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320" windowHeight="6345" tabRatio="989"/>
  </bookViews>
  <sheets>
    <sheet name="Cover Page" sheetId="21" r:id="rId1"/>
    <sheet name="Contents Link Page" sheetId="9" r:id="rId2"/>
    <sheet name="National Summary CIC &amp; SA" sheetId="7" r:id="rId3"/>
    <sheet name="Children in Care" sheetId="4" r:id="rId4"/>
    <sheet name="Children in Care SW" sheetId="13" r:id="rId5"/>
    <sheet name="Children in Care Care Plan" sheetId="14" r:id="rId6"/>
    <sheet name="Res Single Care Placement" sheetId="15" r:id="rId7"/>
    <sheet name="Children in Care Out of State" sheetId="16" r:id="rId8"/>
    <sheet name="CIC Private Placements" sheetId="11" r:id="rId9"/>
    <sheet name="Respite Care From Home" sheetId="12" r:id="rId10"/>
    <sheet name="CPW Social Work Activity" sheetId="2" r:id="rId11"/>
    <sheet name="Educational Welfare Service" sheetId="6" r:id="rId12"/>
    <sheet name="CPNS Monthly" sheetId="22" r:id="rId13"/>
  </sheets>
  <externalReferences>
    <externalReference r:id="rId14"/>
  </externalReferences>
  <definedNames>
    <definedName name="_xlnm._FilterDatabase" localSheetId="3" hidden="1">'Children in Care'!$A$1:$A$143</definedName>
    <definedName name="_xlnm._FilterDatabase" localSheetId="5" hidden="1">'Children in Care Care Plan'!$A$1:$A$139</definedName>
    <definedName name="_xlnm._FilterDatabase" localSheetId="7" hidden="1">'Children in Care Out of State'!$A$1:$A$70</definedName>
    <definedName name="_xlnm._FilterDatabase" localSheetId="4" hidden="1">'Children in Care SW'!$A$1:$A$139</definedName>
    <definedName name="_xlnm._FilterDatabase" localSheetId="8" hidden="1">'CIC Private Placements'!$A$1:$A$93</definedName>
    <definedName name="_xlnm._FilterDatabase" localSheetId="6" hidden="1">'Res Single Care Placement'!$A$1:$A$49</definedName>
    <definedName name="_xlnm._FilterDatabase" localSheetId="9" hidden="1">'Respite Care From Home'!$A$1:$A$27</definedName>
    <definedName name="_xlnm.Print_Area" localSheetId="3">'Children in Care'!$A$1:$AH$145</definedName>
    <definedName name="_xlnm.Print_Area" localSheetId="5">'Children in Care Care Plan'!$A$1:$AH$142</definedName>
    <definedName name="_xlnm.Print_Area" localSheetId="7">'Children in Care Out of State'!$A$1:$AH$72</definedName>
    <definedName name="_xlnm.Print_Area" localSheetId="4">'Children in Care SW'!$A$1:$AH$142</definedName>
    <definedName name="_xlnm.Print_Area" localSheetId="8">'CIC Private Placements'!$A$1:$AH$95</definedName>
    <definedName name="_xlnm.Print_Area" localSheetId="1">'Contents Link Page'!$A$1:$B$75</definedName>
    <definedName name="_xlnm.Print_Area" localSheetId="0">'Cover Page'!$A$1:$K$29</definedName>
    <definedName name="_xlnm.Print_Area" localSheetId="12">'CPNS Monthly'!$A$1:$AE$118</definedName>
    <definedName name="_xlnm.Print_Area" localSheetId="10">'CPW Social Work Activity'!$A$1:$AH$113</definedName>
    <definedName name="_xlnm.Print_Area" localSheetId="11">'Educational Welfare Service'!$A$1:$AH$96</definedName>
    <definedName name="_xlnm.Print_Area" localSheetId="2">'National Summary CIC &amp; SA'!$A$1:$AH$59</definedName>
    <definedName name="_xlnm.Print_Area" localSheetId="6">'Res Single Care Placement'!$A$1:$AG$50</definedName>
    <definedName name="_xlnm.Print_Area" localSheetId="9">'Respite Care From Home'!$A$1:$AH$27</definedName>
    <definedName name="_xlnm.Print_Titles" localSheetId="3">'Children in Care'!$1:$2</definedName>
    <definedName name="_xlnm.Print_Titles" localSheetId="5">'Children in Care Care Plan'!$1:$2</definedName>
    <definedName name="_xlnm.Print_Titles" localSheetId="7">'Children in Care Out of State'!$1:$2</definedName>
    <definedName name="_xlnm.Print_Titles" localSheetId="4">'Children in Care SW'!$1:$2</definedName>
    <definedName name="_xlnm.Print_Titles" localSheetId="8">'CIC Private Placements'!$1:$2</definedName>
    <definedName name="_xlnm.Print_Titles" localSheetId="1">'Contents Link Page'!$1:$1</definedName>
    <definedName name="_xlnm.Print_Titles" localSheetId="12">'CPNS Monthly'!$2:$3</definedName>
    <definedName name="_xlnm.Print_Titles" localSheetId="10">'CPW Social Work Activity'!$1:$2</definedName>
    <definedName name="_xlnm.Print_Titles" localSheetId="11">'Educational Welfare Service'!$1:$2</definedName>
    <definedName name="_xlnm.Print_Titles" localSheetId="2">'National Summary CIC &amp; SA'!$1:$2</definedName>
    <definedName name="_xlnm.Print_Titles" localSheetId="6">'Res Single Care Placement'!$1:$2</definedName>
    <definedName name="_xlnm.Print_Titles" localSheetId="9">'Respite Care From Home'!$1:$2</definedName>
  </definedNames>
  <calcPr calcId="125725"/>
</workbook>
</file>

<file path=xl/calcChain.xml><?xml version="1.0" encoding="utf-8"?>
<calcChain xmlns="http://schemas.openxmlformats.org/spreadsheetml/2006/main">
  <c r="V3" i="4"/>
  <c r="T3"/>
  <c r="U31" i="14" l="1"/>
  <c r="AG13" i="16" l="1"/>
  <c r="AG12"/>
  <c r="AG11"/>
  <c r="AE25"/>
  <c r="AE24"/>
  <c r="AE23"/>
  <c r="AE22"/>
  <c r="AE21"/>
  <c r="AE20"/>
  <c r="AE18"/>
  <c r="AE17"/>
  <c r="AE16"/>
  <c r="AE15"/>
  <c r="AE13"/>
  <c r="AE12"/>
  <c r="AE11"/>
  <c r="AE10"/>
  <c r="AE8"/>
  <c r="AE7"/>
  <c r="AE6"/>
  <c r="AE5"/>
  <c r="AC25"/>
  <c r="AC24"/>
  <c r="AC23"/>
  <c r="AC22"/>
  <c r="AC21"/>
  <c r="AC20"/>
  <c r="AC18"/>
  <c r="AC17"/>
  <c r="AC16"/>
  <c r="AC15"/>
  <c r="AC13"/>
  <c r="AC12"/>
  <c r="AC11"/>
  <c r="AC10"/>
  <c r="AC8"/>
  <c r="AC7"/>
  <c r="AC6"/>
  <c r="AC5"/>
  <c r="AA25"/>
  <c r="AA24"/>
  <c r="AA23"/>
  <c r="AA22"/>
  <c r="AA21"/>
  <c r="AA20"/>
  <c r="AA18"/>
  <c r="AA17"/>
  <c r="AA16"/>
  <c r="AA15"/>
  <c r="AA13"/>
  <c r="AA12"/>
  <c r="AA11"/>
  <c r="AA10"/>
  <c r="AA8"/>
  <c r="AA7"/>
  <c r="AA6"/>
  <c r="AA5"/>
  <c r="Y25"/>
  <c r="Y24"/>
  <c r="Y23"/>
  <c r="Y22"/>
  <c r="Y21"/>
  <c r="Y20"/>
  <c r="Y18"/>
  <c r="Y17"/>
  <c r="Y16"/>
  <c r="Y15"/>
  <c r="Y13"/>
  <c r="Y12"/>
  <c r="Y11"/>
  <c r="Y10"/>
  <c r="Y8"/>
  <c r="Y7"/>
  <c r="Y6"/>
  <c r="Y5"/>
  <c r="U25"/>
  <c r="U24"/>
  <c r="U23"/>
  <c r="U22"/>
  <c r="U21"/>
  <c r="U20"/>
  <c r="U18"/>
  <c r="U17"/>
  <c r="U16"/>
  <c r="U15"/>
  <c r="U13"/>
  <c r="U12"/>
  <c r="U11"/>
  <c r="U10"/>
  <c r="U8"/>
  <c r="U7"/>
  <c r="U6"/>
  <c r="U5"/>
  <c r="S25"/>
  <c r="S24"/>
  <c r="S23"/>
  <c r="S22"/>
  <c r="S21"/>
  <c r="S20"/>
  <c r="S18"/>
  <c r="S17"/>
  <c r="S16"/>
  <c r="S15"/>
  <c r="S13"/>
  <c r="S12"/>
  <c r="S11"/>
  <c r="S10"/>
  <c r="S8"/>
  <c r="S7"/>
  <c r="S6"/>
  <c r="S5"/>
  <c r="Q25"/>
  <c r="Q24"/>
  <c r="Q23"/>
  <c r="Q22"/>
  <c r="Q21"/>
  <c r="Q20"/>
  <c r="Q18"/>
  <c r="Q17"/>
  <c r="Q16"/>
  <c r="Q15"/>
  <c r="Q13"/>
  <c r="Q12"/>
  <c r="Q11"/>
  <c r="Q10"/>
  <c r="Q8"/>
  <c r="Q7"/>
  <c r="Q6"/>
  <c r="Q5"/>
  <c r="O25"/>
  <c r="O24"/>
  <c r="O23"/>
  <c r="O22"/>
  <c r="O21"/>
  <c r="O20"/>
  <c r="O18"/>
  <c r="O17"/>
  <c r="O16"/>
  <c r="O15"/>
  <c r="O13"/>
  <c r="O12"/>
  <c r="O11"/>
  <c r="O10"/>
  <c r="O8"/>
  <c r="O7"/>
  <c r="O6"/>
  <c r="O5"/>
  <c r="M25"/>
  <c r="M24"/>
  <c r="M23"/>
  <c r="M22"/>
  <c r="M21"/>
  <c r="M20"/>
  <c r="M18"/>
  <c r="M17"/>
  <c r="M16"/>
  <c r="M15"/>
  <c r="M13"/>
  <c r="M12"/>
  <c r="M11"/>
  <c r="M10"/>
  <c r="M8"/>
  <c r="M7"/>
  <c r="M6"/>
  <c r="M5"/>
  <c r="K25"/>
  <c r="K24"/>
  <c r="K23"/>
  <c r="K22"/>
  <c r="K21"/>
  <c r="K20"/>
  <c r="K18"/>
  <c r="K17"/>
  <c r="K16"/>
  <c r="K15"/>
  <c r="K13"/>
  <c r="K12"/>
  <c r="K11"/>
  <c r="K10"/>
  <c r="K8"/>
  <c r="K7"/>
  <c r="K6"/>
  <c r="K5"/>
  <c r="D25"/>
  <c r="D24"/>
  <c r="D23"/>
  <c r="D22"/>
  <c r="D21"/>
  <c r="D20"/>
  <c r="D19"/>
  <c r="D18"/>
  <c r="D17"/>
  <c r="D16"/>
  <c r="D15"/>
  <c r="D14"/>
  <c r="D13"/>
  <c r="D12"/>
  <c r="D11"/>
  <c r="D10"/>
  <c r="D9"/>
  <c r="D8"/>
  <c r="D7"/>
  <c r="D6"/>
  <c r="D5"/>
  <c r="D4"/>
  <c r="D3"/>
  <c r="I25"/>
  <c r="I24"/>
  <c r="I23"/>
  <c r="I22"/>
  <c r="I21"/>
  <c r="I20"/>
  <c r="I19"/>
  <c r="I18"/>
  <c r="I17"/>
  <c r="I16"/>
  <c r="I15"/>
  <c r="I14"/>
  <c r="I13"/>
  <c r="I12"/>
  <c r="I11"/>
  <c r="I10"/>
  <c r="I9"/>
  <c r="I8"/>
  <c r="I7"/>
  <c r="I6"/>
  <c r="I5"/>
  <c r="I4"/>
  <c r="I3"/>
  <c r="W11"/>
  <c r="W12"/>
  <c r="W13"/>
  <c r="W10"/>
  <c r="V10" i="4"/>
  <c r="AF20" i="6" l="1"/>
  <c r="AF21"/>
  <c r="AF22"/>
  <c r="AF19"/>
  <c r="AF5" l="1"/>
  <c r="AF6"/>
  <c r="AF7"/>
  <c r="AF4"/>
  <c r="AD5"/>
  <c r="AD6"/>
  <c r="AD7"/>
  <c r="AD4"/>
  <c r="AB4"/>
  <c r="AF112" i="2"/>
  <c r="AF111"/>
  <c r="AF110"/>
  <c r="AF109"/>
  <c r="AF108"/>
  <c r="AF106"/>
  <c r="AF105"/>
  <c r="AF104"/>
  <c r="AF103"/>
  <c r="AF101"/>
  <c r="AF100"/>
  <c r="AF99"/>
  <c r="AF98"/>
  <c r="AF94"/>
  <c r="AF95"/>
  <c r="AF96"/>
  <c r="AF93"/>
  <c r="AF68"/>
  <c r="AF65"/>
  <c r="AF66"/>
  <c r="AF67"/>
  <c r="AF64"/>
  <c r="AF60"/>
  <c r="AF61"/>
  <c r="AF62"/>
  <c r="AF59"/>
  <c r="AF55"/>
  <c r="AF56"/>
  <c r="AF57"/>
  <c r="AF54"/>
  <c r="AF50"/>
  <c r="AF51"/>
  <c r="AF52"/>
  <c r="AF49"/>
  <c r="AF43"/>
  <c r="AF44"/>
  <c r="AF45"/>
  <c r="AF46"/>
  <c r="AF42"/>
  <c r="AF38"/>
  <c r="AF39"/>
  <c r="AF40"/>
  <c r="AF37"/>
  <c r="AF33"/>
  <c r="AF34"/>
  <c r="AF35"/>
  <c r="AF32"/>
  <c r="AF28"/>
  <c r="AF29"/>
  <c r="AF30"/>
  <c r="AF27"/>
  <c r="AF20"/>
  <c r="AF15"/>
  <c r="AF10"/>
  <c r="AF5"/>
  <c r="AF25" i="12"/>
  <c r="AF21"/>
  <c r="AF22"/>
  <c r="AF23"/>
  <c r="AF24"/>
  <c r="AF20"/>
  <c r="AF16"/>
  <c r="AF17"/>
  <c r="AF18"/>
  <c r="AF15"/>
  <c r="AF11"/>
  <c r="AF12"/>
  <c r="AF13"/>
  <c r="AF10"/>
  <c r="AF6"/>
  <c r="AF7"/>
  <c r="AF8"/>
  <c r="AF5"/>
  <c r="AF94" i="11"/>
  <c r="AF93"/>
  <c r="AF92"/>
  <c r="AF91"/>
  <c r="AF90"/>
  <c r="AF89"/>
  <c r="AF87"/>
  <c r="AF86"/>
  <c r="AF85"/>
  <c r="AF84"/>
  <c r="AF82"/>
  <c r="AF81"/>
  <c r="AF80"/>
  <c r="AF79"/>
  <c r="AF77"/>
  <c r="AF76"/>
  <c r="AF75"/>
  <c r="AF74"/>
  <c r="AF71"/>
  <c r="AF70"/>
  <c r="AF69"/>
  <c r="AF68"/>
  <c r="AF67"/>
  <c r="AF66"/>
  <c r="AF64"/>
  <c r="AF63"/>
  <c r="AF62"/>
  <c r="AF61"/>
  <c r="AF59"/>
  <c r="AF58"/>
  <c r="AF57"/>
  <c r="AF56"/>
  <c r="AF54"/>
  <c r="AF53"/>
  <c r="AF52"/>
  <c r="AF51"/>
  <c r="AF48"/>
  <c r="AF47"/>
  <c r="AF46"/>
  <c r="AF45"/>
  <c r="AF44"/>
  <c r="AF43"/>
  <c r="AF41"/>
  <c r="AF40"/>
  <c r="AF39"/>
  <c r="AF38"/>
  <c r="AF36"/>
  <c r="AF35"/>
  <c r="AF34"/>
  <c r="AF33"/>
  <c r="AF31"/>
  <c r="AF30"/>
  <c r="AF29"/>
  <c r="AF28"/>
  <c r="AF71" i="16"/>
  <c r="AF70"/>
  <c r="AF69"/>
  <c r="AF68"/>
  <c r="AF67"/>
  <c r="AF66"/>
  <c r="AF64"/>
  <c r="AF63"/>
  <c r="AF62"/>
  <c r="AF61"/>
  <c r="AF59"/>
  <c r="AF58"/>
  <c r="AF57"/>
  <c r="AF56"/>
  <c r="AF54"/>
  <c r="AF53"/>
  <c r="AF52"/>
  <c r="AF51"/>
  <c r="AF48"/>
  <c r="AF47"/>
  <c r="AF46"/>
  <c r="AF45"/>
  <c r="AF44"/>
  <c r="AF43"/>
  <c r="AF41"/>
  <c r="AF40"/>
  <c r="AF39"/>
  <c r="AF38"/>
  <c r="AF36"/>
  <c r="AF35"/>
  <c r="AF34"/>
  <c r="AF33"/>
  <c r="AF31"/>
  <c r="AF30"/>
  <c r="AF29"/>
  <c r="AF28"/>
  <c r="AF25"/>
  <c r="AF24"/>
  <c r="AF23"/>
  <c r="AF22"/>
  <c r="AF21"/>
  <c r="AF20"/>
  <c r="AF18"/>
  <c r="AF17"/>
  <c r="AF16"/>
  <c r="AF15"/>
  <c r="AF13"/>
  <c r="AF12"/>
  <c r="AF11"/>
  <c r="AF10"/>
  <c r="AG10" s="1"/>
  <c r="AF8"/>
  <c r="AF7"/>
  <c r="AF6"/>
  <c r="AF5"/>
  <c r="AF4" s="1"/>
  <c r="AF45" i="15"/>
  <c r="AF48"/>
  <c r="AF47"/>
  <c r="AF46"/>
  <c r="AF44"/>
  <c r="AF43"/>
  <c r="AF42" s="1"/>
  <c r="AF41"/>
  <c r="AF40"/>
  <c r="AF39"/>
  <c r="AF38"/>
  <c r="AF36"/>
  <c r="AF35"/>
  <c r="AF34"/>
  <c r="AF33"/>
  <c r="AF31"/>
  <c r="AF30"/>
  <c r="AF29"/>
  <c r="AF28"/>
  <c r="AF140" i="14"/>
  <c r="AF139"/>
  <c r="AF138"/>
  <c r="AF137"/>
  <c r="AF136"/>
  <c r="AF135"/>
  <c r="AF133"/>
  <c r="AF132"/>
  <c r="AF131"/>
  <c r="AF130"/>
  <c r="AF128"/>
  <c r="AF127"/>
  <c r="AF126"/>
  <c r="AF125"/>
  <c r="AF123"/>
  <c r="AF122"/>
  <c r="AF121"/>
  <c r="AF120"/>
  <c r="AF117"/>
  <c r="AF116"/>
  <c r="AF115"/>
  <c r="AF114"/>
  <c r="AF113"/>
  <c r="AF112"/>
  <c r="AF110"/>
  <c r="AF109"/>
  <c r="AF108"/>
  <c r="AF107"/>
  <c r="AF105"/>
  <c r="AF104"/>
  <c r="AF103"/>
  <c r="AF102"/>
  <c r="AF100"/>
  <c r="AF99"/>
  <c r="AF98"/>
  <c r="AF97"/>
  <c r="AF96" s="1"/>
  <c r="AF94"/>
  <c r="AF93"/>
  <c r="AF92"/>
  <c r="AF91"/>
  <c r="AF90"/>
  <c r="AF89"/>
  <c r="AF87"/>
  <c r="AF86"/>
  <c r="AF85"/>
  <c r="AF84"/>
  <c r="AF82"/>
  <c r="AF81"/>
  <c r="AF80"/>
  <c r="AF79"/>
  <c r="AF77"/>
  <c r="AF76"/>
  <c r="AF75"/>
  <c r="AF74"/>
  <c r="AF71"/>
  <c r="AF70"/>
  <c r="AF69"/>
  <c r="AF68"/>
  <c r="AF67"/>
  <c r="AF66"/>
  <c r="AF64"/>
  <c r="AF63"/>
  <c r="AF62"/>
  <c r="AF61"/>
  <c r="AF59"/>
  <c r="AF58"/>
  <c r="AF57"/>
  <c r="AF56"/>
  <c r="AF54"/>
  <c r="AF53"/>
  <c r="AF52"/>
  <c r="AF51"/>
  <c r="AF48"/>
  <c r="AF47"/>
  <c r="AF46"/>
  <c r="AF45"/>
  <c r="AF44"/>
  <c r="AF43"/>
  <c r="AF41"/>
  <c r="AF40"/>
  <c r="AF39"/>
  <c r="AF38"/>
  <c r="AF36"/>
  <c r="AF35"/>
  <c r="AF34"/>
  <c r="AF33"/>
  <c r="AF31"/>
  <c r="AF30"/>
  <c r="AF29"/>
  <c r="AF28"/>
  <c r="AF140" i="13"/>
  <c r="AF139"/>
  <c r="AF138"/>
  <c r="AF137"/>
  <c r="AF136"/>
  <c r="AF135"/>
  <c r="AF133"/>
  <c r="AF132"/>
  <c r="AF131"/>
  <c r="AF130"/>
  <c r="AF128"/>
  <c r="AF127"/>
  <c r="AF126"/>
  <c r="AF125"/>
  <c r="AF123"/>
  <c r="AF122"/>
  <c r="AF121"/>
  <c r="AF120"/>
  <c r="AF119" s="1"/>
  <c r="AF117"/>
  <c r="AF116"/>
  <c r="AF115"/>
  <c r="AF114"/>
  <c r="AF113"/>
  <c r="AF112"/>
  <c r="AF111" s="1"/>
  <c r="AF110"/>
  <c r="AF109"/>
  <c r="AF108"/>
  <c r="AF107"/>
  <c r="AF105"/>
  <c r="AF104"/>
  <c r="AF103"/>
  <c r="AF102"/>
  <c r="AF101" s="1"/>
  <c r="AF100"/>
  <c r="AF99"/>
  <c r="AF98"/>
  <c r="AF97"/>
  <c r="AF96" s="1"/>
  <c r="AF94"/>
  <c r="AF93"/>
  <c r="AF92"/>
  <c r="AF91"/>
  <c r="AF90"/>
  <c r="AF89"/>
  <c r="AF87"/>
  <c r="AF86"/>
  <c r="AF85"/>
  <c r="AF84"/>
  <c r="AF82"/>
  <c r="AF81"/>
  <c r="AF80"/>
  <c r="AF79"/>
  <c r="AF77"/>
  <c r="AF76"/>
  <c r="AF75"/>
  <c r="AF74"/>
  <c r="AF71"/>
  <c r="AF70"/>
  <c r="AF69"/>
  <c r="AF68"/>
  <c r="AF67"/>
  <c r="AF66"/>
  <c r="AF64"/>
  <c r="AF63"/>
  <c r="AF62"/>
  <c r="AF61"/>
  <c r="AF60" s="1"/>
  <c r="AF59"/>
  <c r="AF58"/>
  <c r="AF57"/>
  <c r="AF56"/>
  <c r="AF54"/>
  <c r="AF53"/>
  <c r="AF52"/>
  <c r="AF51"/>
  <c r="AF50" s="1"/>
  <c r="AF48"/>
  <c r="AF47"/>
  <c r="AF46"/>
  <c r="AF45"/>
  <c r="AF44"/>
  <c r="AF43"/>
  <c r="AF41"/>
  <c r="AF40"/>
  <c r="AF39"/>
  <c r="AF38"/>
  <c r="AF36"/>
  <c r="AF35"/>
  <c r="AF34"/>
  <c r="AF33"/>
  <c r="AF32" s="1"/>
  <c r="AF31"/>
  <c r="AF30"/>
  <c r="AF29"/>
  <c r="AF28"/>
  <c r="AF140" i="4"/>
  <c r="AF136"/>
  <c r="AF137"/>
  <c r="AF138"/>
  <c r="AF139"/>
  <c r="AF135"/>
  <c r="AF131"/>
  <c r="AF132"/>
  <c r="AF133"/>
  <c r="AF130"/>
  <c r="AF126"/>
  <c r="AF127"/>
  <c r="AF128"/>
  <c r="AF125"/>
  <c r="AF121"/>
  <c r="AF122"/>
  <c r="AF123"/>
  <c r="AF120"/>
  <c r="AF117"/>
  <c r="AF113"/>
  <c r="AF114"/>
  <c r="AF115"/>
  <c r="AF116"/>
  <c r="AF112"/>
  <c r="AF108"/>
  <c r="AF109"/>
  <c r="AF110"/>
  <c r="AF107"/>
  <c r="AF103"/>
  <c r="AF104"/>
  <c r="AF105"/>
  <c r="AF102"/>
  <c r="AF98"/>
  <c r="AF99"/>
  <c r="AF100"/>
  <c r="AF97"/>
  <c r="AF94"/>
  <c r="AF90"/>
  <c r="AF91"/>
  <c r="AF92"/>
  <c r="AF93"/>
  <c r="AF89"/>
  <c r="AF85"/>
  <c r="AF86"/>
  <c r="AF87"/>
  <c r="AF84"/>
  <c r="AF80"/>
  <c r="AF81"/>
  <c r="AF82"/>
  <c r="AF79"/>
  <c r="AF75"/>
  <c r="AF76"/>
  <c r="AF77"/>
  <c r="AF74"/>
  <c r="AF71"/>
  <c r="AF67"/>
  <c r="AF68"/>
  <c r="AF69"/>
  <c r="AF70"/>
  <c r="AF66"/>
  <c r="AF62"/>
  <c r="AF63"/>
  <c r="AF64"/>
  <c r="AF61"/>
  <c r="AF57"/>
  <c r="AF58"/>
  <c r="AF59"/>
  <c r="AF56"/>
  <c r="AF52"/>
  <c r="AF53"/>
  <c r="AF54"/>
  <c r="AF51"/>
  <c r="AF48"/>
  <c r="AF44"/>
  <c r="AF45"/>
  <c r="AF46"/>
  <c r="AF47"/>
  <c r="AF43"/>
  <c r="AF39"/>
  <c r="AF40"/>
  <c r="AF41"/>
  <c r="AF38"/>
  <c r="AF34"/>
  <c r="AF35"/>
  <c r="AF36"/>
  <c r="AF33"/>
  <c r="AF29"/>
  <c r="AF30"/>
  <c r="AF31"/>
  <c r="AF28"/>
  <c r="C5" i="22"/>
  <c r="H5"/>
  <c r="J5"/>
  <c r="L5"/>
  <c r="N5"/>
  <c r="P5"/>
  <c r="R5"/>
  <c r="T5"/>
  <c r="V5"/>
  <c r="X5"/>
  <c r="Z5"/>
  <c r="AB5"/>
  <c r="AD5"/>
  <c r="C10"/>
  <c r="H10"/>
  <c r="J10"/>
  <c r="L10"/>
  <c r="N10"/>
  <c r="P10"/>
  <c r="R10"/>
  <c r="T10"/>
  <c r="V10"/>
  <c r="X10"/>
  <c r="Z10"/>
  <c r="AB10"/>
  <c r="AD10"/>
  <c r="C15"/>
  <c r="H15"/>
  <c r="J15"/>
  <c r="L15"/>
  <c r="N15"/>
  <c r="P15"/>
  <c r="R15"/>
  <c r="T15"/>
  <c r="V15"/>
  <c r="X15"/>
  <c r="Z15"/>
  <c r="AB15"/>
  <c r="AD15"/>
  <c r="C20"/>
  <c r="H20"/>
  <c r="J20"/>
  <c r="L20"/>
  <c r="N20"/>
  <c r="P20"/>
  <c r="R20"/>
  <c r="T20"/>
  <c r="V20"/>
  <c r="X20"/>
  <c r="Z20"/>
  <c r="AB20"/>
  <c r="AD20"/>
  <c r="C27"/>
  <c r="D27" s="1"/>
  <c r="H27"/>
  <c r="J27"/>
  <c r="L27"/>
  <c r="N27"/>
  <c r="P27"/>
  <c r="R27"/>
  <c r="T27"/>
  <c r="V27"/>
  <c r="X27"/>
  <c r="Z27"/>
  <c r="AB27"/>
  <c r="AD27"/>
  <c r="D28"/>
  <c r="I28"/>
  <c r="K28"/>
  <c r="M28"/>
  <c r="O28"/>
  <c r="Q28"/>
  <c r="S28"/>
  <c r="U28"/>
  <c r="W28"/>
  <c r="Y28"/>
  <c r="AA28"/>
  <c r="AC28"/>
  <c r="AE28"/>
  <c r="D29"/>
  <c r="I29"/>
  <c r="K29"/>
  <c r="M29"/>
  <c r="O29"/>
  <c r="Q29"/>
  <c r="S29"/>
  <c r="U29"/>
  <c r="W29"/>
  <c r="Y29"/>
  <c r="AA29"/>
  <c r="AC29"/>
  <c r="AE29"/>
  <c r="D30"/>
  <c r="I30"/>
  <c r="K30"/>
  <c r="M30"/>
  <c r="O30"/>
  <c r="Q30"/>
  <c r="S30"/>
  <c r="U30"/>
  <c r="W30"/>
  <c r="Y30"/>
  <c r="AA30"/>
  <c r="AC30"/>
  <c r="AE30"/>
  <c r="D31"/>
  <c r="I31"/>
  <c r="K31"/>
  <c r="M31"/>
  <c r="O31"/>
  <c r="Q31"/>
  <c r="S31"/>
  <c r="U31"/>
  <c r="W31"/>
  <c r="Y31"/>
  <c r="AA31"/>
  <c r="AC31"/>
  <c r="AE31"/>
  <c r="C32"/>
  <c r="D32" s="1"/>
  <c r="H32"/>
  <c r="J32"/>
  <c r="K32" s="1"/>
  <c r="L32"/>
  <c r="N32"/>
  <c r="O32" s="1"/>
  <c r="P32"/>
  <c r="R32"/>
  <c r="S32" s="1"/>
  <c r="T32"/>
  <c r="V32"/>
  <c r="W32" s="1"/>
  <c r="X32"/>
  <c r="Z32"/>
  <c r="AA32" s="1"/>
  <c r="AB32"/>
  <c r="AD32"/>
  <c r="AE32"/>
  <c r="D33"/>
  <c r="I33"/>
  <c r="K33"/>
  <c r="M33"/>
  <c r="O33"/>
  <c r="Q33"/>
  <c r="S33"/>
  <c r="U33"/>
  <c r="W33"/>
  <c r="Y33"/>
  <c r="AA33"/>
  <c r="AC33"/>
  <c r="AE33"/>
  <c r="D34"/>
  <c r="I34"/>
  <c r="K34"/>
  <c r="M34"/>
  <c r="O34"/>
  <c r="Q34"/>
  <c r="S34"/>
  <c r="U34"/>
  <c r="W34"/>
  <c r="Y34"/>
  <c r="AA34"/>
  <c r="AC34"/>
  <c r="AE34"/>
  <c r="D35"/>
  <c r="I35"/>
  <c r="K35"/>
  <c r="M35"/>
  <c r="O35"/>
  <c r="Q35"/>
  <c r="S35"/>
  <c r="U35"/>
  <c r="W35"/>
  <c r="Y35"/>
  <c r="AA35"/>
  <c r="AC35"/>
  <c r="AE35"/>
  <c r="D36"/>
  <c r="I36"/>
  <c r="K36"/>
  <c r="M36"/>
  <c r="O36"/>
  <c r="Q36"/>
  <c r="S36"/>
  <c r="U36"/>
  <c r="W36"/>
  <c r="Y36"/>
  <c r="AA36"/>
  <c r="AC36"/>
  <c r="AE36"/>
  <c r="C37"/>
  <c r="H37"/>
  <c r="J37"/>
  <c r="L37"/>
  <c r="M37" s="1"/>
  <c r="N37"/>
  <c r="P37"/>
  <c r="R37"/>
  <c r="T37"/>
  <c r="U37" s="1"/>
  <c r="V37"/>
  <c r="X37"/>
  <c r="Z37"/>
  <c r="AB37"/>
  <c r="AC37" s="1"/>
  <c r="AD37"/>
  <c r="D38"/>
  <c r="I38"/>
  <c r="K38"/>
  <c r="M38"/>
  <c r="O38"/>
  <c r="Q38"/>
  <c r="S38"/>
  <c r="U38"/>
  <c r="W38"/>
  <c r="Y38"/>
  <c r="AA38"/>
  <c r="AC38"/>
  <c r="AE38"/>
  <c r="D39"/>
  <c r="I39"/>
  <c r="K39"/>
  <c r="M39"/>
  <c r="O39"/>
  <c r="Q39"/>
  <c r="S39"/>
  <c r="U39"/>
  <c r="W39"/>
  <c r="Y39"/>
  <c r="AA39"/>
  <c r="AC39"/>
  <c r="AE39"/>
  <c r="D40"/>
  <c r="I40"/>
  <c r="K40"/>
  <c r="M40"/>
  <c r="O40"/>
  <c r="Q40"/>
  <c r="S40"/>
  <c r="U40"/>
  <c r="W40"/>
  <c r="Y40"/>
  <c r="AA40"/>
  <c r="AC40"/>
  <c r="AE40"/>
  <c r="D41"/>
  <c r="I41"/>
  <c r="K41"/>
  <c r="M41"/>
  <c r="O41"/>
  <c r="Q41"/>
  <c r="S41"/>
  <c r="U41"/>
  <c r="W41"/>
  <c r="Y41"/>
  <c r="AA41"/>
  <c r="AC41"/>
  <c r="AE41"/>
  <c r="C42"/>
  <c r="H42"/>
  <c r="J42"/>
  <c r="K42" s="1"/>
  <c r="L42"/>
  <c r="N42"/>
  <c r="P42"/>
  <c r="R42"/>
  <c r="S42" s="1"/>
  <c r="T42"/>
  <c r="V42"/>
  <c r="X42"/>
  <c r="Z42"/>
  <c r="AA42" s="1"/>
  <c r="AB42"/>
  <c r="AD42"/>
  <c r="D43"/>
  <c r="I43"/>
  <c r="K43"/>
  <c r="M43"/>
  <c r="O43"/>
  <c r="Q43"/>
  <c r="S43"/>
  <c r="U43"/>
  <c r="W43"/>
  <c r="Y43"/>
  <c r="AA43"/>
  <c r="AC43"/>
  <c r="AE43"/>
  <c r="D44"/>
  <c r="I44"/>
  <c r="K44"/>
  <c r="M44"/>
  <c r="O44"/>
  <c r="Q44"/>
  <c r="S44"/>
  <c r="U44"/>
  <c r="W44"/>
  <c r="Y44"/>
  <c r="AA44"/>
  <c r="AC44"/>
  <c r="AE44"/>
  <c r="D45"/>
  <c r="I45"/>
  <c r="K45"/>
  <c r="M45"/>
  <c r="O45"/>
  <c r="Q45"/>
  <c r="S45"/>
  <c r="U45"/>
  <c r="W45"/>
  <c r="Y45"/>
  <c r="AA45"/>
  <c r="AC45"/>
  <c r="AE45"/>
  <c r="D46"/>
  <c r="I46"/>
  <c r="K46"/>
  <c r="M46"/>
  <c r="O46"/>
  <c r="Q46"/>
  <c r="S46"/>
  <c r="U46"/>
  <c r="W46"/>
  <c r="Y46"/>
  <c r="AA46"/>
  <c r="AC46"/>
  <c r="AE46"/>
  <c r="D47"/>
  <c r="I47"/>
  <c r="K47"/>
  <c r="M47"/>
  <c r="O47"/>
  <c r="Q47"/>
  <c r="S47"/>
  <c r="U47"/>
  <c r="W47"/>
  <c r="Y47"/>
  <c r="AA47"/>
  <c r="AC47"/>
  <c r="AE47"/>
  <c r="H49"/>
  <c r="J49"/>
  <c r="L49"/>
  <c r="N49"/>
  <c r="P49"/>
  <c r="R49"/>
  <c r="T49"/>
  <c r="V49"/>
  <c r="X49"/>
  <c r="Z49"/>
  <c r="AB49"/>
  <c r="AD49"/>
  <c r="H54"/>
  <c r="J54"/>
  <c r="L54"/>
  <c r="N54"/>
  <c r="P54"/>
  <c r="R54"/>
  <c r="T54"/>
  <c r="V54"/>
  <c r="X54"/>
  <c r="Z54"/>
  <c r="AB54"/>
  <c r="AD54"/>
  <c r="H59"/>
  <c r="J59"/>
  <c r="L59"/>
  <c r="N59"/>
  <c r="P59"/>
  <c r="R59"/>
  <c r="T59"/>
  <c r="V59"/>
  <c r="X59"/>
  <c r="Z59"/>
  <c r="AB59"/>
  <c r="AD59"/>
  <c r="H64"/>
  <c r="J64"/>
  <c r="L64"/>
  <c r="N64"/>
  <c r="P64"/>
  <c r="R64"/>
  <c r="T64"/>
  <c r="V64"/>
  <c r="X64"/>
  <c r="Z64"/>
  <c r="AB64"/>
  <c r="AD64"/>
  <c r="C70"/>
  <c r="H71"/>
  <c r="J71"/>
  <c r="L71"/>
  <c r="N71"/>
  <c r="P71"/>
  <c r="R71"/>
  <c r="T71"/>
  <c r="V71"/>
  <c r="X71"/>
  <c r="Z71"/>
  <c r="AB71"/>
  <c r="AD71"/>
  <c r="H76"/>
  <c r="J76"/>
  <c r="L76"/>
  <c r="N76"/>
  <c r="P76"/>
  <c r="R76"/>
  <c r="T76"/>
  <c r="V76"/>
  <c r="X76"/>
  <c r="Z76"/>
  <c r="AB76"/>
  <c r="AD76"/>
  <c r="H81"/>
  <c r="J81"/>
  <c r="L81"/>
  <c r="N81"/>
  <c r="P81"/>
  <c r="R81"/>
  <c r="T81"/>
  <c r="V81"/>
  <c r="X81"/>
  <c r="Z81"/>
  <c r="AB81"/>
  <c r="AD81"/>
  <c r="H86"/>
  <c r="J86"/>
  <c r="L86"/>
  <c r="N86"/>
  <c r="P86"/>
  <c r="R86"/>
  <c r="T86"/>
  <c r="V86"/>
  <c r="X86"/>
  <c r="Z86"/>
  <c r="AB86"/>
  <c r="AD86"/>
  <c r="H93"/>
  <c r="J93"/>
  <c r="L93"/>
  <c r="N93"/>
  <c r="P93"/>
  <c r="R93"/>
  <c r="T93"/>
  <c r="V93"/>
  <c r="X93"/>
  <c r="Z93"/>
  <c r="AB93"/>
  <c r="AD93"/>
  <c r="H98"/>
  <c r="J98"/>
  <c r="L98"/>
  <c r="N98"/>
  <c r="P98"/>
  <c r="R98"/>
  <c r="T98"/>
  <c r="V98"/>
  <c r="X98"/>
  <c r="Z98"/>
  <c r="AB98"/>
  <c r="AD98"/>
  <c r="H103"/>
  <c r="J103"/>
  <c r="L103"/>
  <c r="N103"/>
  <c r="P103"/>
  <c r="R103"/>
  <c r="T103"/>
  <c r="V103"/>
  <c r="X103"/>
  <c r="Z103"/>
  <c r="AB103"/>
  <c r="AD103"/>
  <c r="H108"/>
  <c r="J108"/>
  <c r="L108"/>
  <c r="N108"/>
  <c r="P108"/>
  <c r="R108"/>
  <c r="T108"/>
  <c r="V108"/>
  <c r="X108"/>
  <c r="Z108"/>
  <c r="AB108"/>
  <c r="AD108"/>
  <c r="AB5" i="6"/>
  <c r="AB6"/>
  <c r="AB7"/>
  <c r="Z4"/>
  <c r="AF65" i="11" l="1"/>
  <c r="Y42" i="22"/>
  <c r="U27"/>
  <c r="T26"/>
  <c r="H48"/>
  <c r="Z26"/>
  <c r="J26"/>
  <c r="AD26"/>
  <c r="V26"/>
  <c r="N26"/>
  <c r="N51" i="7" s="1"/>
  <c r="AC27" i="22"/>
  <c r="AB26"/>
  <c r="M27"/>
  <c r="L26"/>
  <c r="Y27"/>
  <c r="X26"/>
  <c r="Q27"/>
  <c r="P26"/>
  <c r="R26"/>
  <c r="AE42"/>
  <c r="W42"/>
  <c r="O42"/>
  <c r="D42"/>
  <c r="Y37"/>
  <c r="Q37"/>
  <c r="I37"/>
  <c r="AD4"/>
  <c r="V4"/>
  <c r="V49" i="7" s="1"/>
  <c r="AF49" s="1"/>
  <c r="N4" i="22"/>
  <c r="N49" i="7" s="1"/>
  <c r="C4" i="22"/>
  <c r="C49" i="7" s="1"/>
  <c r="I27" i="22"/>
  <c r="H26"/>
  <c r="M32"/>
  <c r="Z4"/>
  <c r="R4"/>
  <c r="R49" i="7" s="1"/>
  <c r="J4" i="22"/>
  <c r="J49" i="7" s="1"/>
  <c r="S37" i="22"/>
  <c r="AB4"/>
  <c r="T4"/>
  <c r="T49" i="7" s="1"/>
  <c r="L4" i="22"/>
  <c r="L49" i="7" s="1"/>
  <c r="X4" i="22"/>
  <c r="P4"/>
  <c r="P49" i="7" s="1"/>
  <c r="H4" i="22"/>
  <c r="H49" i="7" s="1"/>
  <c r="I42" i="22"/>
  <c r="AC32"/>
  <c r="Q42"/>
  <c r="K37"/>
  <c r="AA37"/>
  <c r="U32"/>
  <c r="AD92"/>
  <c r="V92"/>
  <c r="N92"/>
  <c r="AD70"/>
  <c r="V70"/>
  <c r="N70"/>
  <c r="X48"/>
  <c r="P48"/>
  <c r="X92"/>
  <c r="P92"/>
  <c r="H92"/>
  <c r="X70"/>
  <c r="P70"/>
  <c r="H70"/>
  <c r="Z48"/>
  <c r="R48"/>
  <c r="J48"/>
  <c r="U42"/>
  <c r="AE37"/>
  <c r="O37"/>
  <c r="Z92"/>
  <c r="R92"/>
  <c r="J92"/>
  <c r="Z70"/>
  <c r="R70"/>
  <c r="J70"/>
  <c r="AB48"/>
  <c r="T48"/>
  <c r="L48"/>
  <c r="AB92"/>
  <c r="T92"/>
  <c r="L92"/>
  <c r="AB70"/>
  <c r="T70"/>
  <c r="L70"/>
  <c r="AD48"/>
  <c r="V48"/>
  <c r="N48"/>
  <c r="AC42"/>
  <c r="M42"/>
  <c r="W37"/>
  <c r="D37"/>
  <c r="AF27" i="11"/>
  <c r="AF65" i="14"/>
  <c r="AF73" i="13"/>
  <c r="AF27"/>
  <c r="AF119" i="14"/>
  <c r="AF73"/>
  <c r="AF50"/>
  <c r="AF27"/>
  <c r="AF88" i="11"/>
  <c r="AF42"/>
  <c r="AF65" i="16"/>
  <c r="AF42"/>
  <c r="AF134" i="13"/>
  <c r="AF88"/>
  <c r="AF65"/>
  <c r="AF42"/>
  <c r="AF134" i="14"/>
  <c r="AF111"/>
  <c r="AF88"/>
  <c r="AF42"/>
  <c r="AF60" i="11"/>
  <c r="AF60" i="16"/>
  <c r="AF129" i="13"/>
  <c r="AF106"/>
  <c r="AF95" s="1"/>
  <c r="AF83"/>
  <c r="AF37"/>
  <c r="AF129" i="14"/>
  <c r="AF106"/>
  <c r="AF83"/>
  <c r="AF60"/>
  <c r="AF37"/>
  <c r="AF32" i="16"/>
  <c r="AF124" i="13"/>
  <c r="AF78"/>
  <c r="AF55"/>
  <c r="AF124" i="14"/>
  <c r="AF101"/>
  <c r="AF78"/>
  <c r="AF55"/>
  <c r="AF32"/>
  <c r="AF32" i="11"/>
  <c r="AF50"/>
  <c r="AF55"/>
  <c r="AF73"/>
  <c r="AF37"/>
  <c r="AF78"/>
  <c r="AF83"/>
  <c r="AF9" i="16"/>
  <c r="AG9" s="1"/>
  <c r="AF50"/>
  <c r="AF55"/>
  <c r="AF14"/>
  <c r="AF19"/>
  <c r="AF37"/>
  <c r="AF27"/>
  <c r="AF27" i="15"/>
  <c r="AF32"/>
  <c r="AF37"/>
  <c r="Y32" i="22"/>
  <c r="Q32"/>
  <c r="I32"/>
  <c r="AE27"/>
  <c r="AA27"/>
  <c r="W27"/>
  <c r="S27"/>
  <c r="O27"/>
  <c r="K27"/>
  <c r="AF90" i="6"/>
  <c r="AF91"/>
  <c r="AF92"/>
  <c r="AF89"/>
  <c r="AF9"/>
  <c r="AF102" i="2"/>
  <c r="AF92"/>
  <c r="AF134" i="4"/>
  <c r="AF124"/>
  <c r="AF111"/>
  <c r="AF101"/>
  <c r="AF65"/>
  <c r="Y26" i="22" l="1"/>
  <c r="AC26"/>
  <c r="AE26"/>
  <c r="AA26"/>
  <c r="Z51" i="7"/>
  <c r="AD51"/>
  <c r="X51"/>
  <c r="AB51"/>
  <c r="W26" i="22"/>
  <c r="V51" i="7"/>
  <c r="U26" i="22"/>
  <c r="T51" i="7"/>
  <c r="U51" s="1"/>
  <c r="S26" i="22"/>
  <c r="R51" i="7"/>
  <c r="S51" s="1"/>
  <c r="Q26" i="22"/>
  <c r="P51" i="7"/>
  <c r="M26" i="22"/>
  <c r="L51" i="7"/>
  <c r="M51" s="1"/>
  <c r="K26" i="22"/>
  <c r="J51" i="7"/>
  <c r="K51" s="1"/>
  <c r="I26" i="22"/>
  <c r="H51" i="7"/>
  <c r="I51" s="1"/>
  <c r="O26" i="22"/>
  <c r="Q51" i="7"/>
  <c r="O51"/>
  <c r="AF72" i="14"/>
  <c r="AF49"/>
  <c r="AF72" i="13"/>
  <c r="AF49"/>
  <c r="AF26"/>
  <c r="AF95" i="14"/>
  <c r="AF26" i="11"/>
  <c r="AF49" i="16"/>
  <c r="AF26"/>
  <c r="AF3"/>
  <c r="AF118" i="13"/>
  <c r="AF118" i="14"/>
  <c r="AF26"/>
  <c r="AF72" i="11"/>
  <c r="AF49"/>
  <c r="AF26" i="15"/>
  <c r="AF88" i="4"/>
  <c r="AF42"/>
  <c r="AF129"/>
  <c r="AF106"/>
  <c r="AF83"/>
  <c r="AF60"/>
  <c r="AF37"/>
  <c r="AF78"/>
  <c r="AF55"/>
  <c r="AF32"/>
  <c r="AF119"/>
  <c r="AF96"/>
  <c r="AF73"/>
  <c r="AF50"/>
  <c r="AF27"/>
  <c r="AF107" i="2"/>
  <c r="AF97"/>
  <c r="AF63"/>
  <c r="AF58"/>
  <c r="AF53"/>
  <c r="AF48"/>
  <c r="R107"/>
  <c r="S106"/>
  <c r="R102"/>
  <c r="R97"/>
  <c r="R92"/>
  <c r="R90"/>
  <c r="S112" s="1"/>
  <c r="R89"/>
  <c r="S111" s="1"/>
  <c r="R88"/>
  <c r="S110" s="1"/>
  <c r="S87"/>
  <c r="R87"/>
  <c r="R86"/>
  <c r="R84"/>
  <c r="S84" s="1"/>
  <c r="R83"/>
  <c r="R82"/>
  <c r="S104" s="1"/>
  <c r="R81"/>
  <c r="S103" s="1"/>
  <c r="R79"/>
  <c r="S78"/>
  <c r="R78"/>
  <c r="S100" s="1"/>
  <c r="R77"/>
  <c r="R76"/>
  <c r="R74"/>
  <c r="S96" s="1"/>
  <c r="R73"/>
  <c r="R72"/>
  <c r="S94" s="1"/>
  <c r="R71"/>
  <c r="S93" s="1"/>
  <c r="S68"/>
  <c r="S67"/>
  <c r="S66"/>
  <c r="S65"/>
  <c r="S64"/>
  <c r="R63"/>
  <c r="S62"/>
  <c r="S61"/>
  <c r="S60"/>
  <c r="S59"/>
  <c r="R58"/>
  <c r="S57"/>
  <c r="S56"/>
  <c r="S55"/>
  <c r="S54"/>
  <c r="R53"/>
  <c r="S52"/>
  <c r="S51"/>
  <c r="S50"/>
  <c r="S49"/>
  <c r="R48"/>
  <c r="R41"/>
  <c r="R36"/>
  <c r="R31"/>
  <c r="S53" s="1"/>
  <c r="R26"/>
  <c r="R19"/>
  <c r="R14"/>
  <c r="R9"/>
  <c r="R4"/>
  <c r="S94" i="11"/>
  <c r="S93"/>
  <c r="S92"/>
  <c r="S91"/>
  <c r="S90"/>
  <c r="S89"/>
  <c r="R88"/>
  <c r="S87"/>
  <c r="S86"/>
  <c r="S85"/>
  <c r="S84"/>
  <c r="R83"/>
  <c r="S82"/>
  <c r="S81"/>
  <c r="S80"/>
  <c r="S79"/>
  <c r="R78"/>
  <c r="S77"/>
  <c r="S76"/>
  <c r="S75"/>
  <c r="S74"/>
  <c r="R73"/>
  <c r="S71"/>
  <c r="S70"/>
  <c r="S69"/>
  <c r="S68"/>
  <c r="S67"/>
  <c r="S66"/>
  <c r="R65"/>
  <c r="S64"/>
  <c r="S63"/>
  <c r="S62"/>
  <c r="S61"/>
  <c r="R60"/>
  <c r="S59"/>
  <c r="S58"/>
  <c r="S57"/>
  <c r="S56"/>
  <c r="R55"/>
  <c r="S54"/>
  <c r="S53"/>
  <c r="S52"/>
  <c r="S51"/>
  <c r="R50"/>
  <c r="S48"/>
  <c r="S47"/>
  <c r="S46"/>
  <c r="S45"/>
  <c r="S44"/>
  <c r="S43"/>
  <c r="R42"/>
  <c r="S41"/>
  <c r="S40"/>
  <c r="S39"/>
  <c r="S38"/>
  <c r="R37"/>
  <c r="S36"/>
  <c r="S35"/>
  <c r="S34"/>
  <c r="S33"/>
  <c r="R32"/>
  <c r="S31"/>
  <c r="S30"/>
  <c r="S29"/>
  <c r="S28"/>
  <c r="R27"/>
  <c r="R25"/>
  <c r="R24"/>
  <c r="R23"/>
  <c r="R22"/>
  <c r="R21"/>
  <c r="R20"/>
  <c r="R18"/>
  <c r="R17"/>
  <c r="R16"/>
  <c r="R15"/>
  <c r="R13"/>
  <c r="R12"/>
  <c r="R11"/>
  <c r="R10"/>
  <c r="R8"/>
  <c r="R7"/>
  <c r="R6"/>
  <c r="R5"/>
  <c r="S71" i="16"/>
  <c r="S70"/>
  <c r="S69"/>
  <c r="S68"/>
  <c r="S67"/>
  <c r="S66"/>
  <c r="R65"/>
  <c r="S64"/>
  <c r="S63"/>
  <c r="S62"/>
  <c r="S61"/>
  <c r="R60"/>
  <c r="S59"/>
  <c r="S58"/>
  <c r="S57"/>
  <c r="S56"/>
  <c r="R55"/>
  <c r="S54"/>
  <c r="S53"/>
  <c r="S52"/>
  <c r="S51"/>
  <c r="R50"/>
  <c r="S48"/>
  <c r="S47"/>
  <c r="S46"/>
  <c r="S45"/>
  <c r="S44"/>
  <c r="S43"/>
  <c r="R42"/>
  <c r="S41"/>
  <c r="S40"/>
  <c r="S39"/>
  <c r="S38"/>
  <c r="R37"/>
  <c r="S36"/>
  <c r="S35"/>
  <c r="S34"/>
  <c r="S33"/>
  <c r="R32"/>
  <c r="S31"/>
  <c r="S30"/>
  <c r="S29"/>
  <c r="S28"/>
  <c r="R27"/>
  <c r="R42" i="15"/>
  <c r="R37"/>
  <c r="R32"/>
  <c r="R27"/>
  <c r="R25"/>
  <c r="S48" s="1"/>
  <c r="R24"/>
  <c r="R23"/>
  <c r="S46" s="1"/>
  <c r="R22"/>
  <c r="R21"/>
  <c r="S44" s="1"/>
  <c r="R20"/>
  <c r="S43" s="1"/>
  <c r="R18"/>
  <c r="R17"/>
  <c r="S40" s="1"/>
  <c r="R16"/>
  <c r="S39" s="1"/>
  <c r="R15"/>
  <c r="S38" s="1"/>
  <c r="R13"/>
  <c r="S36" s="1"/>
  <c r="R12"/>
  <c r="R11"/>
  <c r="S34" s="1"/>
  <c r="R10"/>
  <c r="S33" s="1"/>
  <c r="R8"/>
  <c r="S31" s="1"/>
  <c r="R7"/>
  <c r="S30" s="1"/>
  <c r="R6"/>
  <c r="S29" s="1"/>
  <c r="R5"/>
  <c r="S28" s="1"/>
  <c r="R134" i="14"/>
  <c r="R129"/>
  <c r="R124"/>
  <c r="R119"/>
  <c r="R111"/>
  <c r="R106"/>
  <c r="R101"/>
  <c r="R96"/>
  <c r="R88"/>
  <c r="R83"/>
  <c r="R78"/>
  <c r="R73"/>
  <c r="R65"/>
  <c r="R60"/>
  <c r="R55"/>
  <c r="R50"/>
  <c r="S140"/>
  <c r="S139"/>
  <c r="S138"/>
  <c r="S137"/>
  <c r="S136"/>
  <c r="S135"/>
  <c r="S133"/>
  <c r="S132"/>
  <c r="S131"/>
  <c r="S130"/>
  <c r="S128"/>
  <c r="S127"/>
  <c r="S126"/>
  <c r="S125"/>
  <c r="S123"/>
  <c r="S122"/>
  <c r="S121"/>
  <c r="S120"/>
  <c r="S117"/>
  <c r="S116"/>
  <c r="S115"/>
  <c r="S114"/>
  <c r="S113"/>
  <c r="S112"/>
  <c r="S110"/>
  <c r="S109"/>
  <c r="S108"/>
  <c r="S107"/>
  <c r="S105"/>
  <c r="S104"/>
  <c r="S103"/>
  <c r="S102"/>
  <c r="S100"/>
  <c r="S99"/>
  <c r="S98"/>
  <c r="S97"/>
  <c r="S94"/>
  <c r="S93"/>
  <c r="S92"/>
  <c r="S91"/>
  <c r="S90"/>
  <c r="S89"/>
  <c r="S87"/>
  <c r="S86"/>
  <c r="S85"/>
  <c r="S84"/>
  <c r="S82"/>
  <c r="S81"/>
  <c r="S80"/>
  <c r="S79"/>
  <c r="S77"/>
  <c r="S76"/>
  <c r="S75"/>
  <c r="S74"/>
  <c r="S71"/>
  <c r="S70"/>
  <c r="S69"/>
  <c r="S68"/>
  <c r="S67"/>
  <c r="S66"/>
  <c r="S64"/>
  <c r="S63"/>
  <c r="S62"/>
  <c r="S61"/>
  <c r="S59"/>
  <c r="S58"/>
  <c r="S57"/>
  <c r="S56"/>
  <c r="S54"/>
  <c r="S53"/>
  <c r="S52"/>
  <c r="S51"/>
  <c r="S48"/>
  <c r="S47"/>
  <c r="S46"/>
  <c r="S45"/>
  <c r="S44"/>
  <c r="S43"/>
  <c r="R42"/>
  <c r="S41"/>
  <c r="S40"/>
  <c r="S39"/>
  <c r="S38"/>
  <c r="R37"/>
  <c r="S36"/>
  <c r="S35"/>
  <c r="S34"/>
  <c r="S33"/>
  <c r="R32"/>
  <c r="S31"/>
  <c r="S30"/>
  <c r="S29"/>
  <c r="S28"/>
  <c r="R27"/>
  <c r="R25"/>
  <c r="R24"/>
  <c r="R23"/>
  <c r="R22"/>
  <c r="R21"/>
  <c r="R20"/>
  <c r="R18"/>
  <c r="R17"/>
  <c r="R16"/>
  <c r="R15"/>
  <c r="R13"/>
  <c r="R12"/>
  <c r="R11"/>
  <c r="R10"/>
  <c r="R8"/>
  <c r="R7"/>
  <c r="R6"/>
  <c r="R5"/>
  <c r="R5" i="13"/>
  <c r="R134"/>
  <c r="R129"/>
  <c r="R124"/>
  <c r="R119"/>
  <c r="R111"/>
  <c r="R106"/>
  <c r="R101"/>
  <c r="R96"/>
  <c r="R88"/>
  <c r="R83"/>
  <c r="R78"/>
  <c r="R73"/>
  <c r="R65"/>
  <c r="R60"/>
  <c r="R55"/>
  <c r="R50"/>
  <c r="S140"/>
  <c r="S139"/>
  <c r="S138"/>
  <c r="S137"/>
  <c r="S136"/>
  <c r="S135"/>
  <c r="S133"/>
  <c r="S132"/>
  <c r="S131"/>
  <c r="S130"/>
  <c r="S128"/>
  <c r="S127"/>
  <c r="S126"/>
  <c r="S125"/>
  <c r="S123"/>
  <c r="S122"/>
  <c r="S121"/>
  <c r="S120"/>
  <c r="S117"/>
  <c r="S116"/>
  <c r="S115"/>
  <c r="S114"/>
  <c r="S113"/>
  <c r="S112"/>
  <c r="S110"/>
  <c r="S109"/>
  <c r="S108"/>
  <c r="S107"/>
  <c r="S105"/>
  <c r="S104"/>
  <c r="S103"/>
  <c r="S102"/>
  <c r="S100"/>
  <c r="S99"/>
  <c r="S98"/>
  <c r="S97"/>
  <c r="S94"/>
  <c r="S93"/>
  <c r="S92"/>
  <c r="S91"/>
  <c r="S90"/>
  <c r="S89"/>
  <c r="S87"/>
  <c r="S86"/>
  <c r="S85"/>
  <c r="S84"/>
  <c r="S82"/>
  <c r="S81"/>
  <c r="S80"/>
  <c r="S79"/>
  <c r="S77"/>
  <c r="S76"/>
  <c r="S75"/>
  <c r="S74"/>
  <c r="S71"/>
  <c r="S70"/>
  <c r="S69"/>
  <c r="S68"/>
  <c r="S67"/>
  <c r="S66"/>
  <c r="S64"/>
  <c r="S63"/>
  <c r="S62"/>
  <c r="S61"/>
  <c r="S59"/>
  <c r="S58"/>
  <c r="S57"/>
  <c r="S56"/>
  <c r="S54"/>
  <c r="S53"/>
  <c r="S52"/>
  <c r="S51"/>
  <c r="S47"/>
  <c r="S46"/>
  <c r="S45"/>
  <c r="S44"/>
  <c r="S43"/>
  <c r="R42"/>
  <c r="S41"/>
  <c r="S40"/>
  <c r="S39"/>
  <c r="S38"/>
  <c r="R37"/>
  <c r="S36"/>
  <c r="S35"/>
  <c r="S34"/>
  <c r="S33"/>
  <c r="R32"/>
  <c r="S31"/>
  <c r="S30"/>
  <c r="S29"/>
  <c r="S28"/>
  <c r="R27"/>
  <c r="R25"/>
  <c r="R24"/>
  <c r="R23"/>
  <c r="R22"/>
  <c r="R21"/>
  <c r="R20"/>
  <c r="R18"/>
  <c r="R17"/>
  <c r="R16"/>
  <c r="R15"/>
  <c r="R13"/>
  <c r="R12"/>
  <c r="R11"/>
  <c r="R10"/>
  <c r="R8"/>
  <c r="R7"/>
  <c r="R6"/>
  <c r="R134" i="4"/>
  <c r="R129"/>
  <c r="S129" i="14" s="1"/>
  <c r="R124" i="4"/>
  <c r="R119"/>
  <c r="R111"/>
  <c r="R106"/>
  <c r="R101"/>
  <c r="R96"/>
  <c r="R88"/>
  <c r="R83"/>
  <c r="R78"/>
  <c r="R73"/>
  <c r="R65"/>
  <c r="R60"/>
  <c r="R55"/>
  <c r="R50"/>
  <c r="R42"/>
  <c r="R37"/>
  <c r="R32"/>
  <c r="R27"/>
  <c r="R25"/>
  <c r="R24"/>
  <c r="R23"/>
  <c r="S138" s="1"/>
  <c r="R22"/>
  <c r="S137" s="1"/>
  <c r="R21"/>
  <c r="S136" s="1"/>
  <c r="R20"/>
  <c r="S135" s="1"/>
  <c r="R18"/>
  <c r="S133" s="1"/>
  <c r="R17"/>
  <c r="S132" s="1"/>
  <c r="R16"/>
  <c r="S131" s="1"/>
  <c r="R15"/>
  <c r="S130" s="1"/>
  <c r="R13"/>
  <c r="R12"/>
  <c r="S127" s="1"/>
  <c r="R11"/>
  <c r="S126" s="1"/>
  <c r="R10"/>
  <c r="R8"/>
  <c r="R7"/>
  <c r="S76" s="1"/>
  <c r="R6"/>
  <c r="S98" s="1"/>
  <c r="R5"/>
  <c r="S120" s="1"/>
  <c r="S78" i="14" l="1"/>
  <c r="AD49" i="7"/>
  <c r="AE51" s="1"/>
  <c r="W51"/>
  <c r="AF51"/>
  <c r="AF49" i="4"/>
  <c r="AF26"/>
  <c r="AF118"/>
  <c r="AF95"/>
  <c r="AF72"/>
  <c r="AF91" i="2"/>
  <c r="AF47"/>
  <c r="R72" i="11"/>
  <c r="S88" i="13"/>
  <c r="S65"/>
  <c r="S42"/>
  <c r="S134" i="14"/>
  <c r="S111"/>
  <c r="R118"/>
  <c r="S27"/>
  <c r="S48" i="13"/>
  <c r="S25" i="11"/>
  <c r="S88"/>
  <c r="S134" i="13"/>
  <c r="S111"/>
  <c r="S88" i="14"/>
  <c r="S21" i="11"/>
  <c r="S45" i="15"/>
  <c r="S21" i="14"/>
  <c r="S47" i="15"/>
  <c r="S23" i="11"/>
  <c r="S18" i="14"/>
  <c r="S41" i="15"/>
  <c r="S16" i="14"/>
  <c r="S6"/>
  <c r="S8"/>
  <c r="S63" i="2"/>
  <c r="S72"/>
  <c r="S124" i="13"/>
  <c r="R118"/>
  <c r="R95"/>
  <c r="S101"/>
  <c r="R72"/>
  <c r="S55"/>
  <c r="R49"/>
  <c r="R49" i="14"/>
  <c r="S78" i="11"/>
  <c r="S124" i="14"/>
  <c r="S32" i="11"/>
  <c r="S35" i="15"/>
  <c r="R49" i="4"/>
  <c r="S50" i="14"/>
  <c r="R72" i="4"/>
  <c r="S73" i="14"/>
  <c r="R118" i="4"/>
  <c r="S119" i="14"/>
  <c r="S24" i="13"/>
  <c r="S37"/>
  <c r="S106"/>
  <c r="S20" i="11"/>
  <c r="S7" i="13"/>
  <c r="S12"/>
  <c r="S17"/>
  <c r="R26"/>
  <c r="S60"/>
  <c r="S83"/>
  <c r="S129"/>
  <c r="S37" i="14"/>
  <c r="R72"/>
  <c r="R95"/>
  <c r="S7" i="11"/>
  <c r="S17"/>
  <c r="S37"/>
  <c r="S50"/>
  <c r="R3" i="2"/>
  <c r="AF26"/>
  <c r="S13" i="13"/>
  <c r="S23"/>
  <c r="S32"/>
  <c r="S12" i="14"/>
  <c r="S22"/>
  <c r="S42"/>
  <c r="S55"/>
  <c r="S101"/>
  <c r="S13" i="11"/>
  <c r="S18"/>
  <c r="S27"/>
  <c r="R26"/>
  <c r="S55"/>
  <c r="S76" i="2"/>
  <c r="S60" i="14"/>
  <c r="S83"/>
  <c r="S106"/>
  <c r="S5" i="11"/>
  <c r="S15"/>
  <c r="S60"/>
  <c r="S83"/>
  <c r="S11" i="13"/>
  <c r="S16"/>
  <c r="S21"/>
  <c r="S25"/>
  <c r="S78"/>
  <c r="S10" i="14"/>
  <c r="S20"/>
  <c r="S24"/>
  <c r="S32"/>
  <c r="S65"/>
  <c r="S11" i="11"/>
  <c r="S65"/>
  <c r="S73"/>
  <c r="S74" i="2"/>
  <c r="S89"/>
  <c r="R91"/>
  <c r="R85"/>
  <c r="S85" s="1"/>
  <c r="S109"/>
  <c r="S81"/>
  <c r="S83"/>
  <c r="S95"/>
  <c r="S71"/>
  <c r="S73"/>
  <c r="R70"/>
  <c r="S86"/>
  <c r="S88"/>
  <c r="S90"/>
  <c r="S58"/>
  <c r="R80"/>
  <c r="S102" s="1"/>
  <c r="S82"/>
  <c r="S105"/>
  <c r="S77"/>
  <c r="S79"/>
  <c r="S101"/>
  <c r="S99"/>
  <c r="R25"/>
  <c r="R75"/>
  <c r="S48"/>
  <c r="S98"/>
  <c r="S108"/>
  <c r="R47"/>
  <c r="S6" i="11"/>
  <c r="S10"/>
  <c r="R49"/>
  <c r="S24"/>
  <c r="S42"/>
  <c r="R14"/>
  <c r="S16"/>
  <c r="R9"/>
  <c r="S12"/>
  <c r="S8"/>
  <c r="R4"/>
  <c r="R19"/>
  <c r="S22"/>
  <c r="R49" i="16"/>
  <c r="R26"/>
  <c r="R26" i="15"/>
  <c r="S7" i="14"/>
  <c r="S96"/>
  <c r="R9"/>
  <c r="S13"/>
  <c r="S17"/>
  <c r="S25"/>
  <c r="R14"/>
  <c r="S5"/>
  <c r="S23"/>
  <c r="R19"/>
  <c r="S15"/>
  <c r="S11"/>
  <c r="R26"/>
  <c r="R4"/>
  <c r="S6" i="13"/>
  <c r="S10"/>
  <c r="S18"/>
  <c r="S22"/>
  <c r="R4"/>
  <c r="S20"/>
  <c r="R19"/>
  <c r="R14"/>
  <c r="R9"/>
  <c r="S8"/>
  <c r="S5"/>
  <c r="S15"/>
  <c r="S27"/>
  <c r="S50"/>
  <c r="S73"/>
  <c r="S96"/>
  <c r="S119"/>
  <c r="S36" i="4"/>
  <c r="S110"/>
  <c r="S33"/>
  <c r="R95"/>
  <c r="S95" i="13" s="1"/>
  <c r="S29" i="4"/>
  <c r="S75"/>
  <c r="S59"/>
  <c r="S121"/>
  <c r="S63"/>
  <c r="S109"/>
  <c r="S40"/>
  <c r="S86"/>
  <c r="S56"/>
  <c r="S79"/>
  <c r="S102"/>
  <c r="S125"/>
  <c r="R4"/>
  <c r="S27" s="1"/>
  <c r="R26"/>
  <c r="S41"/>
  <c r="S64"/>
  <c r="S87"/>
  <c r="S82"/>
  <c r="S122"/>
  <c r="S53"/>
  <c r="S99"/>
  <c r="S52"/>
  <c r="S30"/>
  <c r="S43"/>
  <c r="S66"/>
  <c r="S139"/>
  <c r="R19"/>
  <c r="R9"/>
  <c r="S31"/>
  <c r="S34"/>
  <c r="S44"/>
  <c r="S48"/>
  <c r="S54"/>
  <c r="S57"/>
  <c r="S67"/>
  <c r="S71"/>
  <c r="S77"/>
  <c r="S80"/>
  <c r="S90"/>
  <c r="S94"/>
  <c r="S100"/>
  <c r="S103"/>
  <c r="S113"/>
  <c r="S117"/>
  <c r="S123"/>
  <c r="S140"/>
  <c r="S47"/>
  <c r="S70"/>
  <c r="S89"/>
  <c r="S93"/>
  <c r="S112"/>
  <c r="S116"/>
  <c r="S39"/>
  <c r="S46"/>
  <c r="S62"/>
  <c r="S69"/>
  <c r="S85"/>
  <c r="S92"/>
  <c r="S105"/>
  <c r="S108"/>
  <c r="S115"/>
  <c r="S128"/>
  <c r="R14"/>
  <c r="S37" s="1"/>
  <c r="S28"/>
  <c r="S35"/>
  <c r="S38"/>
  <c r="S45"/>
  <c r="S51"/>
  <c r="S58"/>
  <c r="S61"/>
  <c r="S68"/>
  <c r="S74"/>
  <c r="S81"/>
  <c r="S84"/>
  <c r="S91"/>
  <c r="S97"/>
  <c r="S104"/>
  <c r="S107"/>
  <c r="S114"/>
  <c r="R88" i="6"/>
  <c r="R83"/>
  <c r="R78"/>
  <c r="R73"/>
  <c r="R68"/>
  <c r="R58"/>
  <c r="R53"/>
  <c r="R43"/>
  <c r="R38"/>
  <c r="AF34"/>
  <c r="R33"/>
  <c r="R28"/>
  <c r="R23"/>
  <c r="R8"/>
  <c r="R13"/>
  <c r="T5"/>
  <c r="T6"/>
  <c r="T7"/>
  <c r="X49" i="7" l="1"/>
  <c r="Y51" s="1"/>
  <c r="Z49"/>
  <c r="AA51" s="1"/>
  <c r="AB49"/>
  <c r="AC51" s="1"/>
  <c r="S49" i="13"/>
  <c r="S19"/>
  <c r="S19" i="14"/>
  <c r="S14" i="11"/>
  <c r="S14" i="14"/>
  <c r="S72" i="13"/>
  <c r="S72" i="14"/>
  <c r="S4" i="13"/>
  <c r="S49" i="14"/>
  <c r="S4" i="11"/>
  <c r="S4" i="14"/>
  <c r="S107" i="2"/>
  <c r="S80"/>
  <c r="R69"/>
  <c r="S69" s="1"/>
  <c r="S118" i="13"/>
  <c r="S118" i="14"/>
  <c r="S72" i="11"/>
  <c r="S26"/>
  <c r="S9" i="14"/>
  <c r="S9" i="13"/>
  <c r="S26"/>
  <c r="S50" i="4"/>
  <c r="S14" i="13"/>
  <c r="S26" i="14"/>
  <c r="S49" i="11"/>
  <c r="S97" i="2"/>
  <c r="S19" i="11"/>
  <c r="S9"/>
  <c r="S47" i="2"/>
  <c r="S95" i="14"/>
  <c r="S92" i="2"/>
  <c r="S70"/>
  <c r="S75"/>
  <c r="R3" i="11"/>
  <c r="R3" i="14"/>
  <c r="R3" i="13"/>
  <c r="S73" i="4"/>
  <c r="S96"/>
  <c r="S119"/>
  <c r="S106"/>
  <c r="S83"/>
  <c r="S60"/>
  <c r="S124"/>
  <c r="S101"/>
  <c r="S78"/>
  <c r="S55"/>
  <c r="S32"/>
  <c r="S134"/>
  <c r="S111"/>
  <c r="S88"/>
  <c r="S65"/>
  <c r="S42"/>
  <c r="S129"/>
  <c r="R3"/>
  <c r="AF24" i="2"/>
  <c r="AF23"/>
  <c r="AF22"/>
  <c r="AF21"/>
  <c r="AF18"/>
  <c r="AF17"/>
  <c r="AF16"/>
  <c r="AF13"/>
  <c r="AF12"/>
  <c r="AF11"/>
  <c r="AF6"/>
  <c r="AF7"/>
  <c r="AF8"/>
  <c r="S91" l="1"/>
  <c r="S3" i="14"/>
  <c r="S3" i="13"/>
  <c r="S3" i="11"/>
  <c r="S49" i="4"/>
  <c r="S118"/>
  <c r="S95"/>
  <c r="S72"/>
  <c r="S26"/>
  <c r="AF41" i="2" l="1"/>
  <c r="AF36"/>
  <c r="AF31"/>
  <c r="AF25" l="1"/>
  <c r="N41"/>
  <c r="M94" i="11" l="1"/>
  <c r="K94"/>
  <c r="I94"/>
  <c r="M93"/>
  <c r="K93"/>
  <c r="I93"/>
  <c r="M92"/>
  <c r="K92"/>
  <c r="I92"/>
  <c r="M91"/>
  <c r="K91"/>
  <c r="I91"/>
  <c r="M90"/>
  <c r="K90"/>
  <c r="I90"/>
  <c r="M89"/>
  <c r="K89"/>
  <c r="I89"/>
  <c r="L88"/>
  <c r="M88" s="1"/>
  <c r="J88"/>
  <c r="K88" s="1"/>
  <c r="H88"/>
  <c r="I88" s="1"/>
  <c r="M87"/>
  <c r="K87"/>
  <c r="I87"/>
  <c r="M86"/>
  <c r="K86"/>
  <c r="I86"/>
  <c r="M85"/>
  <c r="K85"/>
  <c r="I85"/>
  <c r="M84"/>
  <c r="K84"/>
  <c r="I84"/>
  <c r="L83"/>
  <c r="M83" s="1"/>
  <c r="J83"/>
  <c r="K83" s="1"/>
  <c r="H83"/>
  <c r="I83" s="1"/>
  <c r="M82"/>
  <c r="K82"/>
  <c r="I82"/>
  <c r="M81"/>
  <c r="K81"/>
  <c r="I81"/>
  <c r="M80"/>
  <c r="K80"/>
  <c r="I80"/>
  <c r="M79"/>
  <c r="K79"/>
  <c r="I79"/>
  <c r="L78"/>
  <c r="M78" s="1"/>
  <c r="J78"/>
  <c r="K78" s="1"/>
  <c r="H78"/>
  <c r="I78" s="1"/>
  <c r="M77"/>
  <c r="K77"/>
  <c r="I77"/>
  <c r="M76"/>
  <c r="K76"/>
  <c r="I76"/>
  <c r="M75"/>
  <c r="K75"/>
  <c r="I75"/>
  <c r="M74"/>
  <c r="K74"/>
  <c r="I74"/>
  <c r="L73"/>
  <c r="L72" s="1"/>
  <c r="M72" s="1"/>
  <c r="J73"/>
  <c r="K73" s="1"/>
  <c r="I73"/>
  <c r="H73"/>
  <c r="M71"/>
  <c r="K71"/>
  <c r="I71"/>
  <c r="M70"/>
  <c r="K70"/>
  <c r="I70"/>
  <c r="M69"/>
  <c r="K69"/>
  <c r="I69"/>
  <c r="M68"/>
  <c r="K68"/>
  <c r="I68"/>
  <c r="M67"/>
  <c r="K67"/>
  <c r="I67"/>
  <c r="M66"/>
  <c r="K66"/>
  <c r="I66"/>
  <c r="L65"/>
  <c r="M65" s="1"/>
  <c r="J65"/>
  <c r="K65" s="1"/>
  <c r="H65"/>
  <c r="I65" s="1"/>
  <c r="M64"/>
  <c r="K64"/>
  <c r="I64"/>
  <c r="M63"/>
  <c r="K63"/>
  <c r="I63"/>
  <c r="M62"/>
  <c r="K62"/>
  <c r="I62"/>
  <c r="M61"/>
  <c r="K61"/>
  <c r="I61"/>
  <c r="M60"/>
  <c r="L60"/>
  <c r="J60"/>
  <c r="K60" s="1"/>
  <c r="H60"/>
  <c r="I60" s="1"/>
  <c r="M59"/>
  <c r="K59"/>
  <c r="I59"/>
  <c r="M58"/>
  <c r="K58"/>
  <c r="I58"/>
  <c r="M57"/>
  <c r="K57"/>
  <c r="I57"/>
  <c r="M56"/>
  <c r="K56"/>
  <c r="I56"/>
  <c r="L55"/>
  <c r="M55" s="1"/>
  <c r="J55"/>
  <c r="K55" s="1"/>
  <c r="H55"/>
  <c r="I55" s="1"/>
  <c r="M54"/>
  <c r="K54"/>
  <c r="I54"/>
  <c r="M53"/>
  <c r="K53"/>
  <c r="I53"/>
  <c r="M52"/>
  <c r="K52"/>
  <c r="I52"/>
  <c r="M51"/>
  <c r="K51"/>
  <c r="I51"/>
  <c r="L50"/>
  <c r="L49" s="1"/>
  <c r="M49" s="1"/>
  <c r="J50"/>
  <c r="K50" s="1"/>
  <c r="H50"/>
  <c r="I50" s="1"/>
  <c r="M48"/>
  <c r="K48"/>
  <c r="I48"/>
  <c r="M47"/>
  <c r="K47"/>
  <c r="I47"/>
  <c r="M46"/>
  <c r="K46"/>
  <c r="I46"/>
  <c r="M45"/>
  <c r="K45"/>
  <c r="I45"/>
  <c r="M44"/>
  <c r="K44"/>
  <c r="I44"/>
  <c r="M43"/>
  <c r="K43"/>
  <c r="I43"/>
  <c r="L42"/>
  <c r="M42" s="1"/>
  <c r="J42"/>
  <c r="K42" s="1"/>
  <c r="H42"/>
  <c r="I42" s="1"/>
  <c r="M41"/>
  <c r="K41"/>
  <c r="I41"/>
  <c r="M40"/>
  <c r="K40"/>
  <c r="I40"/>
  <c r="M39"/>
  <c r="K39"/>
  <c r="I39"/>
  <c r="M38"/>
  <c r="K38"/>
  <c r="I38"/>
  <c r="L37"/>
  <c r="M37" s="1"/>
  <c r="J37"/>
  <c r="K37" s="1"/>
  <c r="I37"/>
  <c r="H37"/>
  <c r="M36"/>
  <c r="K36"/>
  <c r="I36"/>
  <c r="M35"/>
  <c r="K35"/>
  <c r="I35"/>
  <c r="M34"/>
  <c r="K34"/>
  <c r="I34"/>
  <c r="M33"/>
  <c r="K33"/>
  <c r="I33"/>
  <c r="L32"/>
  <c r="M32" s="1"/>
  <c r="J32"/>
  <c r="K32" s="1"/>
  <c r="H32"/>
  <c r="I32" s="1"/>
  <c r="M31"/>
  <c r="K31"/>
  <c r="I31"/>
  <c r="M30"/>
  <c r="K30"/>
  <c r="I30"/>
  <c r="M29"/>
  <c r="K29"/>
  <c r="I29"/>
  <c r="M28"/>
  <c r="K28"/>
  <c r="I28"/>
  <c r="L27"/>
  <c r="L26" s="1"/>
  <c r="M26" s="1"/>
  <c r="J27"/>
  <c r="K27" s="1"/>
  <c r="H27"/>
  <c r="I27" s="1"/>
  <c r="M25"/>
  <c r="L25"/>
  <c r="J25"/>
  <c r="K25" s="1"/>
  <c r="H25"/>
  <c r="I25" s="1"/>
  <c r="L24"/>
  <c r="M24" s="1"/>
  <c r="K24"/>
  <c r="J24"/>
  <c r="H24"/>
  <c r="I24" s="1"/>
  <c r="L23"/>
  <c r="M23" s="1"/>
  <c r="J23"/>
  <c r="K23" s="1"/>
  <c r="H23"/>
  <c r="I23" s="1"/>
  <c r="L22"/>
  <c r="M22" s="1"/>
  <c r="J22"/>
  <c r="K22" s="1"/>
  <c r="H22"/>
  <c r="I22" s="1"/>
  <c r="M21"/>
  <c r="L21"/>
  <c r="J21"/>
  <c r="K21" s="1"/>
  <c r="H21"/>
  <c r="I21" s="1"/>
  <c r="L20"/>
  <c r="M20" s="1"/>
  <c r="K20"/>
  <c r="J20"/>
  <c r="H20"/>
  <c r="I20" s="1"/>
  <c r="H19"/>
  <c r="I19" s="1"/>
  <c r="L18"/>
  <c r="M18" s="1"/>
  <c r="J18"/>
  <c r="K18" s="1"/>
  <c r="H18"/>
  <c r="I18" s="1"/>
  <c r="M17"/>
  <c r="L17"/>
  <c r="J17"/>
  <c r="K17" s="1"/>
  <c r="H17"/>
  <c r="I17" s="1"/>
  <c r="L16"/>
  <c r="M16" s="1"/>
  <c r="K16"/>
  <c r="J16"/>
  <c r="H16"/>
  <c r="I16" s="1"/>
  <c r="L15"/>
  <c r="L14" s="1"/>
  <c r="M14" s="1"/>
  <c r="J15"/>
  <c r="K15" s="1"/>
  <c r="H15"/>
  <c r="H14" s="1"/>
  <c r="I14" s="1"/>
  <c r="L13"/>
  <c r="M13" s="1"/>
  <c r="J13"/>
  <c r="K13" s="1"/>
  <c r="I13"/>
  <c r="H13"/>
  <c r="L12"/>
  <c r="M12" s="1"/>
  <c r="J12"/>
  <c r="K12" s="1"/>
  <c r="H12"/>
  <c r="I12" s="1"/>
  <c r="L11"/>
  <c r="M11" s="1"/>
  <c r="J11"/>
  <c r="K11" s="1"/>
  <c r="H11"/>
  <c r="I11" s="1"/>
  <c r="L10"/>
  <c r="M10" s="1"/>
  <c r="K10"/>
  <c r="J10"/>
  <c r="H10"/>
  <c r="I10" s="1"/>
  <c r="L8"/>
  <c r="M8" s="1"/>
  <c r="J8"/>
  <c r="K8" s="1"/>
  <c r="H8"/>
  <c r="I8" s="1"/>
  <c r="L7"/>
  <c r="M7" s="1"/>
  <c r="J7"/>
  <c r="K7" s="1"/>
  <c r="H7"/>
  <c r="I7" s="1"/>
  <c r="L6"/>
  <c r="M6" s="1"/>
  <c r="K6"/>
  <c r="J6"/>
  <c r="H6"/>
  <c r="I6" s="1"/>
  <c r="L5"/>
  <c r="J5"/>
  <c r="K5" s="1"/>
  <c r="H5"/>
  <c r="H4" s="1"/>
  <c r="M140" i="14"/>
  <c r="K140"/>
  <c r="I140"/>
  <c r="M139"/>
  <c r="K139"/>
  <c r="I139"/>
  <c r="M138"/>
  <c r="K138"/>
  <c r="I138"/>
  <c r="M137"/>
  <c r="K137"/>
  <c r="I137"/>
  <c r="M136"/>
  <c r="K136"/>
  <c r="I136"/>
  <c r="M135"/>
  <c r="K135"/>
  <c r="I135"/>
  <c r="L134"/>
  <c r="M134" s="1"/>
  <c r="J134"/>
  <c r="K134" s="1"/>
  <c r="H134"/>
  <c r="I134" s="1"/>
  <c r="M133"/>
  <c r="K133"/>
  <c r="I133"/>
  <c r="M132"/>
  <c r="K132"/>
  <c r="I132"/>
  <c r="M131"/>
  <c r="K131"/>
  <c r="I131"/>
  <c r="M130"/>
  <c r="K130"/>
  <c r="I130"/>
  <c r="L129"/>
  <c r="M129" s="1"/>
  <c r="J129"/>
  <c r="K129" s="1"/>
  <c r="H129"/>
  <c r="I129" s="1"/>
  <c r="M128"/>
  <c r="K128"/>
  <c r="I128"/>
  <c r="M127"/>
  <c r="K127"/>
  <c r="I127"/>
  <c r="M126"/>
  <c r="K126"/>
  <c r="I126"/>
  <c r="M125"/>
  <c r="K125"/>
  <c r="I125"/>
  <c r="L124"/>
  <c r="M124" s="1"/>
  <c r="J124"/>
  <c r="K124" s="1"/>
  <c r="H124"/>
  <c r="I124" s="1"/>
  <c r="M123"/>
  <c r="K123"/>
  <c r="I123"/>
  <c r="M122"/>
  <c r="K122"/>
  <c r="I122"/>
  <c r="M121"/>
  <c r="K121"/>
  <c r="I121"/>
  <c r="M120"/>
  <c r="K120"/>
  <c r="I120"/>
  <c r="L119"/>
  <c r="M119" s="1"/>
  <c r="J119"/>
  <c r="K119" s="1"/>
  <c r="H119"/>
  <c r="I119" s="1"/>
  <c r="L118"/>
  <c r="M118" s="1"/>
  <c r="J118"/>
  <c r="K118" s="1"/>
  <c r="H118"/>
  <c r="I118" s="1"/>
  <c r="M117"/>
  <c r="K117"/>
  <c r="I117"/>
  <c r="M116"/>
  <c r="K116"/>
  <c r="I116"/>
  <c r="M115"/>
  <c r="K115"/>
  <c r="I115"/>
  <c r="M114"/>
  <c r="K114"/>
  <c r="I114"/>
  <c r="M113"/>
  <c r="K113"/>
  <c r="I113"/>
  <c r="M112"/>
  <c r="K112"/>
  <c r="I112"/>
  <c r="L111"/>
  <c r="M111" s="1"/>
  <c r="J111"/>
  <c r="K111" s="1"/>
  <c r="H111"/>
  <c r="I111" s="1"/>
  <c r="M110"/>
  <c r="K110"/>
  <c r="I110"/>
  <c r="M109"/>
  <c r="K109"/>
  <c r="I109"/>
  <c r="M108"/>
  <c r="K108"/>
  <c r="I108"/>
  <c r="M107"/>
  <c r="K107"/>
  <c r="I107"/>
  <c r="L106"/>
  <c r="M106" s="1"/>
  <c r="J106"/>
  <c r="K106" s="1"/>
  <c r="H106"/>
  <c r="I106" s="1"/>
  <c r="M105"/>
  <c r="K105"/>
  <c r="I105"/>
  <c r="M104"/>
  <c r="K104"/>
  <c r="I104"/>
  <c r="M103"/>
  <c r="K103"/>
  <c r="I103"/>
  <c r="M102"/>
  <c r="K102"/>
  <c r="I102"/>
  <c r="L101"/>
  <c r="M101" s="1"/>
  <c r="J101"/>
  <c r="K101" s="1"/>
  <c r="H101"/>
  <c r="I101" s="1"/>
  <c r="M100"/>
  <c r="K100"/>
  <c r="I100"/>
  <c r="M99"/>
  <c r="K99"/>
  <c r="I99"/>
  <c r="M98"/>
  <c r="K98"/>
  <c r="I98"/>
  <c r="M97"/>
  <c r="K97"/>
  <c r="I97"/>
  <c r="L96"/>
  <c r="M96" s="1"/>
  <c r="J96"/>
  <c r="J95" s="1"/>
  <c r="K95" s="1"/>
  <c r="H96"/>
  <c r="I96" s="1"/>
  <c r="L95"/>
  <c r="M95" s="1"/>
  <c r="M94"/>
  <c r="K94"/>
  <c r="I94"/>
  <c r="M93"/>
  <c r="K93"/>
  <c r="I93"/>
  <c r="M92"/>
  <c r="K92"/>
  <c r="I92"/>
  <c r="M91"/>
  <c r="K91"/>
  <c r="I91"/>
  <c r="M90"/>
  <c r="K90"/>
  <c r="I90"/>
  <c r="M89"/>
  <c r="K89"/>
  <c r="I89"/>
  <c r="L88"/>
  <c r="M88" s="1"/>
  <c r="J88"/>
  <c r="K88" s="1"/>
  <c r="H88"/>
  <c r="I88" s="1"/>
  <c r="M87"/>
  <c r="K87"/>
  <c r="I87"/>
  <c r="M86"/>
  <c r="K86"/>
  <c r="I86"/>
  <c r="M85"/>
  <c r="K85"/>
  <c r="I85"/>
  <c r="M84"/>
  <c r="K84"/>
  <c r="I84"/>
  <c r="L83"/>
  <c r="M83" s="1"/>
  <c r="J83"/>
  <c r="K83" s="1"/>
  <c r="H83"/>
  <c r="H72" s="1"/>
  <c r="I72" s="1"/>
  <c r="M82"/>
  <c r="K82"/>
  <c r="I82"/>
  <c r="M81"/>
  <c r="K81"/>
  <c r="I81"/>
  <c r="M80"/>
  <c r="K80"/>
  <c r="I80"/>
  <c r="M79"/>
  <c r="K79"/>
  <c r="I79"/>
  <c r="L78"/>
  <c r="M78" s="1"/>
  <c r="J78"/>
  <c r="K78" s="1"/>
  <c r="H78"/>
  <c r="I78" s="1"/>
  <c r="M77"/>
  <c r="K77"/>
  <c r="I77"/>
  <c r="M76"/>
  <c r="K76"/>
  <c r="I76"/>
  <c r="M75"/>
  <c r="K75"/>
  <c r="I75"/>
  <c r="M74"/>
  <c r="K74"/>
  <c r="I74"/>
  <c r="L73"/>
  <c r="M73" s="1"/>
  <c r="J73"/>
  <c r="K73" s="1"/>
  <c r="I73"/>
  <c r="H73"/>
  <c r="L72"/>
  <c r="M72" s="1"/>
  <c r="M71"/>
  <c r="K71"/>
  <c r="I71"/>
  <c r="M70"/>
  <c r="K70"/>
  <c r="I70"/>
  <c r="M69"/>
  <c r="K69"/>
  <c r="I69"/>
  <c r="M68"/>
  <c r="K68"/>
  <c r="I68"/>
  <c r="M67"/>
  <c r="K67"/>
  <c r="I67"/>
  <c r="M66"/>
  <c r="K66"/>
  <c r="I66"/>
  <c r="L65"/>
  <c r="M65" s="1"/>
  <c r="J65"/>
  <c r="K65" s="1"/>
  <c r="H65"/>
  <c r="I65" s="1"/>
  <c r="M64"/>
  <c r="K64"/>
  <c r="I64"/>
  <c r="M63"/>
  <c r="K63"/>
  <c r="I63"/>
  <c r="M62"/>
  <c r="K62"/>
  <c r="I62"/>
  <c r="M61"/>
  <c r="K61"/>
  <c r="I61"/>
  <c r="L60"/>
  <c r="M60" s="1"/>
  <c r="J60"/>
  <c r="K60" s="1"/>
  <c r="I60"/>
  <c r="H60"/>
  <c r="M59"/>
  <c r="K59"/>
  <c r="I59"/>
  <c r="M58"/>
  <c r="K58"/>
  <c r="I58"/>
  <c r="M57"/>
  <c r="K57"/>
  <c r="I57"/>
  <c r="M56"/>
  <c r="K56"/>
  <c r="I56"/>
  <c r="L55"/>
  <c r="M55" s="1"/>
  <c r="J55"/>
  <c r="K55" s="1"/>
  <c r="H55"/>
  <c r="I55" s="1"/>
  <c r="M54"/>
  <c r="K54"/>
  <c r="I54"/>
  <c r="M53"/>
  <c r="K53"/>
  <c r="I53"/>
  <c r="M52"/>
  <c r="K52"/>
  <c r="I52"/>
  <c r="M51"/>
  <c r="K51"/>
  <c r="I51"/>
  <c r="L50"/>
  <c r="M50" s="1"/>
  <c r="J50"/>
  <c r="K50" s="1"/>
  <c r="I50"/>
  <c r="H50"/>
  <c r="L49"/>
  <c r="M49" s="1"/>
  <c r="M48"/>
  <c r="K48"/>
  <c r="I48"/>
  <c r="M47"/>
  <c r="K47"/>
  <c r="I47"/>
  <c r="M46"/>
  <c r="K46"/>
  <c r="I46"/>
  <c r="M45"/>
  <c r="K45"/>
  <c r="I45"/>
  <c r="M44"/>
  <c r="K44"/>
  <c r="I44"/>
  <c r="M43"/>
  <c r="K43"/>
  <c r="I43"/>
  <c r="L42"/>
  <c r="M42" s="1"/>
  <c r="J42"/>
  <c r="K42" s="1"/>
  <c r="H42"/>
  <c r="I42" s="1"/>
  <c r="M41"/>
  <c r="K41"/>
  <c r="I41"/>
  <c r="M40"/>
  <c r="K40"/>
  <c r="I40"/>
  <c r="M39"/>
  <c r="K39"/>
  <c r="I39"/>
  <c r="M38"/>
  <c r="K38"/>
  <c r="I38"/>
  <c r="L37"/>
  <c r="M37" s="1"/>
  <c r="J37"/>
  <c r="K37" s="1"/>
  <c r="H37"/>
  <c r="I37" s="1"/>
  <c r="M36"/>
  <c r="K36"/>
  <c r="I36"/>
  <c r="M35"/>
  <c r="K35"/>
  <c r="I35"/>
  <c r="M34"/>
  <c r="K34"/>
  <c r="I34"/>
  <c r="M33"/>
  <c r="K33"/>
  <c r="I33"/>
  <c r="L32"/>
  <c r="M32" s="1"/>
  <c r="K32"/>
  <c r="J32"/>
  <c r="H32"/>
  <c r="I32" s="1"/>
  <c r="M31"/>
  <c r="K31"/>
  <c r="I31"/>
  <c r="M30"/>
  <c r="K30"/>
  <c r="I30"/>
  <c r="M29"/>
  <c r="K29"/>
  <c r="I29"/>
  <c r="M28"/>
  <c r="K28"/>
  <c r="I28"/>
  <c r="L27"/>
  <c r="M27" s="1"/>
  <c r="J27"/>
  <c r="K27" s="1"/>
  <c r="H27"/>
  <c r="I27" s="1"/>
  <c r="L25"/>
  <c r="M25" s="1"/>
  <c r="J25"/>
  <c r="K25" s="1"/>
  <c r="I25"/>
  <c r="H25"/>
  <c r="L24"/>
  <c r="M24" s="1"/>
  <c r="J24"/>
  <c r="K24" s="1"/>
  <c r="H24"/>
  <c r="I24" s="1"/>
  <c r="M23"/>
  <c r="L23"/>
  <c r="J23"/>
  <c r="K23" s="1"/>
  <c r="H23"/>
  <c r="I23" s="1"/>
  <c r="L22"/>
  <c r="M22" s="1"/>
  <c r="K22"/>
  <c r="J22"/>
  <c r="H22"/>
  <c r="I22" s="1"/>
  <c r="L21"/>
  <c r="M21" s="1"/>
  <c r="J21"/>
  <c r="K21" s="1"/>
  <c r="I21"/>
  <c r="H21"/>
  <c r="L20"/>
  <c r="M20" s="1"/>
  <c r="J20"/>
  <c r="K20" s="1"/>
  <c r="H20"/>
  <c r="I20" s="1"/>
  <c r="L18"/>
  <c r="M18" s="1"/>
  <c r="J18"/>
  <c r="K18" s="1"/>
  <c r="H18"/>
  <c r="I18" s="1"/>
  <c r="L17"/>
  <c r="M17" s="1"/>
  <c r="J17"/>
  <c r="K17" s="1"/>
  <c r="I17"/>
  <c r="H17"/>
  <c r="L16"/>
  <c r="M16" s="1"/>
  <c r="J16"/>
  <c r="K16" s="1"/>
  <c r="H16"/>
  <c r="I16" s="1"/>
  <c r="L15"/>
  <c r="M15" s="1"/>
  <c r="J15"/>
  <c r="K15" s="1"/>
  <c r="H15"/>
  <c r="I15" s="1"/>
  <c r="L13"/>
  <c r="M13" s="1"/>
  <c r="J13"/>
  <c r="K13" s="1"/>
  <c r="H13"/>
  <c r="I13" s="1"/>
  <c r="L12"/>
  <c r="M12" s="1"/>
  <c r="K12"/>
  <c r="J12"/>
  <c r="H12"/>
  <c r="I12" s="1"/>
  <c r="L11"/>
  <c r="M11" s="1"/>
  <c r="J11"/>
  <c r="K11" s="1"/>
  <c r="H11"/>
  <c r="I11" s="1"/>
  <c r="L10"/>
  <c r="M10" s="1"/>
  <c r="J10"/>
  <c r="K10" s="1"/>
  <c r="H10"/>
  <c r="I10" s="1"/>
  <c r="L8"/>
  <c r="M8" s="1"/>
  <c r="J8"/>
  <c r="K8" s="1"/>
  <c r="H8"/>
  <c r="I8" s="1"/>
  <c r="L7"/>
  <c r="M7" s="1"/>
  <c r="J7"/>
  <c r="K7" s="1"/>
  <c r="I7"/>
  <c r="H7"/>
  <c r="L6"/>
  <c r="M6" s="1"/>
  <c r="J6"/>
  <c r="K6" s="1"/>
  <c r="H6"/>
  <c r="I6" s="1"/>
  <c r="L5"/>
  <c r="M5" s="1"/>
  <c r="J5"/>
  <c r="K5" s="1"/>
  <c r="H5"/>
  <c r="I5" s="1"/>
  <c r="M140" i="13"/>
  <c r="K140"/>
  <c r="I140"/>
  <c r="M139"/>
  <c r="K139"/>
  <c r="I139"/>
  <c r="M138"/>
  <c r="K138"/>
  <c r="I138"/>
  <c r="M137"/>
  <c r="K137"/>
  <c r="I137"/>
  <c r="M136"/>
  <c r="K136"/>
  <c r="I136"/>
  <c r="M135"/>
  <c r="K135"/>
  <c r="I135"/>
  <c r="L134"/>
  <c r="M134" s="1"/>
  <c r="J134"/>
  <c r="K134" s="1"/>
  <c r="H134"/>
  <c r="I134" s="1"/>
  <c r="M133"/>
  <c r="K133"/>
  <c r="I133"/>
  <c r="M132"/>
  <c r="K132"/>
  <c r="I132"/>
  <c r="M131"/>
  <c r="K131"/>
  <c r="I131"/>
  <c r="M130"/>
  <c r="K130"/>
  <c r="I130"/>
  <c r="L129"/>
  <c r="M129" s="1"/>
  <c r="J129"/>
  <c r="K129" s="1"/>
  <c r="H129"/>
  <c r="I129" s="1"/>
  <c r="M128"/>
  <c r="K128"/>
  <c r="I128"/>
  <c r="M127"/>
  <c r="K127"/>
  <c r="I127"/>
  <c r="M126"/>
  <c r="K126"/>
  <c r="I126"/>
  <c r="M125"/>
  <c r="K125"/>
  <c r="I125"/>
  <c r="L124"/>
  <c r="M124" s="1"/>
  <c r="J124"/>
  <c r="K124" s="1"/>
  <c r="I124"/>
  <c r="H124"/>
  <c r="M123"/>
  <c r="K123"/>
  <c r="I123"/>
  <c r="M122"/>
  <c r="K122"/>
  <c r="I122"/>
  <c r="M121"/>
  <c r="K121"/>
  <c r="I121"/>
  <c r="M120"/>
  <c r="K120"/>
  <c r="I120"/>
  <c r="L119"/>
  <c r="L118" s="1"/>
  <c r="M118" s="1"/>
  <c r="J119"/>
  <c r="K119" s="1"/>
  <c r="H119"/>
  <c r="H118" s="1"/>
  <c r="I118" s="1"/>
  <c r="M117"/>
  <c r="K117"/>
  <c r="I117"/>
  <c r="M116"/>
  <c r="K116"/>
  <c r="I116"/>
  <c r="M115"/>
  <c r="K115"/>
  <c r="I115"/>
  <c r="M114"/>
  <c r="K114"/>
  <c r="I114"/>
  <c r="M113"/>
  <c r="K113"/>
  <c r="I113"/>
  <c r="M112"/>
  <c r="K112"/>
  <c r="I112"/>
  <c r="L111"/>
  <c r="M111" s="1"/>
  <c r="J111"/>
  <c r="K111" s="1"/>
  <c r="I111"/>
  <c r="H111"/>
  <c r="M110"/>
  <c r="K110"/>
  <c r="I110"/>
  <c r="M109"/>
  <c r="K109"/>
  <c r="I109"/>
  <c r="M108"/>
  <c r="K108"/>
  <c r="I108"/>
  <c r="M107"/>
  <c r="K107"/>
  <c r="I107"/>
  <c r="L106"/>
  <c r="M106" s="1"/>
  <c r="J106"/>
  <c r="K106" s="1"/>
  <c r="H106"/>
  <c r="I106" s="1"/>
  <c r="M105"/>
  <c r="K105"/>
  <c r="I105"/>
  <c r="M104"/>
  <c r="K104"/>
  <c r="I104"/>
  <c r="M103"/>
  <c r="K103"/>
  <c r="I103"/>
  <c r="M102"/>
  <c r="K102"/>
  <c r="I102"/>
  <c r="L101"/>
  <c r="M101" s="1"/>
  <c r="J101"/>
  <c r="K101" s="1"/>
  <c r="I101"/>
  <c r="H101"/>
  <c r="M100"/>
  <c r="K100"/>
  <c r="I100"/>
  <c r="M99"/>
  <c r="K99"/>
  <c r="I99"/>
  <c r="M98"/>
  <c r="K98"/>
  <c r="I98"/>
  <c r="M97"/>
  <c r="K97"/>
  <c r="I97"/>
  <c r="L96"/>
  <c r="L95" s="1"/>
  <c r="M95" s="1"/>
  <c r="J96"/>
  <c r="K96" s="1"/>
  <c r="H96"/>
  <c r="H95" s="1"/>
  <c r="I95" s="1"/>
  <c r="M94"/>
  <c r="K94"/>
  <c r="I94"/>
  <c r="M93"/>
  <c r="K93"/>
  <c r="I93"/>
  <c r="M92"/>
  <c r="K92"/>
  <c r="I92"/>
  <c r="M91"/>
  <c r="K91"/>
  <c r="I91"/>
  <c r="M90"/>
  <c r="K90"/>
  <c r="I90"/>
  <c r="M89"/>
  <c r="K89"/>
  <c r="I89"/>
  <c r="L88"/>
  <c r="M88" s="1"/>
  <c r="J88"/>
  <c r="K88" s="1"/>
  <c r="I88"/>
  <c r="H88"/>
  <c r="M87"/>
  <c r="K87"/>
  <c r="I87"/>
  <c r="M86"/>
  <c r="K86"/>
  <c r="I86"/>
  <c r="M85"/>
  <c r="K85"/>
  <c r="I85"/>
  <c r="M84"/>
  <c r="K84"/>
  <c r="I84"/>
  <c r="L83"/>
  <c r="M83" s="1"/>
  <c r="J83"/>
  <c r="K83" s="1"/>
  <c r="H83"/>
  <c r="I83" s="1"/>
  <c r="M82"/>
  <c r="K82"/>
  <c r="I82"/>
  <c r="M81"/>
  <c r="K81"/>
  <c r="I81"/>
  <c r="M80"/>
  <c r="K80"/>
  <c r="I80"/>
  <c r="M79"/>
  <c r="K79"/>
  <c r="I79"/>
  <c r="L78"/>
  <c r="M78" s="1"/>
  <c r="J78"/>
  <c r="K78" s="1"/>
  <c r="I78"/>
  <c r="H78"/>
  <c r="M77"/>
  <c r="K77"/>
  <c r="I77"/>
  <c r="M76"/>
  <c r="K76"/>
  <c r="I76"/>
  <c r="M75"/>
  <c r="K75"/>
  <c r="I75"/>
  <c r="M74"/>
  <c r="K74"/>
  <c r="I74"/>
  <c r="L73"/>
  <c r="L72" s="1"/>
  <c r="M72" s="1"/>
  <c r="J73"/>
  <c r="K73" s="1"/>
  <c r="H73"/>
  <c r="J72"/>
  <c r="K72" s="1"/>
  <c r="M71"/>
  <c r="K71"/>
  <c r="I71"/>
  <c r="M70"/>
  <c r="K70"/>
  <c r="I70"/>
  <c r="M69"/>
  <c r="K69"/>
  <c r="I69"/>
  <c r="M68"/>
  <c r="K68"/>
  <c r="I68"/>
  <c r="M67"/>
  <c r="K67"/>
  <c r="I67"/>
  <c r="M66"/>
  <c r="K66"/>
  <c r="I66"/>
  <c r="L65"/>
  <c r="M65" s="1"/>
  <c r="J65"/>
  <c r="K65" s="1"/>
  <c r="H65"/>
  <c r="I65" s="1"/>
  <c r="M64"/>
  <c r="K64"/>
  <c r="I64"/>
  <c r="M63"/>
  <c r="K63"/>
  <c r="I63"/>
  <c r="M62"/>
  <c r="K62"/>
  <c r="I62"/>
  <c r="M61"/>
  <c r="K61"/>
  <c r="I61"/>
  <c r="L60"/>
  <c r="M60" s="1"/>
  <c r="J60"/>
  <c r="K60" s="1"/>
  <c r="H60"/>
  <c r="I60" s="1"/>
  <c r="M59"/>
  <c r="K59"/>
  <c r="I59"/>
  <c r="M58"/>
  <c r="K58"/>
  <c r="I58"/>
  <c r="M57"/>
  <c r="K57"/>
  <c r="I57"/>
  <c r="M56"/>
  <c r="K56"/>
  <c r="I56"/>
  <c r="L55"/>
  <c r="M55" s="1"/>
  <c r="J55"/>
  <c r="K55" s="1"/>
  <c r="I55"/>
  <c r="H55"/>
  <c r="M54"/>
  <c r="K54"/>
  <c r="I54"/>
  <c r="M53"/>
  <c r="K53"/>
  <c r="I53"/>
  <c r="M52"/>
  <c r="K52"/>
  <c r="I52"/>
  <c r="M51"/>
  <c r="K51"/>
  <c r="I51"/>
  <c r="L50"/>
  <c r="L49" s="1"/>
  <c r="M49" s="1"/>
  <c r="J50"/>
  <c r="K50" s="1"/>
  <c r="H50"/>
  <c r="H49" s="1"/>
  <c r="I49" s="1"/>
  <c r="M48"/>
  <c r="K48"/>
  <c r="I48"/>
  <c r="M47"/>
  <c r="K47"/>
  <c r="I47"/>
  <c r="M46"/>
  <c r="K46"/>
  <c r="I46"/>
  <c r="M45"/>
  <c r="K45"/>
  <c r="I45"/>
  <c r="M44"/>
  <c r="K44"/>
  <c r="I44"/>
  <c r="M43"/>
  <c r="K43"/>
  <c r="I43"/>
  <c r="L42"/>
  <c r="M42" s="1"/>
  <c r="J42"/>
  <c r="K42" s="1"/>
  <c r="I42"/>
  <c r="H42"/>
  <c r="M41"/>
  <c r="K41"/>
  <c r="I41"/>
  <c r="M40"/>
  <c r="K40"/>
  <c r="I40"/>
  <c r="M39"/>
  <c r="K39"/>
  <c r="I39"/>
  <c r="M38"/>
  <c r="K38"/>
  <c r="I38"/>
  <c r="L37"/>
  <c r="M37" s="1"/>
  <c r="J37"/>
  <c r="K37" s="1"/>
  <c r="H37"/>
  <c r="I37" s="1"/>
  <c r="M36"/>
  <c r="K36"/>
  <c r="I36"/>
  <c r="M35"/>
  <c r="K35"/>
  <c r="I35"/>
  <c r="M34"/>
  <c r="K34"/>
  <c r="I34"/>
  <c r="M33"/>
  <c r="K33"/>
  <c r="I33"/>
  <c r="L32"/>
  <c r="M32" s="1"/>
  <c r="J32"/>
  <c r="K32" s="1"/>
  <c r="H32"/>
  <c r="I32" s="1"/>
  <c r="M31"/>
  <c r="K31"/>
  <c r="I31"/>
  <c r="M30"/>
  <c r="K30"/>
  <c r="I30"/>
  <c r="M29"/>
  <c r="K29"/>
  <c r="I29"/>
  <c r="M28"/>
  <c r="K28"/>
  <c r="I28"/>
  <c r="L27"/>
  <c r="J27"/>
  <c r="K27" s="1"/>
  <c r="H27"/>
  <c r="L25"/>
  <c r="M25" s="1"/>
  <c r="J25"/>
  <c r="K25" s="1"/>
  <c r="H25"/>
  <c r="I25" s="1"/>
  <c r="L24"/>
  <c r="M24" s="1"/>
  <c r="J24"/>
  <c r="K24" s="1"/>
  <c r="H24"/>
  <c r="I24" s="1"/>
  <c r="L23"/>
  <c r="M23" s="1"/>
  <c r="J23"/>
  <c r="K23" s="1"/>
  <c r="H23"/>
  <c r="I23" s="1"/>
  <c r="L22"/>
  <c r="M22" s="1"/>
  <c r="J22"/>
  <c r="K22" s="1"/>
  <c r="H22"/>
  <c r="I22" s="1"/>
  <c r="L21"/>
  <c r="M21" s="1"/>
  <c r="J21"/>
  <c r="K21" s="1"/>
  <c r="H21"/>
  <c r="I21" s="1"/>
  <c r="L20"/>
  <c r="M20" s="1"/>
  <c r="J20"/>
  <c r="H20"/>
  <c r="I20" s="1"/>
  <c r="L18"/>
  <c r="M18" s="1"/>
  <c r="J18"/>
  <c r="K18" s="1"/>
  <c r="H18"/>
  <c r="I18" s="1"/>
  <c r="L17"/>
  <c r="M17" s="1"/>
  <c r="J17"/>
  <c r="K17" s="1"/>
  <c r="H17"/>
  <c r="I17" s="1"/>
  <c r="L16"/>
  <c r="M16" s="1"/>
  <c r="J16"/>
  <c r="K16" s="1"/>
  <c r="H16"/>
  <c r="I16" s="1"/>
  <c r="L15"/>
  <c r="L14" s="1"/>
  <c r="M14" s="1"/>
  <c r="J15"/>
  <c r="K15" s="1"/>
  <c r="H15"/>
  <c r="L13"/>
  <c r="M13" s="1"/>
  <c r="J13"/>
  <c r="K13" s="1"/>
  <c r="H13"/>
  <c r="I13" s="1"/>
  <c r="L12"/>
  <c r="M12" s="1"/>
  <c r="J12"/>
  <c r="K12" s="1"/>
  <c r="H12"/>
  <c r="I12" s="1"/>
  <c r="L11"/>
  <c r="M11" s="1"/>
  <c r="J11"/>
  <c r="K11" s="1"/>
  <c r="H11"/>
  <c r="I11" s="1"/>
  <c r="L10"/>
  <c r="M10" s="1"/>
  <c r="J10"/>
  <c r="H10"/>
  <c r="I10" s="1"/>
  <c r="H9"/>
  <c r="I9" s="1"/>
  <c r="L8"/>
  <c r="M8" s="1"/>
  <c r="J8"/>
  <c r="K8" s="1"/>
  <c r="H8"/>
  <c r="I8" s="1"/>
  <c r="L7"/>
  <c r="M7" s="1"/>
  <c r="J7"/>
  <c r="K7" s="1"/>
  <c r="H7"/>
  <c r="I7" s="1"/>
  <c r="L6"/>
  <c r="M6" s="1"/>
  <c r="J6"/>
  <c r="K6" s="1"/>
  <c r="H6"/>
  <c r="I6" s="1"/>
  <c r="L5"/>
  <c r="M5" s="1"/>
  <c r="J5"/>
  <c r="K5" s="1"/>
  <c r="H5"/>
  <c r="H4" s="1"/>
  <c r="L134" i="4"/>
  <c r="J134"/>
  <c r="H134"/>
  <c r="L129"/>
  <c r="J129"/>
  <c r="H129"/>
  <c r="I128"/>
  <c r="M126"/>
  <c r="K125"/>
  <c r="L124"/>
  <c r="J124"/>
  <c r="H124"/>
  <c r="L119"/>
  <c r="J119"/>
  <c r="J118" s="1"/>
  <c r="H119"/>
  <c r="H118" s="1"/>
  <c r="L111"/>
  <c r="J111"/>
  <c r="H111"/>
  <c r="L106"/>
  <c r="J106"/>
  <c r="H106"/>
  <c r="I105"/>
  <c r="M103"/>
  <c r="K102"/>
  <c r="L101"/>
  <c r="J101"/>
  <c r="H101"/>
  <c r="L96"/>
  <c r="J96"/>
  <c r="J95" s="1"/>
  <c r="H96"/>
  <c r="H95" s="1"/>
  <c r="L88"/>
  <c r="J88"/>
  <c r="H88"/>
  <c r="I86"/>
  <c r="L83"/>
  <c r="J83"/>
  <c r="H83"/>
  <c r="I82"/>
  <c r="M80"/>
  <c r="K79"/>
  <c r="L78"/>
  <c r="J78"/>
  <c r="H78"/>
  <c r="L73"/>
  <c r="J73"/>
  <c r="J72" s="1"/>
  <c r="H73"/>
  <c r="H72" s="1"/>
  <c r="L65"/>
  <c r="J65"/>
  <c r="H65"/>
  <c r="I63"/>
  <c r="L60"/>
  <c r="J60"/>
  <c r="H60"/>
  <c r="I59"/>
  <c r="M57"/>
  <c r="K56"/>
  <c r="L55"/>
  <c r="J55"/>
  <c r="H55"/>
  <c r="K53"/>
  <c r="L50"/>
  <c r="J50"/>
  <c r="J49" s="1"/>
  <c r="H50"/>
  <c r="H49" s="1"/>
  <c r="L42"/>
  <c r="J42"/>
  <c r="H42"/>
  <c r="I40"/>
  <c r="L37"/>
  <c r="J37"/>
  <c r="H37"/>
  <c r="I36"/>
  <c r="M34"/>
  <c r="K33"/>
  <c r="L32"/>
  <c r="J32"/>
  <c r="H32"/>
  <c r="K30"/>
  <c r="L27"/>
  <c r="J27"/>
  <c r="J26" s="1"/>
  <c r="H27"/>
  <c r="H26" s="1"/>
  <c r="L25"/>
  <c r="M117" s="1"/>
  <c r="J25"/>
  <c r="K117" s="1"/>
  <c r="H25"/>
  <c r="I140" s="1"/>
  <c r="L24"/>
  <c r="M139" s="1"/>
  <c r="J24"/>
  <c r="K139" s="1"/>
  <c r="H24"/>
  <c r="I139" s="1"/>
  <c r="L23"/>
  <c r="M138" s="1"/>
  <c r="J23"/>
  <c r="K138" s="1"/>
  <c r="H23"/>
  <c r="I115" s="1"/>
  <c r="L22"/>
  <c r="M114" s="1"/>
  <c r="J22"/>
  <c r="K137" s="1"/>
  <c r="H22"/>
  <c r="I137" s="1"/>
  <c r="L21"/>
  <c r="M136" s="1"/>
  <c r="J21"/>
  <c r="K136" s="1"/>
  <c r="H21"/>
  <c r="I136" s="1"/>
  <c r="L20"/>
  <c r="M135" s="1"/>
  <c r="J20"/>
  <c r="H20"/>
  <c r="I135" s="1"/>
  <c r="H19"/>
  <c r="L18"/>
  <c r="M133" s="1"/>
  <c r="J18"/>
  <c r="K133" s="1"/>
  <c r="H18"/>
  <c r="I133" s="1"/>
  <c r="L17"/>
  <c r="M132" s="1"/>
  <c r="J17"/>
  <c r="K132" s="1"/>
  <c r="H17"/>
  <c r="I132" s="1"/>
  <c r="L16"/>
  <c r="M131" s="1"/>
  <c r="J16"/>
  <c r="K131" s="1"/>
  <c r="H16"/>
  <c r="I131" s="1"/>
  <c r="L15"/>
  <c r="M130" s="1"/>
  <c r="J15"/>
  <c r="K130" s="1"/>
  <c r="H15"/>
  <c r="I130" s="1"/>
  <c r="L13"/>
  <c r="M128" s="1"/>
  <c r="J13"/>
  <c r="K128" s="1"/>
  <c r="H13"/>
  <c r="L12"/>
  <c r="J12"/>
  <c r="K127" s="1"/>
  <c r="H12"/>
  <c r="I127" s="1"/>
  <c r="L11"/>
  <c r="J11"/>
  <c r="H11"/>
  <c r="I126" s="1"/>
  <c r="L10"/>
  <c r="M125" s="1"/>
  <c r="J10"/>
  <c r="H10"/>
  <c r="L8"/>
  <c r="M123" s="1"/>
  <c r="J8"/>
  <c r="K100" s="1"/>
  <c r="H8"/>
  <c r="I123" s="1"/>
  <c r="L7"/>
  <c r="M122" s="1"/>
  <c r="J7"/>
  <c r="K122" s="1"/>
  <c r="H7"/>
  <c r="I76" s="1"/>
  <c r="L6"/>
  <c r="M121" s="1"/>
  <c r="J6"/>
  <c r="K121" s="1"/>
  <c r="H6"/>
  <c r="I121" s="1"/>
  <c r="L5"/>
  <c r="J5"/>
  <c r="H5"/>
  <c r="I120" s="1"/>
  <c r="J4" i="11" l="1"/>
  <c r="K4" s="1"/>
  <c r="L4"/>
  <c r="L3" s="1"/>
  <c r="M3" s="1"/>
  <c r="H9"/>
  <c r="I9" s="1"/>
  <c r="J14"/>
  <c r="K14" s="1"/>
  <c r="K120" i="4"/>
  <c r="J4"/>
  <c r="I125"/>
  <c r="I102"/>
  <c r="I79"/>
  <c r="I56"/>
  <c r="I33"/>
  <c r="K126"/>
  <c r="K103"/>
  <c r="K80"/>
  <c r="K57"/>
  <c r="K34"/>
  <c r="M127"/>
  <c r="M104"/>
  <c r="M81"/>
  <c r="M58"/>
  <c r="M35"/>
  <c r="J19"/>
  <c r="L26"/>
  <c r="M38"/>
  <c r="K41"/>
  <c r="L49"/>
  <c r="M61"/>
  <c r="K64"/>
  <c r="L72"/>
  <c r="M84"/>
  <c r="K87"/>
  <c r="L95"/>
  <c r="M107"/>
  <c r="K110"/>
  <c r="L118"/>
  <c r="H14" i="13"/>
  <c r="I14" s="1"/>
  <c r="H19"/>
  <c r="I19" s="1"/>
  <c r="J26"/>
  <c r="K26" s="1"/>
  <c r="H4" i="14"/>
  <c r="I4" s="1"/>
  <c r="J9"/>
  <c r="K9" s="1"/>
  <c r="H14"/>
  <c r="I14" s="1"/>
  <c r="J19"/>
  <c r="K19" s="1"/>
  <c r="H26"/>
  <c r="I26" s="1"/>
  <c r="L9" i="11"/>
  <c r="M9" s="1"/>
  <c r="L19"/>
  <c r="M19" s="1"/>
  <c r="L9" i="4"/>
  <c r="M124" s="1"/>
  <c r="I29"/>
  <c r="I39"/>
  <c r="M41"/>
  <c r="I52"/>
  <c r="I62"/>
  <c r="M64"/>
  <c r="I75"/>
  <c r="I85"/>
  <c r="M87"/>
  <c r="I98"/>
  <c r="I108"/>
  <c r="M110"/>
  <c r="J4" i="13"/>
  <c r="J9"/>
  <c r="K9" s="1"/>
  <c r="L19"/>
  <c r="M19" s="1"/>
  <c r="H26"/>
  <c r="I26" s="1"/>
  <c r="J49"/>
  <c r="K49" s="1"/>
  <c r="J95"/>
  <c r="K95" s="1"/>
  <c r="L4" i="14"/>
  <c r="M4" s="1"/>
  <c r="L14"/>
  <c r="M14" s="1"/>
  <c r="L26"/>
  <c r="M26" s="1"/>
  <c r="I83"/>
  <c r="H95"/>
  <c r="I95" s="1"/>
  <c r="J26" i="11"/>
  <c r="K26" s="1"/>
  <c r="H72"/>
  <c r="I72" s="1"/>
  <c r="I42" i="4"/>
  <c r="M55"/>
  <c r="I65"/>
  <c r="K76"/>
  <c r="M78"/>
  <c r="I88"/>
  <c r="K99"/>
  <c r="I109"/>
  <c r="I111"/>
  <c r="I134"/>
  <c r="L4"/>
  <c r="M96" s="1"/>
  <c r="K27"/>
  <c r="M31"/>
  <c r="K40"/>
  <c r="K50"/>
  <c r="M54"/>
  <c r="K63"/>
  <c r="K73"/>
  <c r="M77"/>
  <c r="K86"/>
  <c r="K96"/>
  <c r="M100"/>
  <c r="K109"/>
  <c r="K119"/>
  <c r="L9" i="13"/>
  <c r="M9" s="1"/>
  <c r="J19"/>
  <c r="K19" s="1"/>
  <c r="L26"/>
  <c r="M26" s="1"/>
  <c r="H72"/>
  <c r="I72" s="1"/>
  <c r="J118"/>
  <c r="K118" s="1"/>
  <c r="H49" i="14"/>
  <c r="I49" s="1"/>
  <c r="I5" i="11"/>
  <c r="J9"/>
  <c r="K9" s="1"/>
  <c r="I15"/>
  <c r="J19"/>
  <c r="K19" s="1"/>
  <c r="H26"/>
  <c r="I26" s="1"/>
  <c r="M27"/>
  <c r="H49"/>
  <c r="I49" s="1"/>
  <c r="J72"/>
  <c r="K72" s="1"/>
  <c r="K96" i="14"/>
  <c r="M5" i="11"/>
  <c r="J49"/>
  <c r="K49" s="1"/>
  <c r="J14" i="13"/>
  <c r="K14" s="1"/>
  <c r="M15" i="11"/>
  <c r="M50"/>
  <c r="M73"/>
  <c r="M4"/>
  <c r="I4"/>
  <c r="H3"/>
  <c r="I3" s="1"/>
  <c r="J4" i="14"/>
  <c r="H9"/>
  <c r="I9" s="1"/>
  <c r="L9"/>
  <c r="M9" s="1"/>
  <c r="J14"/>
  <c r="K14" s="1"/>
  <c r="H19"/>
  <c r="I19" s="1"/>
  <c r="L19"/>
  <c r="M19" s="1"/>
  <c r="J26"/>
  <c r="K26" s="1"/>
  <c r="J49"/>
  <c r="K49" s="1"/>
  <c r="J72"/>
  <c r="K72" s="1"/>
  <c r="J3" i="13"/>
  <c r="K3" s="1"/>
  <c r="I4"/>
  <c r="L4"/>
  <c r="K4"/>
  <c r="I5"/>
  <c r="K10"/>
  <c r="I15"/>
  <c r="M15"/>
  <c r="K20"/>
  <c r="I27"/>
  <c r="M27"/>
  <c r="I50"/>
  <c r="M50"/>
  <c r="I73"/>
  <c r="M73"/>
  <c r="I96"/>
  <c r="M96"/>
  <c r="I119"/>
  <c r="M119"/>
  <c r="K88" i="4"/>
  <c r="K42"/>
  <c r="K134"/>
  <c r="K111"/>
  <c r="K65"/>
  <c r="M119"/>
  <c r="M73"/>
  <c r="M50"/>
  <c r="I78"/>
  <c r="I124"/>
  <c r="K43"/>
  <c r="I46"/>
  <c r="M48"/>
  <c r="M67"/>
  <c r="K70"/>
  <c r="K89"/>
  <c r="I92"/>
  <c r="M94"/>
  <c r="M113"/>
  <c r="K116"/>
  <c r="I138"/>
  <c r="M140"/>
  <c r="J9"/>
  <c r="J3" s="1"/>
  <c r="I30"/>
  <c r="I43"/>
  <c r="M45"/>
  <c r="I47"/>
  <c r="K48"/>
  <c r="M51"/>
  <c r="K54"/>
  <c r="K67"/>
  <c r="I70"/>
  <c r="K71"/>
  <c r="M74"/>
  <c r="K77"/>
  <c r="K90"/>
  <c r="I99"/>
  <c r="I112"/>
  <c r="I122"/>
  <c r="K123"/>
  <c r="M137"/>
  <c r="K140"/>
  <c r="H9"/>
  <c r="I55" s="1"/>
  <c r="J14"/>
  <c r="K60" s="1"/>
  <c r="L19"/>
  <c r="M134" s="1"/>
  <c r="K28"/>
  <c r="M29"/>
  <c r="I31"/>
  <c r="I34"/>
  <c r="K35"/>
  <c r="M36"/>
  <c r="K38"/>
  <c r="M39"/>
  <c r="I41"/>
  <c r="I44"/>
  <c r="K45"/>
  <c r="M46"/>
  <c r="I48"/>
  <c r="K51"/>
  <c r="M52"/>
  <c r="I54"/>
  <c r="I57"/>
  <c r="K58"/>
  <c r="M59"/>
  <c r="K61"/>
  <c r="M62"/>
  <c r="I64"/>
  <c r="I67"/>
  <c r="K68"/>
  <c r="M69"/>
  <c r="I71"/>
  <c r="K74"/>
  <c r="M75"/>
  <c r="I77"/>
  <c r="I80"/>
  <c r="K81"/>
  <c r="M82"/>
  <c r="K84"/>
  <c r="M85"/>
  <c r="I87"/>
  <c r="I90"/>
  <c r="K91"/>
  <c r="M92"/>
  <c r="I94"/>
  <c r="K97"/>
  <c r="M98"/>
  <c r="I100"/>
  <c r="I103"/>
  <c r="K104"/>
  <c r="M105"/>
  <c r="K107"/>
  <c r="M108"/>
  <c r="I110"/>
  <c r="I113"/>
  <c r="K114"/>
  <c r="M115"/>
  <c r="I117"/>
  <c r="M44"/>
  <c r="K47"/>
  <c r="K66"/>
  <c r="I69"/>
  <c r="M71"/>
  <c r="M90"/>
  <c r="K93"/>
  <c r="K112"/>
  <c r="K135"/>
  <c r="H4"/>
  <c r="L14"/>
  <c r="M28"/>
  <c r="K31"/>
  <c r="K44"/>
  <c r="I53"/>
  <c r="I66"/>
  <c r="M68"/>
  <c r="I89"/>
  <c r="M91"/>
  <c r="I93"/>
  <c r="K94"/>
  <c r="M97"/>
  <c r="K113"/>
  <c r="I116"/>
  <c r="M120"/>
  <c r="H14"/>
  <c r="I28"/>
  <c r="K29"/>
  <c r="M30"/>
  <c r="M33"/>
  <c r="I35"/>
  <c r="K36"/>
  <c r="I38"/>
  <c r="K39"/>
  <c r="M40"/>
  <c r="M43"/>
  <c r="I45"/>
  <c r="K46"/>
  <c r="M47"/>
  <c r="I51"/>
  <c r="K52"/>
  <c r="M53"/>
  <c r="M56"/>
  <c r="I58"/>
  <c r="K59"/>
  <c r="I61"/>
  <c r="K62"/>
  <c r="M63"/>
  <c r="M66"/>
  <c r="I68"/>
  <c r="K69"/>
  <c r="M70"/>
  <c r="I74"/>
  <c r="K75"/>
  <c r="M76"/>
  <c r="M79"/>
  <c r="I81"/>
  <c r="K82"/>
  <c r="I84"/>
  <c r="K85"/>
  <c r="M86"/>
  <c r="M89"/>
  <c r="I91"/>
  <c r="K92"/>
  <c r="M93"/>
  <c r="I97"/>
  <c r="K98"/>
  <c r="M99"/>
  <c r="M102"/>
  <c r="I104"/>
  <c r="K105"/>
  <c r="I107"/>
  <c r="K108"/>
  <c r="M109"/>
  <c r="M112"/>
  <c r="I114"/>
  <c r="K115"/>
  <c r="M116"/>
  <c r="K129" l="1"/>
  <c r="L3"/>
  <c r="M26" s="1"/>
  <c r="K83"/>
  <c r="H3" i="13"/>
  <c r="I3" s="1"/>
  <c r="H3" i="14"/>
  <c r="I3" s="1"/>
  <c r="M101" i="4"/>
  <c r="M32"/>
  <c r="M88"/>
  <c r="J3" i="11"/>
  <c r="K3" s="1"/>
  <c r="M27" i="4"/>
  <c r="K37"/>
  <c r="L3" i="14"/>
  <c r="M3" s="1"/>
  <c r="J3"/>
  <c r="K3" s="1"/>
  <c r="K4"/>
  <c r="L3" i="13"/>
  <c r="M3" s="1"/>
  <c r="M4"/>
  <c r="I119" i="4"/>
  <c r="I73"/>
  <c r="I96"/>
  <c r="I50"/>
  <c r="I27"/>
  <c r="H3"/>
  <c r="M83"/>
  <c r="M37"/>
  <c r="M129"/>
  <c r="M106"/>
  <c r="M60"/>
  <c r="M72"/>
  <c r="I32"/>
  <c r="I101"/>
  <c r="M49"/>
  <c r="M118"/>
  <c r="M42"/>
  <c r="K95"/>
  <c r="K49"/>
  <c r="K26"/>
  <c r="K118"/>
  <c r="K72"/>
  <c r="I129"/>
  <c r="I106"/>
  <c r="I83"/>
  <c r="I60"/>
  <c r="I37"/>
  <c r="K124"/>
  <c r="K101"/>
  <c r="K78"/>
  <c r="K55"/>
  <c r="K32"/>
  <c r="M95"/>
  <c r="M111"/>
  <c r="M65"/>
  <c r="K106"/>
  <c r="I26" l="1"/>
  <c r="I118"/>
  <c r="I49"/>
  <c r="I95"/>
  <c r="I72"/>
  <c r="AF4" i="2" l="1"/>
  <c r="AD19" l="1"/>
  <c r="AB19"/>
  <c r="Z19"/>
  <c r="X19"/>
  <c r="V19"/>
  <c r="T19"/>
  <c r="P19"/>
  <c r="N19"/>
  <c r="L19"/>
  <c r="J19"/>
  <c r="H19"/>
  <c r="C19"/>
  <c r="AF14"/>
  <c r="AD14"/>
  <c r="AB14"/>
  <c r="Z14"/>
  <c r="X14"/>
  <c r="V14"/>
  <c r="T14"/>
  <c r="P14"/>
  <c r="N14"/>
  <c r="L14"/>
  <c r="J14"/>
  <c r="H14"/>
  <c r="C14"/>
  <c r="AF9"/>
  <c r="AD9"/>
  <c r="AB9"/>
  <c r="Z9"/>
  <c r="X9"/>
  <c r="V9"/>
  <c r="T9"/>
  <c r="P9"/>
  <c r="N9"/>
  <c r="L9"/>
  <c r="J9"/>
  <c r="H9"/>
  <c r="C9"/>
  <c r="AD4"/>
  <c r="AB4"/>
  <c r="AB3" s="1"/>
  <c r="AB39" i="7" s="1"/>
  <c r="Z4" i="2"/>
  <c r="Z3" s="1"/>
  <c r="Z39" i="7" s="1"/>
  <c r="X4" i="2"/>
  <c r="X3" s="1"/>
  <c r="X39" i="7" s="1"/>
  <c r="V4" i="2"/>
  <c r="T4"/>
  <c r="P4"/>
  <c r="N4"/>
  <c r="L4"/>
  <c r="J4"/>
  <c r="H4"/>
  <c r="C4"/>
  <c r="T3" l="1"/>
  <c r="T39" i="7" s="1"/>
  <c r="V3" i="2"/>
  <c r="V39" i="7" s="1"/>
  <c r="AF39" s="1"/>
  <c r="AD3" i="2"/>
  <c r="AD39" i="7" s="1"/>
  <c r="R39"/>
  <c r="P3" i="2"/>
  <c r="P39" i="7" s="1"/>
  <c r="N3" i="2"/>
  <c r="N39" i="7" s="1"/>
  <c r="L3" i="2"/>
  <c r="L39" i="7" s="1"/>
  <c r="J3" i="2"/>
  <c r="J39" i="7" s="1"/>
  <c r="AF19" i="2"/>
  <c r="AF3" s="1"/>
  <c r="H3"/>
  <c r="H39" i="7" s="1"/>
  <c r="C3" i="2"/>
  <c r="AG39" i="16"/>
  <c r="AG41"/>
  <c r="AG35"/>
  <c r="AG36"/>
  <c r="AG31"/>
  <c r="AG34"/>
  <c r="AG40" l="1"/>
  <c r="AD25" i="12"/>
  <c r="AB25"/>
  <c r="Z25"/>
  <c r="X25"/>
  <c r="V25"/>
  <c r="T25"/>
  <c r="P25"/>
  <c r="N25"/>
  <c r="L25"/>
  <c r="J25"/>
  <c r="C25"/>
  <c r="AG93" i="11"/>
  <c r="AG92"/>
  <c r="AG91"/>
  <c r="AG90"/>
  <c r="AG89"/>
  <c r="AG87"/>
  <c r="AG86"/>
  <c r="AG85"/>
  <c r="AG84"/>
  <c r="AG82"/>
  <c r="AG81"/>
  <c r="AG80"/>
  <c r="AG79"/>
  <c r="AG94"/>
  <c r="D94"/>
  <c r="O94"/>
  <c r="Q94"/>
  <c r="U94"/>
  <c r="W94"/>
  <c r="Y94"/>
  <c r="AA94"/>
  <c r="AC94"/>
  <c r="AE94"/>
  <c r="D71"/>
  <c r="O71"/>
  <c r="Q71"/>
  <c r="U71"/>
  <c r="W71"/>
  <c r="Y71"/>
  <c r="AA71"/>
  <c r="AC71"/>
  <c r="AE71"/>
  <c r="AG71"/>
  <c r="AG69"/>
  <c r="AG68"/>
  <c r="AG67"/>
  <c r="AG66"/>
  <c r="AG64"/>
  <c r="AG63"/>
  <c r="AG62"/>
  <c r="AG61"/>
  <c r="AG59"/>
  <c r="AG58"/>
  <c r="AG57"/>
  <c r="AG56"/>
  <c r="D48"/>
  <c r="O48"/>
  <c r="Q48"/>
  <c r="U48"/>
  <c r="W48"/>
  <c r="Y48"/>
  <c r="AA48"/>
  <c r="AC48"/>
  <c r="AE48"/>
  <c r="AG48"/>
  <c r="AG47"/>
  <c r="AG46"/>
  <c r="AG45"/>
  <c r="AG44"/>
  <c r="AG41"/>
  <c r="AG40"/>
  <c r="AG39"/>
  <c r="AG38"/>
  <c r="AG36"/>
  <c r="AG35"/>
  <c r="AG34"/>
  <c r="AG33"/>
  <c r="AG29"/>
  <c r="AG30"/>
  <c r="AG31"/>
  <c r="AG28"/>
  <c r="N25" l="1"/>
  <c r="P25"/>
  <c r="T25"/>
  <c r="V25"/>
  <c r="AF25" s="1"/>
  <c r="X25"/>
  <c r="Z25"/>
  <c r="AB25"/>
  <c r="AD25"/>
  <c r="D71" i="16"/>
  <c r="I71"/>
  <c r="K71"/>
  <c r="M71"/>
  <c r="O71"/>
  <c r="Q71"/>
  <c r="U71"/>
  <c r="W71"/>
  <c r="Y71"/>
  <c r="AA71"/>
  <c r="AC71"/>
  <c r="AE71"/>
  <c r="D48"/>
  <c r="I48"/>
  <c r="K48"/>
  <c r="M48"/>
  <c r="O48"/>
  <c r="Q48"/>
  <c r="U48"/>
  <c r="W48"/>
  <c r="Y48"/>
  <c r="AA48"/>
  <c r="AC48"/>
  <c r="AE48"/>
  <c r="AG48"/>
  <c r="AG71" l="1"/>
  <c r="C25" i="15"/>
  <c r="D48" s="1"/>
  <c r="H25"/>
  <c r="I48" s="1"/>
  <c r="J25"/>
  <c r="L25"/>
  <c r="N25"/>
  <c r="P25"/>
  <c r="T25"/>
  <c r="V25"/>
  <c r="X25"/>
  <c r="Y48" s="1"/>
  <c r="Z25"/>
  <c r="AA48" s="1"/>
  <c r="AB25"/>
  <c r="AC48" s="1"/>
  <c r="AD25"/>
  <c r="AE48" s="1"/>
  <c r="AG140" i="14"/>
  <c r="AG139"/>
  <c r="AG138"/>
  <c r="AG137"/>
  <c r="AG136"/>
  <c r="AG135"/>
  <c r="AG133"/>
  <c r="AG132"/>
  <c r="AG131"/>
  <c r="AG128"/>
  <c r="AG127"/>
  <c r="AG126"/>
  <c r="AG125"/>
  <c r="AG123"/>
  <c r="AG122"/>
  <c r="AG121"/>
  <c r="AG117"/>
  <c r="AG116"/>
  <c r="AG115"/>
  <c r="AG114"/>
  <c r="AG113"/>
  <c r="AG112"/>
  <c r="AG110"/>
  <c r="AG109"/>
  <c r="AG108"/>
  <c r="AG105"/>
  <c r="AG104"/>
  <c r="AG102"/>
  <c r="AG100"/>
  <c r="AG99"/>
  <c r="AG98"/>
  <c r="AG94"/>
  <c r="AG93"/>
  <c r="AG91"/>
  <c r="AG90"/>
  <c r="AG89"/>
  <c r="AG87"/>
  <c r="AG86"/>
  <c r="AG85"/>
  <c r="AG82"/>
  <c r="AG81"/>
  <c r="AG79"/>
  <c r="AG77"/>
  <c r="AG76"/>
  <c r="AG75"/>
  <c r="AG71"/>
  <c r="AG70"/>
  <c r="AG69"/>
  <c r="AG68"/>
  <c r="AG67"/>
  <c r="AG64"/>
  <c r="AG63"/>
  <c r="AG62"/>
  <c r="AG61"/>
  <c r="AG59"/>
  <c r="AG58"/>
  <c r="AG57"/>
  <c r="AG56"/>
  <c r="AG54"/>
  <c r="AG53"/>
  <c r="AG52"/>
  <c r="AG51"/>
  <c r="AG48"/>
  <c r="AG47"/>
  <c r="AG46"/>
  <c r="AG45"/>
  <c r="AG44"/>
  <c r="AG41"/>
  <c r="AG40"/>
  <c r="AG39"/>
  <c r="AG38"/>
  <c r="AG36"/>
  <c r="AG35"/>
  <c r="AG34"/>
  <c r="AG33"/>
  <c r="AG31"/>
  <c r="AG30"/>
  <c r="AG29"/>
  <c r="AG28"/>
  <c r="AE140"/>
  <c r="AC140"/>
  <c r="AA140"/>
  <c r="Y140"/>
  <c r="W140"/>
  <c r="U140"/>
  <c r="Q140"/>
  <c r="O140"/>
  <c r="D140"/>
  <c r="AE117"/>
  <c r="AC117"/>
  <c r="AA117"/>
  <c r="Y117"/>
  <c r="W117"/>
  <c r="U117"/>
  <c r="Q117"/>
  <c r="O117"/>
  <c r="D117"/>
  <c r="AE94"/>
  <c r="AC94"/>
  <c r="AA94"/>
  <c r="Y94"/>
  <c r="W94"/>
  <c r="U94"/>
  <c r="Q94"/>
  <c r="O94"/>
  <c r="D94"/>
  <c r="AE71"/>
  <c r="AC71"/>
  <c r="AA71"/>
  <c r="Y71"/>
  <c r="W71"/>
  <c r="U71"/>
  <c r="Q71"/>
  <c r="O71"/>
  <c r="D71"/>
  <c r="O48"/>
  <c r="Q48"/>
  <c r="U48"/>
  <c r="W48"/>
  <c r="Y48"/>
  <c r="AA48"/>
  <c r="AC48"/>
  <c r="AE48"/>
  <c r="D48"/>
  <c r="C25"/>
  <c r="N25"/>
  <c r="P25"/>
  <c r="T25"/>
  <c r="V25"/>
  <c r="AF25" s="1"/>
  <c r="X25"/>
  <c r="Z25"/>
  <c r="AB25"/>
  <c r="AD25"/>
  <c r="AG88" i="11"/>
  <c r="D140" i="13"/>
  <c r="O140"/>
  <c r="Q140"/>
  <c r="U140"/>
  <c r="W140"/>
  <c r="Y140"/>
  <c r="AA140"/>
  <c r="AC140"/>
  <c r="AE140"/>
  <c r="AG140"/>
  <c r="AH140" s="1"/>
  <c r="O117"/>
  <c r="Q117"/>
  <c r="U117"/>
  <c r="W117"/>
  <c r="Y117"/>
  <c r="AA117"/>
  <c r="AC117"/>
  <c r="AE117"/>
  <c r="AG117"/>
  <c r="AH117" s="1"/>
  <c r="D117"/>
  <c r="D94"/>
  <c r="O94"/>
  <c r="Q94"/>
  <c r="U94"/>
  <c r="W94"/>
  <c r="Y94"/>
  <c r="AA94"/>
  <c r="AC94"/>
  <c r="AE94"/>
  <c r="AG94"/>
  <c r="AH94" s="1"/>
  <c r="O71"/>
  <c r="Q71"/>
  <c r="U71"/>
  <c r="W71"/>
  <c r="Y71"/>
  <c r="AA71"/>
  <c r="AC71"/>
  <c r="AE71"/>
  <c r="AG71"/>
  <c r="AH71" s="1"/>
  <c r="D71"/>
  <c r="N25"/>
  <c r="P25"/>
  <c r="T25"/>
  <c r="V25"/>
  <c r="AF25" s="1"/>
  <c r="X25"/>
  <c r="Z25"/>
  <c r="AB25"/>
  <c r="AD25"/>
  <c r="C25"/>
  <c r="W48" i="15" l="1"/>
  <c r="AF25"/>
  <c r="AG48" s="1"/>
  <c r="U48"/>
  <c r="Q48"/>
  <c r="O48"/>
  <c r="M48"/>
  <c r="K48"/>
  <c r="AG43" i="14"/>
  <c r="AG134"/>
  <c r="AG111"/>
  <c r="AG88"/>
  <c r="AG120"/>
  <c r="AG130"/>
  <c r="AG97"/>
  <c r="AG103"/>
  <c r="AG107"/>
  <c r="AG74"/>
  <c r="AG80"/>
  <c r="AG84"/>
  <c r="AG92"/>
  <c r="AG78" i="11"/>
  <c r="AG27"/>
  <c r="AG124" i="14" l="1"/>
  <c r="AG50"/>
  <c r="AG42"/>
  <c r="AG43" i="11"/>
  <c r="AG66" i="14"/>
  <c r="AG83" i="11"/>
  <c r="AG60"/>
  <c r="AG101" i="14"/>
  <c r="AG55" i="11"/>
  <c r="AG106" i="14"/>
  <c r="AG37"/>
  <c r="AG32"/>
  <c r="AG27"/>
  <c r="AG129" l="1"/>
  <c r="AG119"/>
  <c r="AG96"/>
  <c r="AG83"/>
  <c r="AG78"/>
  <c r="AG73"/>
  <c r="AG37" i="11"/>
  <c r="AG60" i="14"/>
  <c r="AG32" i="11"/>
  <c r="AG55" i="14"/>
  <c r="AG42" i="11"/>
  <c r="AG26"/>
  <c r="AG65" i="14"/>
  <c r="D140" i="4" l="1"/>
  <c r="D71"/>
  <c r="C25"/>
  <c r="D25" i="11" l="1"/>
  <c r="D48" i="13"/>
  <c r="D25" i="14"/>
  <c r="D25" i="13"/>
  <c r="D117" i="4"/>
  <c r="AC94"/>
  <c r="AA94"/>
  <c r="D94"/>
  <c r="AC48"/>
  <c r="Y48"/>
  <c r="D48"/>
  <c r="AD25"/>
  <c r="AB25"/>
  <c r="Z25"/>
  <c r="AA48" s="1"/>
  <c r="X25"/>
  <c r="V25"/>
  <c r="T25"/>
  <c r="P25"/>
  <c r="N25"/>
  <c r="C71" i="2"/>
  <c r="AG75" i="11"/>
  <c r="AG76"/>
  <c r="AG77"/>
  <c r="AG74"/>
  <c r="AG52"/>
  <c r="AG53"/>
  <c r="AG54"/>
  <c r="AG51"/>
  <c r="C19" i="16"/>
  <c r="C14"/>
  <c r="C4"/>
  <c r="C9"/>
  <c r="C32" i="15"/>
  <c r="N37" i="4"/>
  <c r="D51" i="7"/>
  <c r="W25" i="16" l="1"/>
  <c r="AF25" i="4"/>
  <c r="AG25" i="16" s="1"/>
  <c r="U48" i="4"/>
  <c r="U94"/>
  <c r="W48" i="13"/>
  <c r="W25" i="11"/>
  <c r="W25" i="14"/>
  <c r="W25" i="13"/>
  <c r="W71" i="4"/>
  <c r="W117"/>
  <c r="W140"/>
  <c r="Y25" i="11"/>
  <c r="Y48" i="13"/>
  <c r="Y25"/>
  <c r="Y25" i="14"/>
  <c r="Y71" i="4"/>
  <c r="Y117"/>
  <c r="Y140"/>
  <c r="AE25" i="11"/>
  <c r="AE48" i="13"/>
  <c r="AE25" i="14"/>
  <c r="AE25" i="13"/>
  <c r="AE71" i="4"/>
  <c r="AE117"/>
  <c r="AE140"/>
  <c r="AA25" i="11"/>
  <c r="AA48" i="13"/>
  <c r="AA25" i="14"/>
  <c r="AA25" i="13"/>
  <c r="AA117" i="4"/>
  <c r="AA140"/>
  <c r="AA71"/>
  <c r="W94"/>
  <c r="AE94"/>
  <c r="C3" i="16"/>
  <c r="U48" i="13"/>
  <c r="U25" i="11"/>
  <c r="U25" i="13"/>
  <c r="U25" i="14"/>
  <c r="U140" i="4"/>
  <c r="U71"/>
  <c r="U117"/>
  <c r="AC25" i="11"/>
  <c r="AC48" i="13"/>
  <c r="AC25"/>
  <c r="AC25" i="14"/>
  <c r="AC140" i="4"/>
  <c r="AC71"/>
  <c r="AC117"/>
  <c r="W48"/>
  <c r="AE48"/>
  <c r="Y94"/>
  <c r="Q48" i="13"/>
  <c r="Q25" i="11"/>
  <c r="Q25" i="13"/>
  <c r="Q25" i="14"/>
  <c r="Q117" i="4"/>
  <c r="Q140"/>
  <c r="Q71"/>
  <c r="Q94"/>
  <c r="Q48"/>
  <c r="O25" i="11"/>
  <c r="O48" i="13"/>
  <c r="O25"/>
  <c r="O25" i="14"/>
  <c r="O71" i="4"/>
  <c r="O117"/>
  <c r="O140"/>
  <c r="O94"/>
  <c r="O48"/>
  <c r="AF9" i="12"/>
  <c r="AF4"/>
  <c r="AG70" i="11"/>
  <c r="AG65"/>
  <c r="AG111" i="13"/>
  <c r="AF19" i="12"/>
  <c r="AF14"/>
  <c r="AE120" i="13"/>
  <c r="AE121"/>
  <c r="AE122"/>
  <c r="AE123"/>
  <c r="AE125"/>
  <c r="AE126"/>
  <c r="AG48" l="1"/>
  <c r="AH48" s="1"/>
  <c r="AG117" i="4"/>
  <c r="AG25" i="11"/>
  <c r="AG94" i="4"/>
  <c r="AG140"/>
  <c r="AG71"/>
  <c r="AG25" i="14"/>
  <c r="AG48" i="4"/>
  <c r="AG25" i="13"/>
  <c r="AH25" s="1"/>
  <c r="AF3" i="12"/>
  <c r="AG73" i="11"/>
  <c r="AG72"/>
  <c r="AG50"/>
  <c r="AG49"/>
  <c r="AG51" i="7" l="1"/>
  <c r="AG62" i="16"/>
  <c r="AG44"/>
  <c r="AE70"/>
  <c r="AC70"/>
  <c r="AA70"/>
  <c r="Y70"/>
  <c r="W70"/>
  <c r="U70"/>
  <c r="Q70"/>
  <c r="O70"/>
  <c r="M70"/>
  <c r="K70"/>
  <c r="I70"/>
  <c r="D70"/>
  <c r="AE69"/>
  <c r="AC69"/>
  <c r="AA69"/>
  <c r="Y69"/>
  <c r="W69"/>
  <c r="U69"/>
  <c r="Q69"/>
  <c r="O69"/>
  <c r="M69"/>
  <c r="K69"/>
  <c r="I69"/>
  <c r="D69"/>
  <c r="AE68"/>
  <c r="AC68"/>
  <c r="AA68"/>
  <c r="Y68"/>
  <c r="W68"/>
  <c r="U68"/>
  <c r="Q68"/>
  <c r="O68"/>
  <c r="M68"/>
  <c r="K68"/>
  <c r="I68"/>
  <c r="D68"/>
  <c r="AE67"/>
  <c r="AC67"/>
  <c r="AA67"/>
  <c r="Y67"/>
  <c r="W67"/>
  <c r="U67"/>
  <c r="Q67"/>
  <c r="O67"/>
  <c r="M67"/>
  <c r="K67"/>
  <c r="I67"/>
  <c r="D67"/>
  <c r="AE66"/>
  <c r="AC66"/>
  <c r="AA66"/>
  <c r="Y66"/>
  <c r="W66"/>
  <c r="U66"/>
  <c r="Q66"/>
  <c r="O66"/>
  <c r="M66"/>
  <c r="K66"/>
  <c r="I66"/>
  <c r="D66"/>
  <c r="AD65"/>
  <c r="AB65"/>
  <c r="Z65"/>
  <c r="X65"/>
  <c r="V65"/>
  <c r="T65"/>
  <c r="P65"/>
  <c r="N65"/>
  <c r="L65"/>
  <c r="J65"/>
  <c r="H65"/>
  <c r="C65"/>
  <c r="AE64"/>
  <c r="AC64"/>
  <c r="AA64"/>
  <c r="Y64"/>
  <c r="W64"/>
  <c r="U64"/>
  <c r="Q64"/>
  <c r="O64"/>
  <c r="M64"/>
  <c r="K64"/>
  <c r="I64"/>
  <c r="D64"/>
  <c r="AE63"/>
  <c r="AC63"/>
  <c r="AA63"/>
  <c r="Y63"/>
  <c r="W63"/>
  <c r="U63"/>
  <c r="Q63"/>
  <c r="O63"/>
  <c r="M63"/>
  <c r="K63"/>
  <c r="I63"/>
  <c r="D63"/>
  <c r="AE62"/>
  <c r="AC62"/>
  <c r="AA62"/>
  <c r="Y62"/>
  <c r="W62"/>
  <c r="U62"/>
  <c r="Q62"/>
  <c r="O62"/>
  <c r="M62"/>
  <c r="K62"/>
  <c r="I62"/>
  <c r="D62"/>
  <c r="AE61"/>
  <c r="AC61"/>
  <c r="AA61"/>
  <c r="Y61"/>
  <c r="W61"/>
  <c r="U61"/>
  <c r="Q61"/>
  <c r="O61"/>
  <c r="M61"/>
  <c r="K61"/>
  <c r="I61"/>
  <c r="D61"/>
  <c r="AD60"/>
  <c r="AB60"/>
  <c r="Z60"/>
  <c r="X60"/>
  <c r="V60"/>
  <c r="T60"/>
  <c r="P60"/>
  <c r="N60"/>
  <c r="L60"/>
  <c r="J60"/>
  <c r="H60"/>
  <c r="C60"/>
  <c r="AE59"/>
  <c r="AC59"/>
  <c r="AA59"/>
  <c r="Y59"/>
  <c r="W59"/>
  <c r="U59"/>
  <c r="Q59"/>
  <c r="O59"/>
  <c r="M59"/>
  <c r="K59"/>
  <c r="I59"/>
  <c r="D59"/>
  <c r="AE58"/>
  <c r="AC58"/>
  <c r="AA58"/>
  <c r="Y58"/>
  <c r="W58"/>
  <c r="U58"/>
  <c r="Q58"/>
  <c r="O58"/>
  <c r="M58"/>
  <c r="K58"/>
  <c r="I58"/>
  <c r="D58"/>
  <c r="AE57"/>
  <c r="AC57"/>
  <c r="AA57"/>
  <c r="Y57"/>
  <c r="W57"/>
  <c r="U57"/>
  <c r="Q57"/>
  <c r="O57"/>
  <c r="M57"/>
  <c r="K57"/>
  <c r="I57"/>
  <c r="D57"/>
  <c r="AE56"/>
  <c r="AC56"/>
  <c r="AA56"/>
  <c r="Y56"/>
  <c r="W56"/>
  <c r="U56"/>
  <c r="Q56"/>
  <c r="O56"/>
  <c r="M56"/>
  <c r="K56"/>
  <c r="I56"/>
  <c r="D56"/>
  <c r="AD55"/>
  <c r="AB55"/>
  <c r="Z55"/>
  <c r="X55"/>
  <c r="V55"/>
  <c r="T55"/>
  <c r="P55"/>
  <c r="N55"/>
  <c r="L55"/>
  <c r="J55"/>
  <c r="H55"/>
  <c r="C55"/>
  <c r="AE54"/>
  <c r="AC54"/>
  <c r="AA54"/>
  <c r="Y54"/>
  <c r="W54"/>
  <c r="U54"/>
  <c r="Q54"/>
  <c r="O54"/>
  <c r="M54"/>
  <c r="K54"/>
  <c r="I54"/>
  <c r="D54"/>
  <c r="AE53"/>
  <c r="AC53"/>
  <c r="AA53"/>
  <c r="Y53"/>
  <c r="W53"/>
  <c r="U53"/>
  <c r="Q53"/>
  <c r="O53"/>
  <c r="M53"/>
  <c r="K53"/>
  <c r="I53"/>
  <c r="D53"/>
  <c r="AE52"/>
  <c r="AC52"/>
  <c r="AA52"/>
  <c r="Y52"/>
  <c r="W52"/>
  <c r="U52"/>
  <c r="Q52"/>
  <c r="O52"/>
  <c r="M52"/>
  <c r="K52"/>
  <c r="I52"/>
  <c r="D52"/>
  <c r="AE51"/>
  <c r="AC51"/>
  <c r="AA51"/>
  <c r="Y51"/>
  <c r="W51"/>
  <c r="U51"/>
  <c r="Q51"/>
  <c r="O51"/>
  <c r="M51"/>
  <c r="K51"/>
  <c r="I51"/>
  <c r="D51"/>
  <c r="AD50"/>
  <c r="AD49" s="1"/>
  <c r="AB50"/>
  <c r="AB49" s="1"/>
  <c r="Z50"/>
  <c r="Z49" s="1"/>
  <c r="X50"/>
  <c r="X49" s="1"/>
  <c r="V50"/>
  <c r="V49" s="1"/>
  <c r="T50"/>
  <c r="P50"/>
  <c r="N50"/>
  <c r="L50"/>
  <c r="J50"/>
  <c r="H50"/>
  <c r="C50"/>
  <c r="C49" s="1"/>
  <c r="AE47"/>
  <c r="AC47"/>
  <c r="AA47"/>
  <c r="Y47"/>
  <c r="W47"/>
  <c r="U47"/>
  <c r="Q47"/>
  <c r="O47"/>
  <c r="M47"/>
  <c r="K47"/>
  <c r="I47"/>
  <c r="D47"/>
  <c r="AE46"/>
  <c r="AC46"/>
  <c r="AA46"/>
  <c r="Y46"/>
  <c r="W46"/>
  <c r="U46"/>
  <c r="Q46"/>
  <c r="O46"/>
  <c r="M46"/>
  <c r="K46"/>
  <c r="I46"/>
  <c r="D46"/>
  <c r="AE45"/>
  <c r="AC45"/>
  <c r="AA45"/>
  <c r="Y45"/>
  <c r="W45"/>
  <c r="U45"/>
  <c r="Q45"/>
  <c r="O45"/>
  <c r="M45"/>
  <c r="K45"/>
  <c r="I45"/>
  <c r="D45"/>
  <c r="AE44"/>
  <c r="AC44"/>
  <c r="AA44"/>
  <c r="Y44"/>
  <c r="W44"/>
  <c r="U44"/>
  <c r="Q44"/>
  <c r="O44"/>
  <c r="M44"/>
  <c r="K44"/>
  <c r="I44"/>
  <c r="D44"/>
  <c r="AE43"/>
  <c r="AC43"/>
  <c r="AA43"/>
  <c r="Y43"/>
  <c r="W43"/>
  <c r="U43"/>
  <c r="Q43"/>
  <c r="O43"/>
  <c r="M43"/>
  <c r="K43"/>
  <c r="I43"/>
  <c r="D43"/>
  <c r="AD42"/>
  <c r="AB42"/>
  <c r="Z42"/>
  <c r="X42"/>
  <c r="V42"/>
  <c r="T42"/>
  <c r="P42"/>
  <c r="N42"/>
  <c r="L42"/>
  <c r="J42"/>
  <c r="H42"/>
  <c r="C42"/>
  <c r="AE41"/>
  <c r="AC41"/>
  <c r="AA41"/>
  <c r="Y41"/>
  <c r="W41"/>
  <c r="U41"/>
  <c r="Q41"/>
  <c r="O41"/>
  <c r="M41"/>
  <c r="K41"/>
  <c r="I41"/>
  <c r="D41"/>
  <c r="AE40"/>
  <c r="AC40"/>
  <c r="AA40"/>
  <c r="Y40"/>
  <c r="W40"/>
  <c r="U40"/>
  <c r="Q40"/>
  <c r="O40"/>
  <c r="M40"/>
  <c r="K40"/>
  <c r="I40"/>
  <c r="D40"/>
  <c r="AE39"/>
  <c r="AC39"/>
  <c r="AA39"/>
  <c r="Y39"/>
  <c r="W39"/>
  <c r="U39"/>
  <c r="Q39"/>
  <c r="O39"/>
  <c r="M39"/>
  <c r="K39"/>
  <c r="I39"/>
  <c r="D39"/>
  <c r="AE38"/>
  <c r="AC38"/>
  <c r="AA38"/>
  <c r="Y38"/>
  <c r="W38"/>
  <c r="U38"/>
  <c r="Q38"/>
  <c r="O38"/>
  <c r="M38"/>
  <c r="K38"/>
  <c r="I38"/>
  <c r="D38"/>
  <c r="AD37"/>
  <c r="AB37"/>
  <c r="Z37"/>
  <c r="X37"/>
  <c r="V37"/>
  <c r="T37"/>
  <c r="P37"/>
  <c r="N37"/>
  <c r="L37"/>
  <c r="J37"/>
  <c r="H37"/>
  <c r="C37"/>
  <c r="AE36"/>
  <c r="AC36"/>
  <c r="AA36"/>
  <c r="Y36"/>
  <c r="W36"/>
  <c r="U36"/>
  <c r="Q36"/>
  <c r="O36"/>
  <c r="M36"/>
  <c r="K36"/>
  <c r="I36"/>
  <c r="D36"/>
  <c r="AE35"/>
  <c r="AC35"/>
  <c r="AA35"/>
  <c r="Y35"/>
  <c r="W35"/>
  <c r="U35"/>
  <c r="Q35"/>
  <c r="O35"/>
  <c r="M35"/>
  <c r="K35"/>
  <c r="I35"/>
  <c r="D35"/>
  <c r="AE34"/>
  <c r="AC34"/>
  <c r="AA34"/>
  <c r="Y34"/>
  <c r="W34"/>
  <c r="U34"/>
  <c r="Q34"/>
  <c r="O34"/>
  <c r="M34"/>
  <c r="K34"/>
  <c r="I34"/>
  <c r="D34"/>
  <c r="AE33"/>
  <c r="AC33"/>
  <c r="AA33"/>
  <c r="Y33"/>
  <c r="W33"/>
  <c r="U33"/>
  <c r="Q33"/>
  <c r="O33"/>
  <c r="M33"/>
  <c r="K33"/>
  <c r="I33"/>
  <c r="D33"/>
  <c r="AD32"/>
  <c r="AB32"/>
  <c r="Z32"/>
  <c r="X32"/>
  <c r="V32"/>
  <c r="T32"/>
  <c r="P32"/>
  <c r="N32"/>
  <c r="L32"/>
  <c r="J32"/>
  <c r="H32"/>
  <c r="C32"/>
  <c r="AE31"/>
  <c r="AC31"/>
  <c r="AA31"/>
  <c r="Y31"/>
  <c r="W31"/>
  <c r="U31"/>
  <c r="Q31"/>
  <c r="O31"/>
  <c r="M31"/>
  <c r="K31"/>
  <c r="I31"/>
  <c r="D31"/>
  <c r="AE30"/>
  <c r="AC30"/>
  <c r="AA30"/>
  <c r="Y30"/>
  <c r="W30"/>
  <c r="U30"/>
  <c r="Q30"/>
  <c r="O30"/>
  <c r="M30"/>
  <c r="K30"/>
  <c r="I30"/>
  <c r="D30"/>
  <c r="AE29"/>
  <c r="AC29"/>
  <c r="AA29"/>
  <c r="Y29"/>
  <c r="W29"/>
  <c r="U29"/>
  <c r="Q29"/>
  <c r="O29"/>
  <c r="M29"/>
  <c r="K29"/>
  <c r="I29"/>
  <c r="D29"/>
  <c r="AE28"/>
  <c r="AC28"/>
  <c r="AA28"/>
  <c r="Y28"/>
  <c r="W28"/>
  <c r="U28"/>
  <c r="Q28"/>
  <c r="O28"/>
  <c r="M28"/>
  <c r="K28"/>
  <c r="I28"/>
  <c r="D28"/>
  <c r="AD27"/>
  <c r="AD26" s="1"/>
  <c r="AB27"/>
  <c r="AB26" s="1"/>
  <c r="Z27"/>
  <c r="Z26" s="1"/>
  <c r="X27"/>
  <c r="X26" s="1"/>
  <c r="V27"/>
  <c r="V26" s="1"/>
  <c r="T27"/>
  <c r="T26" s="1"/>
  <c r="P27"/>
  <c r="N27"/>
  <c r="L27"/>
  <c r="J27"/>
  <c r="H27"/>
  <c r="C27"/>
  <c r="C26" s="1"/>
  <c r="AD19"/>
  <c r="AE19" s="1"/>
  <c r="AB19"/>
  <c r="AC19" s="1"/>
  <c r="Z19"/>
  <c r="AA19" s="1"/>
  <c r="X19"/>
  <c r="Y19" s="1"/>
  <c r="V19"/>
  <c r="T19"/>
  <c r="U19" s="1"/>
  <c r="R19"/>
  <c r="S19" s="1"/>
  <c r="P19"/>
  <c r="Q19" s="1"/>
  <c r="N19"/>
  <c r="O19" s="1"/>
  <c r="L19"/>
  <c r="M19" s="1"/>
  <c r="J19"/>
  <c r="K19" s="1"/>
  <c r="H19"/>
  <c r="AD14"/>
  <c r="AE14" s="1"/>
  <c r="AB14"/>
  <c r="AC14" s="1"/>
  <c r="Z14"/>
  <c r="AA14" s="1"/>
  <c r="X14"/>
  <c r="Y14" s="1"/>
  <c r="V14"/>
  <c r="T14"/>
  <c r="U14" s="1"/>
  <c r="R14"/>
  <c r="S14" s="1"/>
  <c r="P14"/>
  <c r="Q14" s="1"/>
  <c r="N14"/>
  <c r="O14" s="1"/>
  <c r="L14"/>
  <c r="M14" s="1"/>
  <c r="J14"/>
  <c r="K14" s="1"/>
  <c r="H14"/>
  <c r="AD9"/>
  <c r="AE9" s="1"/>
  <c r="AB9"/>
  <c r="AC9" s="1"/>
  <c r="Z9"/>
  <c r="AA9" s="1"/>
  <c r="X9"/>
  <c r="Y9" s="1"/>
  <c r="V9"/>
  <c r="W9" s="1"/>
  <c r="T9"/>
  <c r="U9" s="1"/>
  <c r="R9"/>
  <c r="S9" s="1"/>
  <c r="P9"/>
  <c r="Q9" s="1"/>
  <c r="N9"/>
  <c r="O9" s="1"/>
  <c r="L9"/>
  <c r="M9" s="1"/>
  <c r="J9"/>
  <c r="K9" s="1"/>
  <c r="H9"/>
  <c r="AD4"/>
  <c r="AB4"/>
  <c r="Z4"/>
  <c r="X4"/>
  <c r="V4"/>
  <c r="V3" s="1"/>
  <c r="T4"/>
  <c r="U4" s="1"/>
  <c r="R4"/>
  <c r="S4" s="1"/>
  <c r="P4"/>
  <c r="N4"/>
  <c r="O4" s="1"/>
  <c r="L4"/>
  <c r="J4"/>
  <c r="K4" s="1"/>
  <c r="H4"/>
  <c r="AD42" i="15"/>
  <c r="AB42"/>
  <c r="Z42"/>
  <c r="X42"/>
  <c r="V42"/>
  <c r="T42"/>
  <c r="P42"/>
  <c r="N42"/>
  <c r="L42"/>
  <c r="J42"/>
  <c r="H42"/>
  <c r="C42"/>
  <c r="AD37"/>
  <c r="AB37"/>
  <c r="Z37"/>
  <c r="X37"/>
  <c r="V37"/>
  <c r="T37"/>
  <c r="P37"/>
  <c r="N37"/>
  <c r="L37"/>
  <c r="J37"/>
  <c r="H37"/>
  <c r="C37"/>
  <c r="AD32"/>
  <c r="AB32"/>
  <c r="Z32"/>
  <c r="X32"/>
  <c r="V32"/>
  <c r="T32"/>
  <c r="P32"/>
  <c r="N32"/>
  <c r="L32"/>
  <c r="J32"/>
  <c r="H32"/>
  <c r="AD27"/>
  <c r="AB27"/>
  <c r="AB26" s="1"/>
  <c r="Z27"/>
  <c r="X27"/>
  <c r="V27"/>
  <c r="T27"/>
  <c r="P27"/>
  <c r="N27"/>
  <c r="L27"/>
  <c r="J27"/>
  <c r="H27"/>
  <c r="C27"/>
  <c r="AD24"/>
  <c r="AB24"/>
  <c r="Z24"/>
  <c r="X24"/>
  <c r="Y47" s="1"/>
  <c r="V24"/>
  <c r="T24"/>
  <c r="P24"/>
  <c r="N24"/>
  <c r="L24"/>
  <c r="M47" s="1"/>
  <c r="J24"/>
  <c r="H24"/>
  <c r="C24"/>
  <c r="D47" s="1"/>
  <c r="AD23"/>
  <c r="AB23"/>
  <c r="Z23"/>
  <c r="X23"/>
  <c r="V23"/>
  <c r="T23"/>
  <c r="P23"/>
  <c r="N23"/>
  <c r="L23"/>
  <c r="M46" s="1"/>
  <c r="J23"/>
  <c r="H23"/>
  <c r="C23"/>
  <c r="D46" s="1"/>
  <c r="AD22"/>
  <c r="AB22"/>
  <c r="Z22"/>
  <c r="X22"/>
  <c r="Y45" s="1"/>
  <c r="V22"/>
  <c r="T22"/>
  <c r="P22"/>
  <c r="N22"/>
  <c r="L22"/>
  <c r="M45" s="1"/>
  <c r="J22"/>
  <c r="H22"/>
  <c r="C22"/>
  <c r="D45" s="1"/>
  <c r="AD21"/>
  <c r="AB21"/>
  <c r="Z21"/>
  <c r="X21"/>
  <c r="V21"/>
  <c r="T21"/>
  <c r="P21"/>
  <c r="N21"/>
  <c r="L21"/>
  <c r="M44" s="1"/>
  <c r="J21"/>
  <c r="H21"/>
  <c r="C21"/>
  <c r="D44" s="1"/>
  <c r="AD20"/>
  <c r="AB20"/>
  <c r="Z20"/>
  <c r="X20"/>
  <c r="V20"/>
  <c r="T20"/>
  <c r="P20"/>
  <c r="N20"/>
  <c r="L20"/>
  <c r="J20"/>
  <c r="H20"/>
  <c r="C20"/>
  <c r="D43" s="1"/>
  <c r="AD18"/>
  <c r="AB18"/>
  <c r="Z18"/>
  <c r="X18"/>
  <c r="Y41" s="1"/>
  <c r="V18"/>
  <c r="T18"/>
  <c r="P18"/>
  <c r="N18"/>
  <c r="L18"/>
  <c r="M41" s="1"/>
  <c r="J18"/>
  <c r="H18"/>
  <c r="C18"/>
  <c r="D41" s="1"/>
  <c r="AD17"/>
  <c r="AB17"/>
  <c r="Z17"/>
  <c r="X17"/>
  <c r="V17"/>
  <c r="T17"/>
  <c r="P17"/>
  <c r="N17"/>
  <c r="L17"/>
  <c r="M40" s="1"/>
  <c r="J17"/>
  <c r="H17"/>
  <c r="C17"/>
  <c r="D40" s="1"/>
  <c r="AD16"/>
  <c r="AB16"/>
  <c r="Z16"/>
  <c r="X16"/>
  <c r="V16"/>
  <c r="T16"/>
  <c r="P16"/>
  <c r="N16"/>
  <c r="L16"/>
  <c r="M39" s="1"/>
  <c r="J16"/>
  <c r="H16"/>
  <c r="C16"/>
  <c r="D39" s="1"/>
  <c r="AD15"/>
  <c r="AB15"/>
  <c r="Z15"/>
  <c r="X15"/>
  <c r="Y38" s="1"/>
  <c r="V15"/>
  <c r="T15"/>
  <c r="P15"/>
  <c r="N15"/>
  <c r="L15"/>
  <c r="J15"/>
  <c r="H15"/>
  <c r="C15"/>
  <c r="D38" s="1"/>
  <c r="AD13"/>
  <c r="AB13"/>
  <c r="Z13"/>
  <c r="X13"/>
  <c r="Y36" s="1"/>
  <c r="V13"/>
  <c r="T13"/>
  <c r="P13"/>
  <c r="N13"/>
  <c r="L13"/>
  <c r="M36" s="1"/>
  <c r="J13"/>
  <c r="H13"/>
  <c r="C13"/>
  <c r="D36" s="1"/>
  <c r="AD12"/>
  <c r="AB12"/>
  <c r="Z12"/>
  <c r="X12"/>
  <c r="Y35" s="1"/>
  <c r="V12"/>
  <c r="T12"/>
  <c r="P12"/>
  <c r="N12"/>
  <c r="L12"/>
  <c r="M35" s="1"/>
  <c r="J12"/>
  <c r="H12"/>
  <c r="C12"/>
  <c r="D35" s="1"/>
  <c r="AD11"/>
  <c r="AB11"/>
  <c r="Z11"/>
  <c r="X11"/>
  <c r="V11"/>
  <c r="T11"/>
  <c r="P11"/>
  <c r="N11"/>
  <c r="L11"/>
  <c r="M34" s="1"/>
  <c r="J11"/>
  <c r="H11"/>
  <c r="C11"/>
  <c r="D34" s="1"/>
  <c r="AD10"/>
  <c r="AB10"/>
  <c r="Z10"/>
  <c r="X10"/>
  <c r="Y33" s="1"/>
  <c r="V10"/>
  <c r="T10"/>
  <c r="P10"/>
  <c r="N10"/>
  <c r="L10"/>
  <c r="M33" s="1"/>
  <c r="J10"/>
  <c r="H10"/>
  <c r="C10"/>
  <c r="D33" s="1"/>
  <c r="AD8"/>
  <c r="AB8"/>
  <c r="Z8"/>
  <c r="X8"/>
  <c r="V8"/>
  <c r="T8"/>
  <c r="P8"/>
  <c r="N8"/>
  <c r="L8"/>
  <c r="M31" s="1"/>
  <c r="J8"/>
  <c r="H8"/>
  <c r="C8"/>
  <c r="D31" s="1"/>
  <c r="AD7"/>
  <c r="AB7"/>
  <c r="Z7"/>
  <c r="X7"/>
  <c r="Y30" s="1"/>
  <c r="V7"/>
  <c r="T7"/>
  <c r="P7"/>
  <c r="N7"/>
  <c r="L7"/>
  <c r="M30" s="1"/>
  <c r="J7"/>
  <c r="H7"/>
  <c r="C7"/>
  <c r="D30" s="1"/>
  <c r="AD6"/>
  <c r="AB6"/>
  <c r="Z6"/>
  <c r="X6"/>
  <c r="Y29" s="1"/>
  <c r="V6"/>
  <c r="T6"/>
  <c r="P6"/>
  <c r="N6"/>
  <c r="L6"/>
  <c r="J6"/>
  <c r="H6"/>
  <c r="C6"/>
  <c r="D29" s="1"/>
  <c r="AD5"/>
  <c r="AB5"/>
  <c r="Z5"/>
  <c r="X5"/>
  <c r="V5"/>
  <c r="T5"/>
  <c r="P5"/>
  <c r="N5"/>
  <c r="L5"/>
  <c r="M28" s="1"/>
  <c r="J5"/>
  <c r="H5"/>
  <c r="C5"/>
  <c r="D28" s="1"/>
  <c r="AE139" i="14"/>
  <c r="AC139"/>
  <c r="AA139"/>
  <c r="Y139"/>
  <c r="W139"/>
  <c r="U139"/>
  <c r="Q139"/>
  <c r="O139"/>
  <c r="D139"/>
  <c r="AE138"/>
  <c r="AC138"/>
  <c r="AA138"/>
  <c r="Y138"/>
  <c r="W138"/>
  <c r="U138"/>
  <c r="Q138"/>
  <c r="O138"/>
  <c r="D138"/>
  <c r="AE137"/>
  <c r="AC137"/>
  <c r="AA137"/>
  <c r="Y137"/>
  <c r="W137"/>
  <c r="U137"/>
  <c r="Q137"/>
  <c r="O137"/>
  <c r="D137"/>
  <c r="AE136"/>
  <c r="AC136"/>
  <c r="AA136"/>
  <c r="Y136"/>
  <c r="W136"/>
  <c r="U136"/>
  <c r="Q136"/>
  <c r="O136"/>
  <c r="D136"/>
  <c r="AE135"/>
  <c r="AC135"/>
  <c r="AA135"/>
  <c r="Y135"/>
  <c r="W135"/>
  <c r="U135"/>
  <c r="Q135"/>
  <c r="O135"/>
  <c r="D135"/>
  <c r="AD134"/>
  <c r="AB134"/>
  <c r="Z134"/>
  <c r="X134"/>
  <c r="V134"/>
  <c r="T134"/>
  <c r="P134"/>
  <c r="N134"/>
  <c r="C134"/>
  <c r="AE133"/>
  <c r="AC133"/>
  <c r="AA133"/>
  <c r="Y133"/>
  <c r="W133"/>
  <c r="U133"/>
  <c r="Q133"/>
  <c r="O133"/>
  <c r="D133"/>
  <c r="AE132"/>
  <c r="AC132"/>
  <c r="AA132"/>
  <c r="Y132"/>
  <c r="W132"/>
  <c r="U132"/>
  <c r="Q132"/>
  <c r="O132"/>
  <c r="D132"/>
  <c r="AE131"/>
  <c r="AC131"/>
  <c r="AA131"/>
  <c r="Y131"/>
  <c r="W131"/>
  <c r="U131"/>
  <c r="Q131"/>
  <c r="O131"/>
  <c r="D131"/>
  <c r="AE130"/>
  <c r="AC130"/>
  <c r="AA130"/>
  <c r="Y130"/>
  <c r="W130"/>
  <c r="U130"/>
  <c r="Q130"/>
  <c r="O130"/>
  <c r="D130"/>
  <c r="AD129"/>
  <c r="AB129"/>
  <c r="Z129"/>
  <c r="X129"/>
  <c r="V129"/>
  <c r="T129"/>
  <c r="P129"/>
  <c r="N129"/>
  <c r="C129"/>
  <c r="AE128"/>
  <c r="AC128"/>
  <c r="AA128"/>
  <c r="Y128"/>
  <c r="W128"/>
  <c r="U128"/>
  <c r="Q128"/>
  <c r="O128"/>
  <c r="D128"/>
  <c r="AE127"/>
  <c r="AC127"/>
  <c r="AA127"/>
  <c r="Y127"/>
  <c r="W127"/>
  <c r="U127"/>
  <c r="Q127"/>
  <c r="O127"/>
  <c r="D127"/>
  <c r="AE126"/>
  <c r="AC126"/>
  <c r="AA126"/>
  <c r="Y126"/>
  <c r="W126"/>
  <c r="U126"/>
  <c r="Q126"/>
  <c r="O126"/>
  <c r="D126"/>
  <c r="AE125"/>
  <c r="AC125"/>
  <c r="AA125"/>
  <c r="Y125"/>
  <c r="W125"/>
  <c r="U125"/>
  <c r="Q125"/>
  <c r="O125"/>
  <c r="D125"/>
  <c r="AD124"/>
  <c r="AB124"/>
  <c r="Z124"/>
  <c r="X124"/>
  <c r="V124"/>
  <c r="T124"/>
  <c r="P124"/>
  <c r="N124"/>
  <c r="C124"/>
  <c r="AE123"/>
  <c r="AC123"/>
  <c r="AA123"/>
  <c r="Y123"/>
  <c r="W123"/>
  <c r="U123"/>
  <c r="Q123"/>
  <c r="O123"/>
  <c r="D123"/>
  <c r="AE122"/>
  <c r="AC122"/>
  <c r="AA122"/>
  <c r="Y122"/>
  <c r="W122"/>
  <c r="U122"/>
  <c r="Q122"/>
  <c r="O122"/>
  <c r="D122"/>
  <c r="AE121"/>
  <c r="AC121"/>
  <c r="AA121"/>
  <c r="Y121"/>
  <c r="W121"/>
  <c r="U121"/>
  <c r="Q121"/>
  <c r="O121"/>
  <c r="D121"/>
  <c r="AE120"/>
  <c r="AC120"/>
  <c r="AA120"/>
  <c r="Y120"/>
  <c r="W120"/>
  <c r="U120"/>
  <c r="Q120"/>
  <c r="O120"/>
  <c r="D120"/>
  <c r="AD119"/>
  <c r="AB119"/>
  <c r="Z119"/>
  <c r="X119"/>
  <c r="V119"/>
  <c r="T119"/>
  <c r="P119"/>
  <c r="N119"/>
  <c r="C119"/>
  <c r="C118" s="1"/>
  <c r="AE116"/>
  <c r="AC116"/>
  <c r="AA116"/>
  <c r="Y116"/>
  <c r="W116"/>
  <c r="U116"/>
  <c r="Q116"/>
  <c r="O116"/>
  <c r="D116"/>
  <c r="AE115"/>
  <c r="AC115"/>
  <c r="AA115"/>
  <c r="Y115"/>
  <c r="W115"/>
  <c r="U115"/>
  <c r="Q115"/>
  <c r="O115"/>
  <c r="D115"/>
  <c r="AE114"/>
  <c r="AC114"/>
  <c r="AA114"/>
  <c r="Y114"/>
  <c r="W114"/>
  <c r="U114"/>
  <c r="Q114"/>
  <c r="O114"/>
  <c r="D114"/>
  <c r="AE113"/>
  <c r="AC113"/>
  <c r="AA113"/>
  <c r="Y113"/>
  <c r="W113"/>
  <c r="U113"/>
  <c r="Q113"/>
  <c r="O113"/>
  <c r="D113"/>
  <c r="AE112"/>
  <c r="AC112"/>
  <c r="AA112"/>
  <c r="Y112"/>
  <c r="W112"/>
  <c r="U112"/>
  <c r="Q112"/>
  <c r="O112"/>
  <c r="D112"/>
  <c r="AD111"/>
  <c r="AB111"/>
  <c r="Z111"/>
  <c r="X111"/>
  <c r="V111"/>
  <c r="T111"/>
  <c r="P111"/>
  <c r="N111"/>
  <c r="C111"/>
  <c r="AE110"/>
  <c r="AC110"/>
  <c r="AA110"/>
  <c r="Y110"/>
  <c r="W110"/>
  <c r="U110"/>
  <c r="Q110"/>
  <c r="O110"/>
  <c r="D110"/>
  <c r="AE109"/>
  <c r="AC109"/>
  <c r="AA109"/>
  <c r="Y109"/>
  <c r="W109"/>
  <c r="U109"/>
  <c r="Q109"/>
  <c r="O109"/>
  <c r="D109"/>
  <c r="AE108"/>
  <c r="AC108"/>
  <c r="AA108"/>
  <c r="Y108"/>
  <c r="W108"/>
  <c r="U108"/>
  <c r="Q108"/>
  <c r="O108"/>
  <c r="D108"/>
  <c r="AE107"/>
  <c r="AC107"/>
  <c r="AA107"/>
  <c r="Y107"/>
  <c r="W107"/>
  <c r="U107"/>
  <c r="Q107"/>
  <c r="O107"/>
  <c r="D107"/>
  <c r="AD106"/>
  <c r="AB106"/>
  <c r="Z106"/>
  <c r="X106"/>
  <c r="V106"/>
  <c r="T106"/>
  <c r="P106"/>
  <c r="N106"/>
  <c r="C106"/>
  <c r="AE105"/>
  <c r="AC105"/>
  <c r="AA105"/>
  <c r="Y105"/>
  <c r="W105"/>
  <c r="U105"/>
  <c r="Q105"/>
  <c r="O105"/>
  <c r="D105"/>
  <c r="AE104"/>
  <c r="AC104"/>
  <c r="AA104"/>
  <c r="Y104"/>
  <c r="W104"/>
  <c r="U104"/>
  <c r="Q104"/>
  <c r="O104"/>
  <c r="D104"/>
  <c r="AE103"/>
  <c r="AC103"/>
  <c r="AA103"/>
  <c r="Y103"/>
  <c r="W103"/>
  <c r="U103"/>
  <c r="Q103"/>
  <c r="O103"/>
  <c r="D103"/>
  <c r="AE102"/>
  <c r="AC102"/>
  <c r="AA102"/>
  <c r="Y102"/>
  <c r="W102"/>
  <c r="U102"/>
  <c r="Q102"/>
  <c r="O102"/>
  <c r="D102"/>
  <c r="AD101"/>
  <c r="AB101"/>
  <c r="Z101"/>
  <c r="X101"/>
  <c r="V101"/>
  <c r="T101"/>
  <c r="P101"/>
  <c r="N101"/>
  <c r="C101"/>
  <c r="AE100"/>
  <c r="AC100"/>
  <c r="AA100"/>
  <c r="Y100"/>
  <c r="W100"/>
  <c r="U100"/>
  <c r="Q100"/>
  <c r="O100"/>
  <c r="D100"/>
  <c r="AE99"/>
  <c r="AC99"/>
  <c r="AA99"/>
  <c r="Y99"/>
  <c r="W99"/>
  <c r="U99"/>
  <c r="Q99"/>
  <c r="O99"/>
  <c r="D99"/>
  <c r="AE98"/>
  <c r="AC98"/>
  <c r="AA98"/>
  <c r="Y98"/>
  <c r="W98"/>
  <c r="U98"/>
  <c r="Q98"/>
  <c r="O98"/>
  <c r="D98"/>
  <c r="AE97"/>
  <c r="AC97"/>
  <c r="AA97"/>
  <c r="Y97"/>
  <c r="W97"/>
  <c r="U97"/>
  <c r="Q97"/>
  <c r="O97"/>
  <c r="D97"/>
  <c r="AD96"/>
  <c r="AB96"/>
  <c r="Z96"/>
  <c r="X96"/>
  <c r="V96"/>
  <c r="T96"/>
  <c r="P96"/>
  <c r="N96"/>
  <c r="C96"/>
  <c r="AE93"/>
  <c r="AC93"/>
  <c r="AA93"/>
  <c r="Y93"/>
  <c r="W93"/>
  <c r="U93"/>
  <c r="Q93"/>
  <c r="O93"/>
  <c r="D93"/>
  <c r="AE92"/>
  <c r="AC92"/>
  <c r="AA92"/>
  <c r="Y92"/>
  <c r="W92"/>
  <c r="U92"/>
  <c r="Q92"/>
  <c r="O92"/>
  <c r="D92"/>
  <c r="AE91"/>
  <c r="AC91"/>
  <c r="AA91"/>
  <c r="Y91"/>
  <c r="W91"/>
  <c r="U91"/>
  <c r="Q91"/>
  <c r="O91"/>
  <c r="D91"/>
  <c r="AE90"/>
  <c r="AC90"/>
  <c r="AA90"/>
  <c r="Y90"/>
  <c r="W90"/>
  <c r="U90"/>
  <c r="Q90"/>
  <c r="O90"/>
  <c r="D90"/>
  <c r="AE89"/>
  <c r="AC89"/>
  <c r="AA89"/>
  <c r="Y89"/>
  <c r="W89"/>
  <c r="U89"/>
  <c r="Q89"/>
  <c r="O89"/>
  <c r="D89"/>
  <c r="AD88"/>
  <c r="AB88"/>
  <c r="Z88"/>
  <c r="X88"/>
  <c r="V88"/>
  <c r="T88"/>
  <c r="P88"/>
  <c r="N88"/>
  <c r="C88"/>
  <c r="AE87"/>
  <c r="AC87"/>
  <c r="AA87"/>
  <c r="Y87"/>
  <c r="W87"/>
  <c r="U87"/>
  <c r="Q87"/>
  <c r="O87"/>
  <c r="D87"/>
  <c r="AE86"/>
  <c r="AC86"/>
  <c r="AA86"/>
  <c r="Y86"/>
  <c r="W86"/>
  <c r="U86"/>
  <c r="Q86"/>
  <c r="O86"/>
  <c r="D86"/>
  <c r="AE85"/>
  <c r="AC85"/>
  <c r="AA85"/>
  <c r="Y85"/>
  <c r="W85"/>
  <c r="U85"/>
  <c r="Q85"/>
  <c r="O85"/>
  <c r="D85"/>
  <c r="AE84"/>
  <c r="AC84"/>
  <c r="AA84"/>
  <c r="Y84"/>
  <c r="W84"/>
  <c r="U84"/>
  <c r="Q84"/>
  <c r="O84"/>
  <c r="D84"/>
  <c r="AD83"/>
  <c r="AB83"/>
  <c r="Z83"/>
  <c r="X83"/>
  <c r="V83"/>
  <c r="T83"/>
  <c r="P83"/>
  <c r="N83"/>
  <c r="C83"/>
  <c r="AE82"/>
  <c r="AC82"/>
  <c r="AA82"/>
  <c r="Y82"/>
  <c r="W82"/>
  <c r="U82"/>
  <c r="Q82"/>
  <c r="O82"/>
  <c r="D82"/>
  <c r="AE81"/>
  <c r="AC81"/>
  <c r="AA81"/>
  <c r="Y81"/>
  <c r="W81"/>
  <c r="U81"/>
  <c r="Q81"/>
  <c r="O81"/>
  <c r="D81"/>
  <c r="AE80"/>
  <c r="AC80"/>
  <c r="AA80"/>
  <c r="Y80"/>
  <c r="W80"/>
  <c r="U80"/>
  <c r="Q80"/>
  <c r="O80"/>
  <c r="D80"/>
  <c r="AE79"/>
  <c r="AC79"/>
  <c r="AA79"/>
  <c r="Y79"/>
  <c r="W79"/>
  <c r="U79"/>
  <c r="Q79"/>
  <c r="O79"/>
  <c r="D79"/>
  <c r="AD78"/>
  <c r="AB78"/>
  <c r="Z78"/>
  <c r="X78"/>
  <c r="V78"/>
  <c r="T78"/>
  <c r="P78"/>
  <c r="N78"/>
  <c r="C78"/>
  <c r="AE77"/>
  <c r="AC77"/>
  <c r="AA77"/>
  <c r="Y77"/>
  <c r="W77"/>
  <c r="U77"/>
  <c r="Q77"/>
  <c r="O77"/>
  <c r="D77"/>
  <c r="AE76"/>
  <c r="AC76"/>
  <c r="AA76"/>
  <c r="Y76"/>
  <c r="W76"/>
  <c r="U76"/>
  <c r="Q76"/>
  <c r="O76"/>
  <c r="D76"/>
  <c r="AE75"/>
  <c r="AC75"/>
  <c r="AA75"/>
  <c r="Y75"/>
  <c r="W75"/>
  <c r="U75"/>
  <c r="Q75"/>
  <c r="O75"/>
  <c r="D75"/>
  <c r="AE74"/>
  <c r="AC74"/>
  <c r="AA74"/>
  <c r="Y74"/>
  <c r="W74"/>
  <c r="U74"/>
  <c r="Q74"/>
  <c r="O74"/>
  <c r="D74"/>
  <c r="AD73"/>
  <c r="AB73"/>
  <c r="Z73"/>
  <c r="X73"/>
  <c r="V73"/>
  <c r="T73"/>
  <c r="P73"/>
  <c r="N73"/>
  <c r="C73"/>
  <c r="AE70"/>
  <c r="AC70"/>
  <c r="AA70"/>
  <c r="Y70"/>
  <c r="W70"/>
  <c r="U70"/>
  <c r="Q70"/>
  <c r="O70"/>
  <c r="D70"/>
  <c r="AE69"/>
  <c r="AC69"/>
  <c r="AA69"/>
  <c r="Y69"/>
  <c r="W69"/>
  <c r="U69"/>
  <c r="Q69"/>
  <c r="O69"/>
  <c r="D69"/>
  <c r="AE68"/>
  <c r="AC68"/>
  <c r="AA68"/>
  <c r="Y68"/>
  <c r="W68"/>
  <c r="U68"/>
  <c r="Q68"/>
  <c r="O68"/>
  <c r="D68"/>
  <c r="AE67"/>
  <c r="AC67"/>
  <c r="AA67"/>
  <c r="Y67"/>
  <c r="W67"/>
  <c r="U67"/>
  <c r="Q67"/>
  <c r="O67"/>
  <c r="D67"/>
  <c r="AE66"/>
  <c r="AC66"/>
  <c r="AA66"/>
  <c r="Y66"/>
  <c r="W66"/>
  <c r="U66"/>
  <c r="Q66"/>
  <c r="O66"/>
  <c r="D66"/>
  <c r="AD65"/>
  <c r="AB65"/>
  <c r="Z65"/>
  <c r="X65"/>
  <c r="V65"/>
  <c r="T65"/>
  <c r="P65"/>
  <c r="N65"/>
  <c r="C65"/>
  <c r="AE64"/>
  <c r="AC64"/>
  <c r="AA64"/>
  <c r="Y64"/>
  <c r="W64"/>
  <c r="U64"/>
  <c r="Q64"/>
  <c r="O64"/>
  <c r="D64"/>
  <c r="AE63"/>
  <c r="AC63"/>
  <c r="AA63"/>
  <c r="Y63"/>
  <c r="W63"/>
  <c r="U63"/>
  <c r="Q63"/>
  <c r="O63"/>
  <c r="D63"/>
  <c r="AE62"/>
  <c r="AC62"/>
  <c r="AA62"/>
  <c r="Y62"/>
  <c r="W62"/>
  <c r="U62"/>
  <c r="Q62"/>
  <c r="O62"/>
  <c r="D62"/>
  <c r="AE61"/>
  <c r="AC61"/>
  <c r="AA61"/>
  <c r="Y61"/>
  <c r="W61"/>
  <c r="U61"/>
  <c r="Q61"/>
  <c r="O61"/>
  <c r="D61"/>
  <c r="AD60"/>
  <c r="AB60"/>
  <c r="Z60"/>
  <c r="X60"/>
  <c r="V60"/>
  <c r="T60"/>
  <c r="P60"/>
  <c r="N60"/>
  <c r="C60"/>
  <c r="AE59"/>
  <c r="AC59"/>
  <c r="AA59"/>
  <c r="Y59"/>
  <c r="W59"/>
  <c r="U59"/>
  <c r="Q59"/>
  <c r="O59"/>
  <c r="D59"/>
  <c r="AE58"/>
  <c r="AC58"/>
  <c r="AA58"/>
  <c r="Y58"/>
  <c r="W58"/>
  <c r="U58"/>
  <c r="Q58"/>
  <c r="O58"/>
  <c r="D58"/>
  <c r="AE57"/>
  <c r="AC57"/>
  <c r="AA57"/>
  <c r="Y57"/>
  <c r="W57"/>
  <c r="U57"/>
  <c r="Q57"/>
  <c r="O57"/>
  <c r="D57"/>
  <c r="AE56"/>
  <c r="AC56"/>
  <c r="AA56"/>
  <c r="Y56"/>
  <c r="W56"/>
  <c r="U56"/>
  <c r="Q56"/>
  <c r="O56"/>
  <c r="D56"/>
  <c r="AD55"/>
  <c r="AB55"/>
  <c r="Z55"/>
  <c r="X55"/>
  <c r="V55"/>
  <c r="T55"/>
  <c r="P55"/>
  <c r="N55"/>
  <c r="C55"/>
  <c r="AE54"/>
  <c r="AC54"/>
  <c r="AA54"/>
  <c r="Y54"/>
  <c r="W54"/>
  <c r="U54"/>
  <c r="Q54"/>
  <c r="O54"/>
  <c r="D54"/>
  <c r="AE53"/>
  <c r="AC53"/>
  <c r="AA53"/>
  <c r="Y53"/>
  <c r="W53"/>
  <c r="U53"/>
  <c r="Q53"/>
  <c r="O53"/>
  <c r="D53"/>
  <c r="AE52"/>
  <c r="AC52"/>
  <c r="AA52"/>
  <c r="Y52"/>
  <c r="W52"/>
  <c r="U52"/>
  <c r="Q52"/>
  <c r="O52"/>
  <c r="D52"/>
  <c r="AE51"/>
  <c r="AC51"/>
  <c r="AA51"/>
  <c r="Y51"/>
  <c r="W51"/>
  <c r="U51"/>
  <c r="Q51"/>
  <c r="O51"/>
  <c r="D51"/>
  <c r="AD50"/>
  <c r="AB50"/>
  <c r="Z50"/>
  <c r="X50"/>
  <c r="V50"/>
  <c r="T50"/>
  <c r="P50"/>
  <c r="N50"/>
  <c r="C50"/>
  <c r="AE47"/>
  <c r="AC47"/>
  <c r="AA47"/>
  <c r="Y47"/>
  <c r="W47"/>
  <c r="U47"/>
  <c r="Q47"/>
  <c r="O47"/>
  <c r="D47"/>
  <c r="AE46"/>
  <c r="AC46"/>
  <c r="AA46"/>
  <c r="Y46"/>
  <c r="W46"/>
  <c r="U46"/>
  <c r="Q46"/>
  <c r="O46"/>
  <c r="D46"/>
  <c r="AE45"/>
  <c r="AC45"/>
  <c r="AA45"/>
  <c r="Y45"/>
  <c r="W45"/>
  <c r="U45"/>
  <c r="Q45"/>
  <c r="O45"/>
  <c r="D45"/>
  <c r="AE44"/>
  <c r="AC44"/>
  <c r="AA44"/>
  <c r="Y44"/>
  <c r="W44"/>
  <c r="U44"/>
  <c r="Q44"/>
  <c r="O44"/>
  <c r="D44"/>
  <c r="AE43"/>
  <c r="AC43"/>
  <c r="AA43"/>
  <c r="Y43"/>
  <c r="W43"/>
  <c r="U43"/>
  <c r="Q43"/>
  <c r="O43"/>
  <c r="D43"/>
  <c r="AD42"/>
  <c r="AB42"/>
  <c r="Z42"/>
  <c r="X42"/>
  <c r="V42"/>
  <c r="T42"/>
  <c r="P42"/>
  <c r="N42"/>
  <c r="C42"/>
  <c r="AE41"/>
  <c r="AC41"/>
  <c r="AA41"/>
  <c r="Y41"/>
  <c r="W41"/>
  <c r="U41"/>
  <c r="Q41"/>
  <c r="O41"/>
  <c r="D41"/>
  <c r="AE40"/>
  <c r="AC40"/>
  <c r="AA40"/>
  <c r="Y40"/>
  <c r="W40"/>
  <c r="U40"/>
  <c r="Q40"/>
  <c r="O40"/>
  <c r="D40"/>
  <c r="AE39"/>
  <c r="AC39"/>
  <c r="AA39"/>
  <c r="Y39"/>
  <c r="W39"/>
  <c r="U39"/>
  <c r="Q39"/>
  <c r="O39"/>
  <c r="D39"/>
  <c r="AE38"/>
  <c r="AC38"/>
  <c r="AA38"/>
  <c r="Y38"/>
  <c r="W38"/>
  <c r="U38"/>
  <c r="Q38"/>
  <c r="O38"/>
  <c r="D38"/>
  <c r="AD37"/>
  <c r="AB37"/>
  <c r="Z37"/>
  <c r="X37"/>
  <c r="V37"/>
  <c r="T37"/>
  <c r="P37"/>
  <c r="N37"/>
  <c r="C37"/>
  <c r="AE36"/>
  <c r="AC36"/>
  <c r="AA36"/>
  <c r="Y36"/>
  <c r="W36"/>
  <c r="U36"/>
  <c r="Q36"/>
  <c r="O36"/>
  <c r="D36"/>
  <c r="AE35"/>
  <c r="AC35"/>
  <c r="AA35"/>
  <c r="Y35"/>
  <c r="W35"/>
  <c r="U35"/>
  <c r="Q35"/>
  <c r="O35"/>
  <c r="D35"/>
  <c r="AE34"/>
  <c r="AC34"/>
  <c r="AA34"/>
  <c r="Y34"/>
  <c r="W34"/>
  <c r="U34"/>
  <c r="Q34"/>
  <c r="O34"/>
  <c r="D34"/>
  <c r="AE33"/>
  <c r="AC33"/>
  <c r="AA33"/>
  <c r="Y33"/>
  <c r="W33"/>
  <c r="U33"/>
  <c r="Q33"/>
  <c r="O33"/>
  <c r="D33"/>
  <c r="AD32"/>
  <c r="AB32"/>
  <c r="Z32"/>
  <c r="X32"/>
  <c r="V32"/>
  <c r="T32"/>
  <c r="P32"/>
  <c r="N32"/>
  <c r="C32"/>
  <c r="AE31"/>
  <c r="AC31"/>
  <c r="AA31"/>
  <c r="Y31"/>
  <c r="W31"/>
  <c r="Q31"/>
  <c r="O31"/>
  <c r="D31"/>
  <c r="AE30"/>
  <c r="AC30"/>
  <c r="AA30"/>
  <c r="Y30"/>
  <c r="W30"/>
  <c r="U30"/>
  <c r="Q30"/>
  <c r="O30"/>
  <c r="D30"/>
  <c r="AE29"/>
  <c r="AC29"/>
  <c r="AA29"/>
  <c r="Y29"/>
  <c r="W29"/>
  <c r="U29"/>
  <c r="Q29"/>
  <c r="O29"/>
  <c r="D29"/>
  <c r="AE28"/>
  <c r="AC28"/>
  <c r="AA28"/>
  <c r="Y28"/>
  <c r="W28"/>
  <c r="U28"/>
  <c r="Q28"/>
  <c r="O28"/>
  <c r="D28"/>
  <c r="AD27"/>
  <c r="AB27"/>
  <c r="Z27"/>
  <c r="X27"/>
  <c r="V27"/>
  <c r="T27"/>
  <c r="P27"/>
  <c r="N27"/>
  <c r="C27"/>
  <c r="C26" s="1"/>
  <c r="AD24"/>
  <c r="AB24"/>
  <c r="Z24"/>
  <c r="X24"/>
  <c r="V24"/>
  <c r="AF24" s="1"/>
  <c r="T24"/>
  <c r="P24"/>
  <c r="N24"/>
  <c r="C24"/>
  <c r="AD23"/>
  <c r="AB23"/>
  <c r="Z23"/>
  <c r="X23"/>
  <c r="V23"/>
  <c r="AF23" s="1"/>
  <c r="T23"/>
  <c r="P23"/>
  <c r="N23"/>
  <c r="C23"/>
  <c r="AD22"/>
  <c r="AB22"/>
  <c r="Z22"/>
  <c r="X22"/>
  <c r="V22"/>
  <c r="AF22" s="1"/>
  <c r="T22"/>
  <c r="P22"/>
  <c r="N22"/>
  <c r="C22"/>
  <c r="AD21"/>
  <c r="AB21"/>
  <c r="Z21"/>
  <c r="X21"/>
  <c r="V21"/>
  <c r="AF21" s="1"/>
  <c r="T21"/>
  <c r="P21"/>
  <c r="N21"/>
  <c r="C21"/>
  <c r="AD20"/>
  <c r="AB20"/>
  <c r="Z20"/>
  <c r="X20"/>
  <c r="V20"/>
  <c r="AF20" s="1"/>
  <c r="T20"/>
  <c r="P20"/>
  <c r="N20"/>
  <c r="C20"/>
  <c r="AD18"/>
  <c r="AB18"/>
  <c r="Z18"/>
  <c r="X18"/>
  <c r="V18"/>
  <c r="AF18" s="1"/>
  <c r="T18"/>
  <c r="P18"/>
  <c r="N18"/>
  <c r="C18"/>
  <c r="AD17"/>
  <c r="AB17"/>
  <c r="Z17"/>
  <c r="X17"/>
  <c r="V17"/>
  <c r="AF17" s="1"/>
  <c r="T17"/>
  <c r="P17"/>
  <c r="N17"/>
  <c r="C17"/>
  <c r="AD16"/>
  <c r="AB16"/>
  <c r="Z16"/>
  <c r="X16"/>
  <c r="V16"/>
  <c r="AF16" s="1"/>
  <c r="T16"/>
  <c r="P16"/>
  <c r="N16"/>
  <c r="C16"/>
  <c r="AD15"/>
  <c r="AB15"/>
  <c r="Z15"/>
  <c r="X15"/>
  <c r="V15"/>
  <c r="AF15" s="1"/>
  <c r="T15"/>
  <c r="P15"/>
  <c r="N15"/>
  <c r="C15"/>
  <c r="AD13"/>
  <c r="AB13"/>
  <c r="Z13"/>
  <c r="X13"/>
  <c r="V13"/>
  <c r="AF13" s="1"/>
  <c r="T13"/>
  <c r="P13"/>
  <c r="N13"/>
  <c r="C13"/>
  <c r="AD12"/>
  <c r="AB12"/>
  <c r="Z12"/>
  <c r="X12"/>
  <c r="V12"/>
  <c r="AF12" s="1"/>
  <c r="T12"/>
  <c r="P12"/>
  <c r="N12"/>
  <c r="C12"/>
  <c r="AD11"/>
  <c r="AB11"/>
  <c r="Z11"/>
  <c r="X11"/>
  <c r="V11"/>
  <c r="AF11" s="1"/>
  <c r="T11"/>
  <c r="P11"/>
  <c r="N11"/>
  <c r="C11"/>
  <c r="AD10"/>
  <c r="AB10"/>
  <c r="Z10"/>
  <c r="X10"/>
  <c r="V10"/>
  <c r="AF10" s="1"/>
  <c r="T10"/>
  <c r="P10"/>
  <c r="N10"/>
  <c r="C10"/>
  <c r="AD8"/>
  <c r="AB8"/>
  <c r="Z8"/>
  <c r="X8"/>
  <c r="V8"/>
  <c r="AF8" s="1"/>
  <c r="T8"/>
  <c r="P8"/>
  <c r="N8"/>
  <c r="C8"/>
  <c r="AD7"/>
  <c r="AB7"/>
  <c r="Z7"/>
  <c r="X7"/>
  <c r="V7"/>
  <c r="AF7" s="1"/>
  <c r="T7"/>
  <c r="P7"/>
  <c r="N7"/>
  <c r="C7"/>
  <c r="AD6"/>
  <c r="AB6"/>
  <c r="Z6"/>
  <c r="X6"/>
  <c r="V6"/>
  <c r="AF6" s="1"/>
  <c r="T6"/>
  <c r="P6"/>
  <c r="N6"/>
  <c r="C6"/>
  <c r="AD5"/>
  <c r="AB5"/>
  <c r="Z5"/>
  <c r="X5"/>
  <c r="V5"/>
  <c r="AF5" s="1"/>
  <c r="T5"/>
  <c r="P5"/>
  <c r="N5"/>
  <c r="C5"/>
  <c r="AE139" i="13"/>
  <c r="AC139"/>
  <c r="AA139"/>
  <c r="Y139"/>
  <c r="W139"/>
  <c r="U139"/>
  <c r="Q139"/>
  <c r="O139"/>
  <c r="D139"/>
  <c r="AE138"/>
  <c r="AC138"/>
  <c r="AA138"/>
  <c r="Y138"/>
  <c r="W138"/>
  <c r="U138"/>
  <c r="Q138"/>
  <c r="O138"/>
  <c r="D138"/>
  <c r="AE137"/>
  <c r="AC137"/>
  <c r="AA137"/>
  <c r="Y137"/>
  <c r="W137"/>
  <c r="U137"/>
  <c r="Q137"/>
  <c r="O137"/>
  <c r="D137"/>
  <c r="AE136"/>
  <c r="AC136"/>
  <c r="AA136"/>
  <c r="Y136"/>
  <c r="W136"/>
  <c r="U136"/>
  <c r="Q136"/>
  <c r="O136"/>
  <c r="D136"/>
  <c r="AE135"/>
  <c r="AC135"/>
  <c r="AA135"/>
  <c r="Y135"/>
  <c r="W135"/>
  <c r="U135"/>
  <c r="Q135"/>
  <c r="O135"/>
  <c r="D135"/>
  <c r="AD134"/>
  <c r="AB134"/>
  <c r="Z134"/>
  <c r="X134"/>
  <c r="V134"/>
  <c r="T134"/>
  <c r="P134"/>
  <c r="N134"/>
  <c r="C134"/>
  <c r="AE133"/>
  <c r="AC133"/>
  <c r="AA133"/>
  <c r="Y133"/>
  <c r="W133"/>
  <c r="U133"/>
  <c r="Q133"/>
  <c r="O133"/>
  <c r="D133"/>
  <c r="AE132"/>
  <c r="AC132"/>
  <c r="AA132"/>
  <c r="Y132"/>
  <c r="W132"/>
  <c r="U132"/>
  <c r="Q132"/>
  <c r="O132"/>
  <c r="D132"/>
  <c r="AE131"/>
  <c r="AC131"/>
  <c r="AA131"/>
  <c r="Y131"/>
  <c r="W131"/>
  <c r="U131"/>
  <c r="Q131"/>
  <c r="O131"/>
  <c r="D131"/>
  <c r="AE130"/>
  <c r="AC130"/>
  <c r="AA130"/>
  <c r="Y130"/>
  <c r="W130"/>
  <c r="U130"/>
  <c r="Q130"/>
  <c r="O130"/>
  <c r="D130"/>
  <c r="AD129"/>
  <c r="AB129"/>
  <c r="Z129"/>
  <c r="X129"/>
  <c r="V129"/>
  <c r="T129"/>
  <c r="P129"/>
  <c r="N129"/>
  <c r="C129"/>
  <c r="AE128"/>
  <c r="AC128"/>
  <c r="AA128"/>
  <c r="Y128"/>
  <c r="W128"/>
  <c r="U128"/>
  <c r="Q128"/>
  <c r="O128"/>
  <c r="D128"/>
  <c r="AE127"/>
  <c r="AC127"/>
  <c r="AA127"/>
  <c r="Y127"/>
  <c r="W127"/>
  <c r="U127"/>
  <c r="Q127"/>
  <c r="O127"/>
  <c r="D127"/>
  <c r="AC126"/>
  <c r="AA126"/>
  <c r="Y126"/>
  <c r="W126"/>
  <c r="U126"/>
  <c r="Q126"/>
  <c r="O126"/>
  <c r="D126"/>
  <c r="AC125"/>
  <c r="AA125"/>
  <c r="Y125"/>
  <c r="W125"/>
  <c r="U125"/>
  <c r="Q125"/>
  <c r="O125"/>
  <c r="D125"/>
  <c r="AD124"/>
  <c r="AB124"/>
  <c r="Z124"/>
  <c r="X124"/>
  <c r="V124"/>
  <c r="T124"/>
  <c r="P124"/>
  <c r="N124"/>
  <c r="C124"/>
  <c r="AC123"/>
  <c r="AA123"/>
  <c r="Y123"/>
  <c r="W123"/>
  <c r="U123"/>
  <c r="Q123"/>
  <c r="O123"/>
  <c r="D123"/>
  <c r="AC122"/>
  <c r="AA122"/>
  <c r="Y122"/>
  <c r="W122"/>
  <c r="U122"/>
  <c r="Q122"/>
  <c r="O122"/>
  <c r="D122"/>
  <c r="AC121"/>
  <c r="AA121"/>
  <c r="Y121"/>
  <c r="W121"/>
  <c r="U121"/>
  <c r="Q121"/>
  <c r="O121"/>
  <c r="D121"/>
  <c r="AC120"/>
  <c r="AA120"/>
  <c r="Y120"/>
  <c r="W120"/>
  <c r="U120"/>
  <c r="Q120"/>
  <c r="O120"/>
  <c r="D120"/>
  <c r="AD119"/>
  <c r="AB119"/>
  <c r="Z119"/>
  <c r="X119"/>
  <c r="V119"/>
  <c r="T119"/>
  <c r="P119"/>
  <c r="N119"/>
  <c r="C119"/>
  <c r="C118" s="1"/>
  <c r="AE116"/>
  <c r="AC116"/>
  <c r="AA116"/>
  <c r="Y116"/>
  <c r="W116"/>
  <c r="U116"/>
  <c r="Q116"/>
  <c r="O116"/>
  <c r="D116"/>
  <c r="AE115"/>
  <c r="AC115"/>
  <c r="AA115"/>
  <c r="Y115"/>
  <c r="W115"/>
  <c r="U115"/>
  <c r="Q115"/>
  <c r="O115"/>
  <c r="D115"/>
  <c r="AE114"/>
  <c r="AC114"/>
  <c r="AA114"/>
  <c r="Y114"/>
  <c r="W114"/>
  <c r="U114"/>
  <c r="Q114"/>
  <c r="O114"/>
  <c r="D114"/>
  <c r="AE113"/>
  <c r="AC113"/>
  <c r="AA113"/>
  <c r="Y113"/>
  <c r="W113"/>
  <c r="U113"/>
  <c r="Q113"/>
  <c r="O113"/>
  <c r="D113"/>
  <c r="AE112"/>
  <c r="AC112"/>
  <c r="AA112"/>
  <c r="Y112"/>
  <c r="W112"/>
  <c r="U112"/>
  <c r="Q112"/>
  <c r="O112"/>
  <c r="D112"/>
  <c r="AD111"/>
  <c r="AB111"/>
  <c r="Z111"/>
  <c r="X111"/>
  <c r="V111"/>
  <c r="T111"/>
  <c r="P111"/>
  <c r="N111"/>
  <c r="C111"/>
  <c r="AE110"/>
  <c r="AC110"/>
  <c r="AA110"/>
  <c r="Y110"/>
  <c r="W110"/>
  <c r="U110"/>
  <c r="Q110"/>
  <c r="O110"/>
  <c r="D110"/>
  <c r="AE109"/>
  <c r="AC109"/>
  <c r="AA109"/>
  <c r="Y109"/>
  <c r="W109"/>
  <c r="U109"/>
  <c r="Q109"/>
  <c r="O109"/>
  <c r="D109"/>
  <c r="AE108"/>
  <c r="AC108"/>
  <c r="AA108"/>
  <c r="Y108"/>
  <c r="W108"/>
  <c r="U108"/>
  <c r="Q108"/>
  <c r="O108"/>
  <c r="D108"/>
  <c r="AE107"/>
  <c r="AC107"/>
  <c r="AA107"/>
  <c r="Y107"/>
  <c r="W107"/>
  <c r="U107"/>
  <c r="Q107"/>
  <c r="O107"/>
  <c r="D107"/>
  <c r="AD106"/>
  <c r="AB106"/>
  <c r="Z106"/>
  <c r="X106"/>
  <c r="V106"/>
  <c r="T106"/>
  <c r="P106"/>
  <c r="N106"/>
  <c r="C106"/>
  <c r="AE105"/>
  <c r="AC105"/>
  <c r="AA105"/>
  <c r="Y105"/>
  <c r="W105"/>
  <c r="U105"/>
  <c r="Q105"/>
  <c r="O105"/>
  <c r="D105"/>
  <c r="AE104"/>
  <c r="AC104"/>
  <c r="AA104"/>
  <c r="Y104"/>
  <c r="W104"/>
  <c r="U104"/>
  <c r="Q104"/>
  <c r="O104"/>
  <c r="D104"/>
  <c r="AE103"/>
  <c r="AC103"/>
  <c r="AA103"/>
  <c r="Y103"/>
  <c r="W103"/>
  <c r="U103"/>
  <c r="Q103"/>
  <c r="O103"/>
  <c r="D103"/>
  <c r="AE102"/>
  <c r="AC102"/>
  <c r="AA102"/>
  <c r="Y102"/>
  <c r="W102"/>
  <c r="U102"/>
  <c r="Q102"/>
  <c r="O102"/>
  <c r="D102"/>
  <c r="AD101"/>
  <c r="AB101"/>
  <c r="Z101"/>
  <c r="X101"/>
  <c r="V101"/>
  <c r="T101"/>
  <c r="P101"/>
  <c r="N101"/>
  <c r="C101"/>
  <c r="AE100"/>
  <c r="AC100"/>
  <c r="AA100"/>
  <c r="Y100"/>
  <c r="W100"/>
  <c r="U100"/>
  <c r="Q100"/>
  <c r="O100"/>
  <c r="D100"/>
  <c r="AE99"/>
  <c r="AC99"/>
  <c r="AA99"/>
  <c r="Y99"/>
  <c r="W99"/>
  <c r="U99"/>
  <c r="Q99"/>
  <c r="O99"/>
  <c r="D99"/>
  <c r="AE98"/>
  <c r="AC98"/>
  <c r="AA98"/>
  <c r="Y98"/>
  <c r="W98"/>
  <c r="U98"/>
  <c r="Q98"/>
  <c r="O98"/>
  <c r="D98"/>
  <c r="AE97"/>
  <c r="AC97"/>
  <c r="AA97"/>
  <c r="Y97"/>
  <c r="W97"/>
  <c r="U97"/>
  <c r="Q97"/>
  <c r="O97"/>
  <c r="D97"/>
  <c r="AD96"/>
  <c r="AB96"/>
  <c r="Z96"/>
  <c r="X96"/>
  <c r="V96"/>
  <c r="T96"/>
  <c r="P96"/>
  <c r="N96"/>
  <c r="C96"/>
  <c r="AE93"/>
  <c r="AC93"/>
  <c r="AA93"/>
  <c r="Y93"/>
  <c r="W93"/>
  <c r="U93"/>
  <c r="Q93"/>
  <c r="O93"/>
  <c r="D93"/>
  <c r="AE92"/>
  <c r="AC92"/>
  <c r="AA92"/>
  <c r="Y92"/>
  <c r="W92"/>
  <c r="U92"/>
  <c r="Q92"/>
  <c r="O92"/>
  <c r="D92"/>
  <c r="AE91"/>
  <c r="AC91"/>
  <c r="AA91"/>
  <c r="Y91"/>
  <c r="W91"/>
  <c r="U91"/>
  <c r="Q91"/>
  <c r="O91"/>
  <c r="D91"/>
  <c r="AE90"/>
  <c r="AC90"/>
  <c r="AA90"/>
  <c r="Y90"/>
  <c r="W90"/>
  <c r="U90"/>
  <c r="Q90"/>
  <c r="O90"/>
  <c r="D90"/>
  <c r="AE89"/>
  <c r="AC89"/>
  <c r="AA89"/>
  <c r="Y89"/>
  <c r="W89"/>
  <c r="U89"/>
  <c r="Q89"/>
  <c r="O89"/>
  <c r="D89"/>
  <c r="AD88"/>
  <c r="AB88"/>
  <c r="Z88"/>
  <c r="X88"/>
  <c r="V88"/>
  <c r="T88"/>
  <c r="P88"/>
  <c r="N88"/>
  <c r="C88"/>
  <c r="AE87"/>
  <c r="AC87"/>
  <c r="AA87"/>
  <c r="Y87"/>
  <c r="W87"/>
  <c r="U87"/>
  <c r="Q87"/>
  <c r="O87"/>
  <c r="D87"/>
  <c r="AE86"/>
  <c r="AC86"/>
  <c r="AA86"/>
  <c r="Y86"/>
  <c r="W86"/>
  <c r="U86"/>
  <c r="Q86"/>
  <c r="O86"/>
  <c r="D86"/>
  <c r="AE85"/>
  <c r="AC85"/>
  <c r="AA85"/>
  <c r="Y85"/>
  <c r="W85"/>
  <c r="U85"/>
  <c r="Q85"/>
  <c r="O85"/>
  <c r="D85"/>
  <c r="AE84"/>
  <c r="AC84"/>
  <c r="AA84"/>
  <c r="Y84"/>
  <c r="W84"/>
  <c r="U84"/>
  <c r="Q84"/>
  <c r="O84"/>
  <c r="D84"/>
  <c r="AD83"/>
  <c r="AB83"/>
  <c r="Z83"/>
  <c r="X83"/>
  <c r="V83"/>
  <c r="T83"/>
  <c r="P83"/>
  <c r="N83"/>
  <c r="C83"/>
  <c r="AE82"/>
  <c r="AC82"/>
  <c r="AA82"/>
  <c r="Y82"/>
  <c r="W82"/>
  <c r="U82"/>
  <c r="Q82"/>
  <c r="O82"/>
  <c r="D82"/>
  <c r="AE81"/>
  <c r="AC81"/>
  <c r="AA81"/>
  <c r="Y81"/>
  <c r="W81"/>
  <c r="U81"/>
  <c r="Q81"/>
  <c r="O81"/>
  <c r="D81"/>
  <c r="AE80"/>
  <c r="AC80"/>
  <c r="AA80"/>
  <c r="Y80"/>
  <c r="W80"/>
  <c r="U80"/>
  <c r="Q80"/>
  <c r="O80"/>
  <c r="D80"/>
  <c r="AE79"/>
  <c r="AC79"/>
  <c r="AA79"/>
  <c r="Y79"/>
  <c r="W79"/>
  <c r="U79"/>
  <c r="Q79"/>
  <c r="O79"/>
  <c r="D79"/>
  <c r="AD78"/>
  <c r="AB78"/>
  <c r="Z78"/>
  <c r="X78"/>
  <c r="V78"/>
  <c r="T78"/>
  <c r="P78"/>
  <c r="N78"/>
  <c r="C78"/>
  <c r="AE77"/>
  <c r="AC77"/>
  <c r="AA77"/>
  <c r="Y77"/>
  <c r="W77"/>
  <c r="U77"/>
  <c r="Q77"/>
  <c r="O77"/>
  <c r="D77"/>
  <c r="AE76"/>
  <c r="AC76"/>
  <c r="AA76"/>
  <c r="Y76"/>
  <c r="W76"/>
  <c r="U76"/>
  <c r="Q76"/>
  <c r="O76"/>
  <c r="D76"/>
  <c r="AE75"/>
  <c r="AC75"/>
  <c r="AA75"/>
  <c r="Y75"/>
  <c r="W75"/>
  <c r="U75"/>
  <c r="Q75"/>
  <c r="O75"/>
  <c r="D75"/>
  <c r="AE74"/>
  <c r="AC74"/>
  <c r="AA74"/>
  <c r="Y74"/>
  <c r="W74"/>
  <c r="U74"/>
  <c r="Q74"/>
  <c r="O74"/>
  <c r="D74"/>
  <c r="AD73"/>
  <c r="AB73"/>
  <c r="Z73"/>
  <c r="X73"/>
  <c r="V73"/>
  <c r="T73"/>
  <c r="P73"/>
  <c r="N73"/>
  <c r="C73"/>
  <c r="AE70"/>
  <c r="AC70"/>
  <c r="AA70"/>
  <c r="Y70"/>
  <c r="W70"/>
  <c r="U70"/>
  <c r="Q70"/>
  <c r="O70"/>
  <c r="D70"/>
  <c r="AE69"/>
  <c r="AC69"/>
  <c r="AA69"/>
  <c r="Y69"/>
  <c r="W69"/>
  <c r="U69"/>
  <c r="Q69"/>
  <c r="O69"/>
  <c r="D69"/>
  <c r="AE68"/>
  <c r="AC68"/>
  <c r="AA68"/>
  <c r="Y68"/>
  <c r="W68"/>
  <c r="U68"/>
  <c r="Q68"/>
  <c r="O68"/>
  <c r="D68"/>
  <c r="AE67"/>
  <c r="AC67"/>
  <c r="AA67"/>
  <c r="Y67"/>
  <c r="W67"/>
  <c r="U67"/>
  <c r="Q67"/>
  <c r="O67"/>
  <c r="D67"/>
  <c r="AE66"/>
  <c r="AC66"/>
  <c r="AA66"/>
  <c r="Y66"/>
  <c r="W66"/>
  <c r="U66"/>
  <c r="Q66"/>
  <c r="O66"/>
  <c r="D66"/>
  <c r="AD65"/>
  <c r="AB65"/>
  <c r="Z65"/>
  <c r="X65"/>
  <c r="V65"/>
  <c r="T65"/>
  <c r="P65"/>
  <c r="N65"/>
  <c r="C65"/>
  <c r="AE64"/>
  <c r="AC64"/>
  <c r="AA64"/>
  <c r="Y64"/>
  <c r="W64"/>
  <c r="U64"/>
  <c r="Q64"/>
  <c r="O64"/>
  <c r="D64"/>
  <c r="AE63"/>
  <c r="AC63"/>
  <c r="AA63"/>
  <c r="Y63"/>
  <c r="W63"/>
  <c r="U63"/>
  <c r="Q63"/>
  <c r="O63"/>
  <c r="D63"/>
  <c r="AE62"/>
  <c r="AC62"/>
  <c r="AA62"/>
  <c r="Y62"/>
  <c r="W62"/>
  <c r="U62"/>
  <c r="Q62"/>
  <c r="O62"/>
  <c r="D62"/>
  <c r="AE61"/>
  <c r="AC61"/>
  <c r="AA61"/>
  <c r="Y61"/>
  <c r="W61"/>
  <c r="U61"/>
  <c r="Q61"/>
  <c r="O61"/>
  <c r="D61"/>
  <c r="AD60"/>
  <c r="AB60"/>
  <c r="Z60"/>
  <c r="X60"/>
  <c r="V60"/>
  <c r="T60"/>
  <c r="P60"/>
  <c r="N60"/>
  <c r="C60"/>
  <c r="AE59"/>
  <c r="AC59"/>
  <c r="AA59"/>
  <c r="Y59"/>
  <c r="W59"/>
  <c r="U59"/>
  <c r="Q59"/>
  <c r="O59"/>
  <c r="D59"/>
  <c r="AE58"/>
  <c r="AC58"/>
  <c r="AA58"/>
  <c r="Y58"/>
  <c r="W58"/>
  <c r="U58"/>
  <c r="Q58"/>
  <c r="O58"/>
  <c r="D58"/>
  <c r="AE57"/>
  <c r="AC57"/>
  <c r="AA57"/>
  <c r="Y57"/>
  <c r="W57"/>
  <c r="U57"/>
  <c r="Q57"/>
  <c r="O57"/>
  <c r="D57"/>
  <c r="AE56"/>
  <c r="AC56"/>
  <c r="AA56"/>
  <c r="Y56"/>
  <c r="W56"/>
  <c r="U56"/>
  <c r="Q56"/>
  <c r="O56"/>
  <c r="D56"/>
  <c r="AD55"/>
  <c r="AB55"/>
  <c r="Z55"/>
  <c r="X55"/>
  <c r="V55"/>
  <c r="T55"/>
  <c r="P55"/>
  <c r="N55"/>
  <c r="C55"/>
  <c r="AE54"/>
  <c r="AC54"/>
  <c r="AA54"/>
  <c r="Y54"/>
  <c r="W54"/>
  <c r="U54"/>
  <c r="Q54"/>
  <c r="O54"/>
  <c r="D54"/>
  <c r="AE53"/>
  <c r="AC53"/>
  <c r="AA53"/>
  <c r="Y53"/>
  <c r="W53"/>
  <c r="U53"/>
  <c r="Q53"/>
  <c r="O53"/>
  <c r="D53"/>
  <c r="AE52"/>
  <c r="AC52"/>
  <c r="AA52"/>
  <c r="Y52"/>
  <c r="W52"/>
  <c r="U52"/>
  <c r="Q52"/>
  <c r="O52"/>
  <c r="D52"/>
  <c r="AE51"/>
  <c r="AC51"/>
  <c r="AA51"/>
  <c r="Y51"/>
  <c r="W51"/>
  <c r="U51"/>
  <c r="Q51"/>
  <c r="O51"/>
  <c r="D51"/>
  <c r="AD50"/>
  <c r="AB50"/>
  <c r="Z50"/>
  <c r="X50"/>
  <c r="V50"/>
  <c r="T50"/>
  <c r="P50"/>
  <c r="N50"/>
  <c r="C50"/>
  <c r="AE47"/>
  <c r="AC47"/>
  <c r="AA47"/>
  <c r="Y47"/>
  <c r="W47"/>
  <c r="U47"/>
  <c r="Q47"/>
  <c r="O47"/>
  <c r="D47"/>
  <c r="AE46"/>
  <c r="AC46"/>
  <c r="AA46"/>
  <c r="Y46"/>
  <c r="W46"/>
  <c r="U46"/>
  <c r="Q46"/>
  <c r="O46"/>
  <c r="D46"/>
  <c r="AE45"/>
  <c r="AC45"/>
  <c r="AA45"/>
  <c r="Y45"/>
  <c r="W45"/>
  <c r="U45"/>
  <c r="Q45"/>
  <c r="O45"/>
  <c r="D45"/>
  <c r="AE44"/>
  <c r="AC44"/>
  <c r="AA44"/>
  <c r="Y44"/>
  <c r="W44"/>
  <c r="U44"/>
  <c r="Q44"/>
  <c r="O44"/>
  <c r="D44"/>
  <c r="AE43"/>
  <c r="AC43"/>
  <c r="AA43"/>
  <c r="Y43"/>
  <c r="W43"/>
  <c r="U43"/>
  <c r="Q43"/>
  <c r="O43"/>
  <c r="D43"/>
  <c r="AD42"/>
  <c r="AB42"/>
  <c r="Z42"/>
  <c r="X42"/>
  <c r="V42"/>
  <c r="T42"/>
  <c r="P42"/>
  <c r="N42"/>
  <c r="C42"/>
  <c r="AE41"/>
  <c r="AC41"/>
  <c r="AA41"/>
  <c r="Y41"/>
  <c r="W41"/>
  <c r="U41"/>
  <c r="Q41"/>
  <c r="O41"/>
  <c r="D41"/>
  <c r="AE40"/>
  <c r="AC40"/>
  <c r="AA40"/>
  <c r="Y40"/>
  <c r="W40"/>
  <c r="U40"/>
  <c r="Q40"/>
  <c r="O40"/>
  <c r="D40"/>
  <c r="AE39"/>
  <c r="AC39"/>
  <c r="AA39"/>
  <c r="Y39"/>
  <c r="W39"/>
  <c r="U39"/>
  <c r="Q39"/>
  <c r="O39"/>
  <c r="D39"/>
  <c r="AE38"/>
  <c r="AC38"/>
  <c r="AA38"/>
  <c r="Y38"/>
  <c r="W38"/>
  <c r="U38"/>
  <c r="Q38"/>
  <c r="O38"/>
  <c r="D38"/>
  <c r="AD37"/>
  <c r="AB37"/>
  <c r="Z37"/>
  <c r="X37"/>
  <c r="V37"/>
  <c r="T37"/>
  <c r="P37"/>
  <c r="N37"/>
  <c r="C37"/>
  <c r="AE36"/>
  <c r="AC36"/>
  <c r="AA36"/>
  <c r="Y36"/>
  <c r="W36"/>
  <c r="U36"/>
  <c r="Q36"/>
  <c r="O36"/>
  <c r="D36"/>
  <c r="AE35"/>
  <c r="AC35"/>
  <c r="AA35"/>
  <c r="Y35"/>
  <c r="W35"/>
  <c r="U35"/>
  <c r="Q35"/>
  <c r="O35"/>
  <c r="D35"/>
  <c r="AE34"/>
  <c r="AC34"/>
  <c r="AA34"/>
  <c r="Y34"/>
  <c r="W34"/>
  <c r="U34"/>
  <c r="Q34"/>
  <c r="O34"/>
  <c r="D34"/>
  <c r="AE33"/>
  <c r="AC33"/>
  <c r="AA33"/>
  <c r="Y33"/>
  <c r="W33"/>
  <c r="U33"/>
  <c r="Q33"/>
  <c r="O33"/>
  <c r="D33"/>
  <c r="AD32"/>
  <c r="AB32"/>
  <c r="Z32"/>
  <c r="X32"/>
  <c r="V32"/>
  <c r="T32"/>
  <c r="P32"/>
  <c r="N32"/>
  <c r="C32"/>
  <c r="AE31"/>
  <c r="AC31"/>
  <c r="AA31"/>
  <c r="Y31"/>
  <c r="W31"/>
  <c r="U31"/>
  <c r="Q31"/>
  <c r="O31"/>
  <c r="D31"/>
  <c r="AE30"/>
  <c r="AC30"/>
  <c r="AA30"/>
  <c r="Y30"/>
  <c r="W30"/>
  <c r="U30"/>
  <c r="Q30"/>
  <c r="O30"/>
  <c r="D30"/>
  <c r="AE29"/>
  <c r="AC29"/>
  <c r="AA29"/>
  <c r="Y29"/>
  <c r="W29"/>
  <c r="U29"/>
  <c r="Q29"/>
  <c r="O29"/>
  <c r="D29"/>
  <c r="AE28"/>
  <c r="AC28"/>
  <c r="AA28"/>
  <c r="Y28"/>
  <c r="W28"/>
  <c r="U28"/>
  <c r="Q28"/>
  <c r="O28"/>
  <c r="D28"/>
  <c r="AD27"/>
  <c r="AB27"/>
  <c r="Z27"/>
  <c r="X27"/>
  <c r="V27"/>
  <c r="T27"/>
  <c r="P27"/>
  <c r="N27"/>
  <c r="C27"/>
  <c r="C26" s="1"/>
  <c r="AD24"/>
  <c r="AB24"/>
  <c r="Z24"/>
  <c r="X24"/>
  <c r="V24"/>
  <c r="AF24" s="1"/>
  <c r="T24"/>
  <c r="P24"/>
  <c r="N24"/>
  <c r="C24"/>
  <c r="AD23"/>
  <c r="AB23"/>
  <c r="Z23"/>
  <c r="X23"/>
  <c r="V23"/>
  <c r="AF23" s="1"/>
  <c r="T23"/>
  <c r="P23"/>
  <c r="N23"/>
  <c r="C23"/>
  <c r="AD22"/>
  <c r="AB22"/>
  <c r="Z22"/>
  <c r="X22"/>
  <c r="V22"/>
  <c r="AF22" s="1"/>
  <c r="T22"/>
  <c r="P22"/>
  <c r="N22"/>
  <c r="C22"/>
  <c r="AD21"/>
  <c r="AB21"/>
  <c r="Z21"/>
  <c r="X21"/>
  <c r="V21"/>
  <c r="AF21" s="1"/>
  <c r="T21"/>
  <c r="P21"/>
  <c r="N21"/>
  <c r="C21"/>
  <c r="AD20"/>
  <c r="AB20"/>
  <c r="Z20"/>
  <c r="X20"/>
  <c r="V20"/>
  <c r="AF20" s="1"/>
  <c r="T20"/>
  <c r="P20"/>
  <c r="N20"/>
  <c r="C20"/>
  <c r="AD18"/>
  <c r="AB18"/>
  <c r="Z18"/>
  <c r="X18"/>
  <c r="V18"/>
  <c r="AF18" s="1"/>
  <c r="T18"/>
  <c r="P18"/>
  <c r="N18"/>
  <c r="C18"/>
  <c r="AD17"/>
  <c r="AB17"/>
  <c r="Z17"/>
  <c r="X17"/>
  <c r="V17"/>
  <c r="AF17" s="1"/>
  <c r="T17"/>
  <c r="P17"/>
  <c r="N17"/>
  <c r="C17"/>
  <c r="AD16"/>
  <c r="AB16"/>
  <c r="Z16"/>
  <c r="X16"/>
  <c r="V16"/>
  <c r="AF16" s="1"/>
  <c r="T16"/>
  <c r="P16"/>
  <c r="N16"/>
  <c r="C16"/>
  <c r="AD15"/>
  <c r="AB15"/>
  <c r="Z15"/>
  <c r="X15"/>
  <c r="V15"/>
  <c r="AF15" s="1"/>
  <c r="T15"/>
  <c r="P15"/>
  <c r="N15"/>
  <c r="C15"/>
  <c r="AD13"/>
  <c r="AB13"/>
  <c r="Z13"/>
  <c r="X13"/>
  <c r="V13"/>
  <c r="AF13" s="1"/>
  <c r="T13"/>
  <c r="P13"/>
  <c r="N13"/>
  <c r="C13"/>
  <c r="AD12"/>
  <c r="AB12"/>
  <c r="Z12"/>
  <c r="X12"/>
  <c r="V12"/>
  <c r="AF12" s="1"/>
  <c r="T12"/>
  <c r="P12"/>
  <c r="N12"/>
  <c r="C12"/>
  <c r="AD11"/>
  <c r="AB11"/>
  <c r="Z11"/>
  <c r="X11"/>
  <c r="V11"/>
  <c r="AF11" s="1"/>
  <c r="T11"/>
  <c r="P11"/>
  <c r="N11"/>
  <c r="C11"/>
  <c r="AD10"/>
  <c r="AB10"/>
  <c r="Z10"/>
  <c r="X10"/>
  <c r="V10"/>
  <c r="AF10" s="1"/>
  <c r="T10"/>
  <c r="P10"/>
  <c r="N10"/>
  <c r="C10"/>
  <c r="AD8"/>
  <c r="AB8"/>
  <c r="Z8"/>
  <c r="X8"/>
  <c r="V8"/>
  <c r="AF8" s="1"/>
  <c r="T8"/>
  <c r="P8"/>
  <c r="N8"/>
  <c r="C8"/>
  <c r="AD7"/>
  <c r="AB7"/>
  <c r="Z7"/>
  <c r="X7"/>
  <c r="V7"/>
  <c r="AF7" s="1"/>
  <c r="T7"/>
  <c r="P7"/>
  <c r="N7"/>
  <c r="C7"/>
  <c r="AD6"/>
  <c r="AB6"/>
  <c r="Z6"/>
  <c r="X6"/>
  <c r="V6"/>
  <c r="AF6" s="1"/>
  <c r="T6"/>
  <c r="P6"/>
  <c r="N6"/>
  <c r="C6"/>
  <c r="AD5"/>
  <c r="AB5"/>
  <c r="Z5"/>
  <c r="X5"/>
  <c r="V5"/>
  <c r="AF5" s="1"/>
  <c r="T5"/>
  <c r="P5"/>
  <c r="N5"/>
  <c r="C5"/>
  <c r="AD118" l="1"/>
  <c r="L3" i="16"/>
  <c r="M3" s="1"/>
  <c r="M4"/>
  <c r="AB3"/>
  <c r="AC3" s="1"/>
  <c r="AC4"/>
  <c r="Z3"/>
  <c r="AA3" s="1"/>
  <c r="AA4"/>
  <c r="P3"/>
  <c r="Q3" s="1"/>
  <c r="Q4"/>
  <c r="X3"/>
  <c r="Y3" s="1"/>
  <c r="Y4"/>
  <c r="AD3"/>
  <c r="AE3" s="1"/>
  <c r="AE4"/>
  <c r="AF4" i="13"/>
  <c r="AF4" i="14"/>
  <c r="AF19" i="13"/>
  <c r="AF19" i="14"/>
  <c r="AF14" i="13"/>
  <c r="AF14" i="14"/>
  <c r="V118" i="13"/>
  <c r="AF9"/>
  <c r="AF9" i="14"/>
  <c r="K55" i="16"/>
  <c r="W28" i="15"/>
  <c r="AF5"/>
  <c r="AG28" s="1"/>
  <c r="W29"/>
  <c r="AF6"/>
  <c r="W30"/>
  <c r="AF7"/>
  <c r="AG30" s="1"/>
  <c r="W31"/>
  <c r="AF8"/>
  <c r="W33"/>
  <c r="AF10"/>
  <c r="AG33" s="1"/>
  <c r="W34"/>
  <c r="AF11"/>
  <c r="AG34" s="1"/>
  <c r="W35"/>
  <c r="AF12"/>
  <c r="AG35" s="1"/>
  <c r="W36"/>
  <c r="AF13"/>
  <c r="W38"/>
  <c r="AF15"/>
  <c r="AG38" s="1"/>
  <c r="W39"/>
  <c r="AF16"/>
  <c r="W40"/>
  <c r="AF17"/>
  <c r="AG40" s="1"/>
  <c r="W41"/>
  <c r="AF18"/>
  <c r="AG41" s="1"/>
  <c r="W43"/>
  <c r="AF20"/>
  <c r="AG43" s="1"/>
  <c r="AH43" s="1"/>
  <c r="W44"/>
  <c r="AF21"/>
  <c r="W45"/>
  <c r="AF22"/>
  <c r="AG45" s="1"/>
  <c r="AH45" s="1"/>
  <c r="W46"/>
  <c r="AF23"/>
  <c r="W47"/>
  <c r="AF24"/>
  <c r="V26"/>
  <c r="AD26"/>
  <c r="U47"/>
  <c r="AG47"/>
  <c r="AH47" s="1"/>
  <c r="U46"/>
  <c r="AG46"/>
  <c r="AH46" s="1"/>
  <c r="U45"/>
  <c r="U44"/>
  <c r="U43"/>
  <c r="T26"/>
  <c r="U41"/>
  <c r="U40"/>
  <c r="U39"/>
  <c r="T49" i="16"/>
  <c r="T3"/>
  <c r="U3" s="1"/>
  <c r="U36" i="15"/>
  <c r="U35"/>
  <c r="U34"/>
  <c r="U33"/>
  <c r="U31"/>
  <c r="AG31"/>
  <c r="U30"/>
  <c r="U29"/>
  <c r="AG29"/>
  <c r="U28"/>
  <c r="C49" i="13"/>
  <c r="C26" i="15"/>
  <c r="X26"/>
  <c r="S55" i="16"/>
  <c r="S32"/>
  <c r="S60"/>
  <c r="S37"/>
  <c r="S42"/>
  <c r="S65"/>
  <c r="C72" i="13"/>
  <c r="C72" i="14"/>
  <c r="Z26" i="15"/>
  <c r="C49" i="14"/>
  <c r="R3" i="16"/>
  <c r="S3" s="1"/>
  <c r="S50"/>
  <c r="S27"/>
  <c r="C95" i="13"/>
  <c r="T118"/>
  <c r="AB118"/>
  <c r="C95" i="14"/>
  <c r="Q47" i="15"/>
  <c r="Q46"/>
  <c r="Q45"/>
  <c r="Q44"/>
  <c r="Q41"/>
  <c r="Q40"/>
  <c r="Q39"/>
  <c r="Q38"/>
  <c r="P49" i="16"/>
  <c r="Q49" s="1"/>
  <c r="P26"/>
  <c r="Q26" s="1"/>
  <c r="P26" i="15"/>
  <c r="Q36"/>
  <c r="AG36"/>
  <c r="Q35"/>
  <c r="Q34"/>
  <c r="Q31"/>
  <c r="Q30"/>
  <c r="Q29"/>
  <c r="Q28"/>
  <c r="O47"/>
  <c r="O46"/>
  <c r="O45"/>
  <c r="O44"/>
  <c r="O43"/>
  <c r="O41"/>
  <c r="O40"/>
  <c r="O39"/>
  <c r="AG39"/>
  <c r="O38"/>
  <c r="N49" i="16"/>
  <c r="N26"/>
  <c r="N26" i="15"/>
  <c r="N118" i="13"/>
  <c r="O36" i="15"/>
  <c r="O35"/>
  <c r="O34"/>
  <c r="N3" i="16"/>
  <c r="O3" s="1"/>
  <c r="O31" i="15"/>
  <c r="O30"/>
  <c r="O29"/>
  <c r="O28"/>
  <c r="M29"/>
  <c r="M65" i="16"/>
  <c r="L49"/>
  <c r="L26"/>
  <c r="L26" i="15"/>
  <c r="X49" i="13"/>
  <c r="N72"/>
  <c r="AD72"/>
  <c r="AB95"/>
  <c r="Z118"/>
  <c r="Z26" i="14"/>
  <c r="X49"/>
  <c r="V72"/>
  <c r="AB95"/>
  <c r="Z118"/>
  <c r="Z26" i="13"/>
  <c r="P49"/>
  <c r="V72"/>
  <c r="T95"/>
  <c r="P49" i="14"/>
  <c r="N72"/>
  <c r="AD72"/>
  <c r="T95"/>
  <c r="T26" i="13"/>
  <c r="AB26"/>
  <c r="Z49"/>
  <c r="P72"/>
  <c r="X72"/>
  <c r="N95"/>
  <c r="V95"/>
  <c r="AD95"/>
  <c r="T26" i="14"/>
  <c r="AB26"/>
  <c r="Z49"/>
  <c r="P72"/>
  <c r="X72"/>
  <c r="N95"/>
  <c r="V95"/>
  <c r="AD95"/>
  <c r="T118"/>
  <c r="AB118"/>
  <c r="P26" i="13"/>
  <c r="X26"/>
  <c r="N49"/>
  <c r="V49"/>
  <c r="AD49"/>
  <c r="T72"/>
  <c r="AB72"/>
  <c r="Z95"/>
  <c r="P118"/>
  <c r="X118"/>
  <c r="P26" i="14"/>
  <c r="X26"/>
  <c r="N49"/>
  <c r="V49"/>
  <c r="AD49"/>
  <c r="T72"/>
  <c r="AB72"/>
  <c r="Z95"/>
  <c r="P118"/>
  <c r="X118"/>
  <c r="N26" i="13"/>
  <c r="V26"/>
  <c r="AD26"/>
  <c r="T49"/>
  <c r="AB49"/>
  <c r="Z72"/>
  <c r="P95"/>
  <c r="X95"/>
  <c r="N26" i="14"/>
  <c r="V26"/>
  <c r="AD26"/>
  <c r="T49"/>
  <c r="AB49"/>
  <c r="Z72"/>
  <c r="P95"/>
  <c r="X95"/>
  <c r="N118"/>
  <c r="V118"/>
  <c r="AD118"/>
  <c r="K30" i="15"/>
  <c r="K28"/>
  <c r="K29"/>
  <c r="K31"/>
  <c r="J49" i="16"/>
  <c r="K47" i="15"/>
  <c r="K46"/>
  <c r="K45"/>
  <c r="K44"/>
  <c r="J26" i="16"/>
  <c r="J26" i="15"/>
  <c r="K36"/>
  <c r="K35"/>
  <c r="K34"/>
  <c r="K33"/>
  <c r="J3" i="16"/>
  <c r="K3" s="1"/>
  <c r="K41" i="15"/>
  <c r="K40"/>
  <c r="K39"/>
  <c r="K38"/>
  <c r="K27" i="16"/>
  <c r="H49"/>
  <c r="H26"/>
  <c r="H3"/>
  <c r="H26" i="15"/>
  <c r="C19" i="13"/>
  <c r="I29" i="15"/>
  <c r="I34"/>
  <c r="I39"/>
  <c r="I31"/>
  <c r="I36"/>
  <c r="I41"/>
  <c r="I46"/>
  <c r="I44"/>
  <c r="I28"/>
  <c r="I33"/>
  <c r="I38"/>
  <c r="I47"/>
  <c r="I30"/>
  <c r="I35"/>
  <c r="I40"/>
  <c r="I45"/>
  <c r="O32" i="16"/>
  <c r="K50"/>
  <c r="C19" i="14"/>
  <c r="C14"/>
  <c r="AE46" i="15"/>
  <c r="AE40"/>
  <c r="AE45"/>
  <c r="AE36"/>
  <c r="AE41"/>
  <c r="AE35"/>
  <c r="AE34"/>
  <c r="AE39"/>
  <c r="AE44"/>
  <c r="AE38"/>
  <c r="AE43"/>
  <c r="AE47"/>
  <c r="AE31"/>
  <c r="AE30"/>
  <c r="AE29"/>
  <c r="AE28"/>
  <c r="AC45"/>
  <c r="AC44"/>
  <c r="AC47"/>
  <c r="AC46"/>
  <c r="AC43"/>
  <c r="AC37" i="16"/>
  <c r="AG37"/>
  <c r="AC41" i="15"/>
  <c r="AC40"/>
  <c r="AC39"/>
  <c r="AC36"/>
  <c r="AC35"/>
  <c r="AC34"/>
  <c r="AC33"/>
  <c r="AC31"/>
  <c r="AC30"/>
  <c r="AC29"/>
  <c r="AC28"/>
  <c r="AA34"/>
  <c r="AA31"/>
  <c r="AA36"/>
  <c r="AA41"/>
  <c r="AA46"/>
  <c r="AA29"/>
  <c r="AA44"/>
  <c r="AA30"/>
  <c r="AA35"/>
  <c r="AA40"/>
  <c r="AA45"/>
  <c r="AA39"/>
  <c r="AA28"/>
  <c r="AA33"/>
  <c r="AA38"/>
  <c r="AA47"/>
  <c r="D55" i="16"/>
  <c r="K65"/>
  <c r="AA65"/>
  <c r="AG54"/>
  <c r="M55"/>
  <c r="I65"/>
  <c r="AG70"/>
  <c r="AH70" s="1"/>
  <c r="AE37"/>
  <c r="M42"/>
  <c r="AE55"/>
  <c r="U60"/>
  <c r="C4" i="14"/>
  <c r="T9" i="15"/>
  <c r="U32" s="1"/>
  <c r="AD4" i="14"/>
  <c r="Z4"/>
  <c r="AD19" i="15"/>
  <c r="L19"/>
  <c r="M42" s="1"/>
  <c r="O55" i="16"/>
  <c r="Q55"/>
  <c r="Y55"/>
  <c r="Y37"/>
  <c r="U42"/>
  <c r="AC42"/>
  <c r="AE60"/>
  <c r="AG64"/>
  <c r="AG68"/>
  <c r="AH68" s="1"/>
  <c r="Q65"/>
  <c r="AG61"/>
  <c r="W65"/>
  <c r="AE32"/>
  <c r="Y60"/>
  <c r="U65"/>
  <c r="AC65"/>
  <c r="W32"/>
  <c r="U55"/>
  <c r="AC55"/>
  <c r="AG43"/>
  <c r="AG28"/>
  <c r="D32"/>
  <c r="Q50"/>
  <c r="Y50"/>
  <c r="AG58"/>
  <c r="AA50"/>
  <c r="I27"/>
  <c r="AG29"/>
  <c r="W55"/>
  <c r="AG53"/>
  <c r="AA55"/>
  <c r="I60"/>
  <c r="Q37"/>
  <c r="D65"/>
  <c r="AG69"/>
  <c r="AH69" s="1"/>
  <c r="Q27"/>
  <c r="D37"/>
  <c r="AG52"/>
  <c r="D60"/>
  <c r="AG67"/>
  <c r="AH67" s="1"/>
  <c r="AG42"/>
  <c r="AE65"/>
  <c r="AC27"/>
  <c r="K37"/>
  <c r="Q60"/>
  <c r="AG59"/>
  <c r="M60"/>
  <c r="O37"/>
  <c r="AA37"/>
  <c r="M50"/>
  <c r="O60"/>
  <c r="AA60"/>
  <c r="I42"/>
  <c r="Y42"/>
  <c r="Y65"/>
  <c r="O65"/>
  <c r="W26"/>
  <c r="AC50"/>
  <c r="K60"/>
  <c r="I55"/>
  <c r="AG56"/>
  <c r="AG45"/>
  <c r="U27"/>
  <c r="AA27"/>
  <c r="I37"/>
  <c r="W37"/>
  <c r="AG38"/>
  <c r="Q42"/>
  <c r="AG46"/>
  <c r="I50"/>
  <c r="U50"/>
  <c r="AG51"/>
  <c r="AG57"/>
  <c r="W60"/>
  <c r="AG63"/>
  <c r="AG65"/>
  <c r="AH65" s="1"/>
  <c r="AG27"/>
  <c r="K32"/>
  <c r="AA32"/>
  <c r="AG47"/>
  <c r="AG50"/>
  <c r="AH50" s="1"/>
  <c r="AG66"/>
  <c r="AH66" s="1"/>
  <c r="Z4" i="15"/>
  <c r="N19"/>
  <c r="O42" s="1"/>
  <c r="D27" i="16"/>
  <c r="W27"/>
  <c r="AE27"/>
  <c r="AG30"/>
  <c r="M37"/>
  <c r="U37"/>
  <c r="D50"/>
  <c r="O50"/>
  <c r="W50"/>
  <c r="AE50"/>
  <c r="AC60"/>
  <c r="N9" i="15"/>
  <c r="O32" s="1"/>
  <c r="AD9"/>
  <c r="H14"/>
  <c r="I37" s="1"/>
  <c r="M27" i="16"/>
  <c r="Y27"/>
  <c r="Z19" i="14"/>
  <c r="AG55" i="16"/>
  <c r="AH55" s="1"/>
  <c r="O27"/>
  <c r="Z14" i="14"/>
  <c r="J4" i="15"/>
  <c r="K27" s="1"/>
  <c r="R4"/>
  <c r="S27" s="1"/>
  <c r="X14"/>
  <c r="Y40"/>
  <c r="I32" i="16"/>
  <c r="M32"/>
  <c r="Q32"/>
  <c r="U32"/>
  <c r="Y32"/>
  <c r="AC32"/>
  <c r="AG33"/>
  <c r="D42"/>
  <c r="K42"/>
  <c r="O42"/>
  <c r="W42"/>
  <c r="AA42"/>
  <c r="AE42"/>
  <c r="O33" i="15"/>
  <c r="AE33"/>
  <c r="M43"/>
  <c r="N14" i="14"/>
  <c r="P19"/>
  <c r="H4" i="15"/>
  <c r="I27" s="1"/>
  <c r="J19"/>
  <c r="K42" s="1"/>
  <c r="R19"/>
  <c r="S42" s="1"/>
  <c r="P4"/>
  <c r="C9"/>
  <c r="D32" s="1"/>
  <c r="V9"/>
  <c r="W32" s="1"/>
  <c r="H9"/>
  <c r="I32" s="1"/>
  <c r="P9"/>
  <c r="Q32" s="1"/>
  <c r="X9"/>
  <c r="J14"/>
  <c r="Z14"/>
  <c r="L14"/>
  <c r="M37" s="1"/>
  <c r="T14"/>
  <c r="U37" s="1"/>
  <c r="AB14"/>
  <c r="T19"/>
  <c r="U42" s="1"/>
  <c r="Y28"/>
  <c r="Q33"/>
  <c r="Y39"/>
  <c r="X4"/>
  <c r="R14"/>
  <c r="S37" s="1"/>
  <c r="AB19"/>
  <c r="Z19"/>
  <c r="P9" i="13"/>
  <c r="V14" i="14"/>
  <c r="L9" i="15"/>
  <c r="M32" s="1"/>
  <c r="AB9"/>
  <c r="P14"/>
  <c r="Q37" s="1"/>
  <c r="C19"/>
  <c r="D42" s="1"/>
  <c r="V19"/>
  <c r="W42" s="1"/>
  <c r="H19"/>
  <c r="P19"/>
  <c r="Q42" s="1"/>
  <c r="X19"/>
  <c r="Y42" s="1"/>
  <c r="Y31"/>
  <c r="Y34"/>
  <c r="M38"/>
  <c r="U38"/>
  <c r="AC38"/>
  <c r="K43"/>
  <c r="AA43"/>
  <c r="P14" i="14"/>
  <c r="X14"/>
  <c r="N19"/>
  <c r="V19"/>
  <c r="C4" i="15"/>
  <c r="N4"/>
  <c r="V4"/>
  <c r="AD4"/>
  <c r="J9"/>
  <c r="K32" s="1"/>
  <c r="R9"/>
  <c r="S32" s="1"/>
  <c r="Z9"/>
  <c r="C14"/>
  <c r="D37" s="1"/>
  <c r="N14"/>
  <c r="O37" s="1"/>
  <c r="V14"/>
  <c r="W37" s="1"/>
  <c r="AD14"/>
  <c r="I43"/>
  <c r="Q43"/>
  <c r="Y43"/>
  <c r="Y44"/>
  <c r="Y46"/>
  <c r="T19" i="14"/>
  <c r="N9"/>
  <c r="V9"/>
  <c r="AD9"/>
  <c r="AD14"/>
  <c r="AD19"/>
  <c r="L4" i="15"/>
  <c r="T4"/>
  <c r="AB4"/>
  <c r="V4" i="14"/>
  <c r="N4"/>
  <c r="X4"/>
  <c r="AB4"/>
  <c r="P4"/>
  <c r="P9"/>
  <c r="T14"/>
  <c r="X19"/>
  <c r="P4" i="13"/>
  <c r="AD4"/>
  <c r="AB4"/>
  <c r="N14"/>
  <c r="C9" i="14"/>
  <c r="AB14"/>
  <c r="T4"/>
  <c r="AB9"/>
  <c r="AB19"/>
  <c r="AD14" i="13"/>
  <c r="T14"/>
  <c r="AB19"/>
  <c r="X9" i="14"/>
  <c r="T9"/>
  <c r="Z9"/>
  <c r="Z14" i="13"/>
  <c r="V19"/>
  <c r="N9"/>
  <c r="T4"/>
  <c r="AD19"/>
  <c r="AB9"/>
  <c r="Z4"/>
  <c r="C14"/>
  <c r="V14"/>
  <c r="X19"/>
  <c r="Z19"/>
  <c r="C4"/>
  <c r="N4"/>
  <c r="V4"/>
  <c r="N19"/>
  <c r="Z9"/>
  <c r="X9"/>
  <c r="P14"/>
  <c r="X4"/>
  <c r="T9"/>
  <c r="AD9"/>
  <c r="C9"/>
  <c r="V9"/>
  <c r="AB14"/>
  <c r="T19"/>
  <c r="X14"/>
  <c r="P19"/>
  <c r="AD19" i="12"/>
  <c r="AB19"/>
  <c r="Z19"/>
  <c r="X19"/>
  <c r="V19"/>
  <c r="T19"/>
  <c r="R19"/>
  <c r="P19"/>
  <c r="N19"/>
  <c r="L19"/>
  <c r="J19"/>
  <c r="H19"/>
  <c r="C19"/>
  <c r="AD14"/>
  <c r="AB14"/>
  <c r="Z14"/>
  <c r="X14"/>
  <c r="V14"/>
  <c r="T14"/>
  <c r="R14"/>
  <c r="P14"/>
  <c r="N14"/>
  <c r="L14"/>
  <c r="J14"/>
  <c r="H14"/>
  <c r="C14"/>
  <c r="AD9"/>
  <c r="AB9"/>
  <c r="Z9"/>
  <c r="X9"/>
  <c r="V9"/>
  <c r="T9"/>
  <c r="R9"/>
  <c r="P9"/>
  <c r="N9"/>
  <c r="L9"/>
  <c r="J9"/>
  <c r="H9"/>
  <c r="C9"/>
  <c r="AD4"/>
  <c r="AD3" s="1"/>
  <c r="AB4"/>
  <c r="Z4"/>
  <c r="X4"/>
  <c r="V4"/>
  <c r="T4"/>
  <c r="R4"/>
  <c r="P4"/>
  <c r="N4"/>
  <c r="L4"/>
  <c r="J4"/>
  <c r="H4"/>
  <c r="C4"/>
  <c r="C3" s="1"/>
  <c r="AF3" i="13" l="1"/>
  <c r="AF3" i="14"/>
  <c r="V3" i="12"/>
  <c r="V37" i="7" s="1"/>
  <c r="AF37" s="1"/>
  <c r="AF19" i="15"/>
  <c r="AF14"/>
  <c r="AF9"/>
  <c r="AG32" s="1"/>
  <c r="AF4"/>
  <c r="C3" i="14"/>
  <c r="Z3" i="12"/>
  <c r="S49" i="16"/>
  <c r="S26"/>
  <c r="X3" i="12"/>
  <c r="T3"/>
  <c r="T37" i="7" s="1"/>
  <c r="AB3" i="12"/>
  <c r="C3" i="13"/>
  <c r="T3" i="14"/>
  <c r="AD3" i="15"/>
  <c r="R3" i="12"/>
  <c r="R37" i="7" s="1"/>
  <c r="P3" i="12"/>
  <c r="P37" i="7" s="1"/>
  <c r="P3" i="14"/>
  <c r="N3" i="12"/>
  <c r="N37" i="7" s="1"/>
  <c r="O26" i="16"/>
  <c r="N3" i="14"/>
  <c r="L3" i="12"/>
  <c r="L37" i="7" s="1"/>
  <c r="N3" i="13"/>
  <c r="V3" i="14"/>
  <c r="L3" i="15"/>
  <c r="M26" s="1"/>
  <c r="W27"/>
  <c r="V3"/>
  <c r="W26" s="1"/>
  <c r="P3" i="13"/>
  <c r="Z3"/>
  <c r="T3"/>
  <c r="X3" i="14"/>
  <c r="AB3" i="15"/>
  <c r="Z3"/>
  <c r="Y27"/>
  <c r="X3"/>
  <c r="Y26" s="1"/>
  <c r="X3" i="13"/>
  <c r="V3"/>
  <c r="AD3"/>
  <c r="AB3" i="14"/>
  <c r="C3" i="15"/>
  <c r="D26" s="1"/>
  <c r="AD3" i="14"/>
  <c r="R3" i="15"/>
  <c r="S26" s="1"/>
  <c r="AB3" i="13"/>
  <c r="T3" i="15"/>
  <c r="U26" s="1"/>
  <c r="N3"/>
  <c r="O26" s="1"/>
  <c r="P3"/>
  <c r="Q26" s="1"/>
  <c r="Z3" i="14"/>
  <c r="J3" i="12"/>
  <c r="J37" i="7" s="1"/>
  <c r="K37" i="15"/>
  <c r="J3"/>
  <c r="K26" s="1"/>
  <c r="I42"/>
  <c r="H3"/>
  <c r="I26" s="1"/>
  <c r="H3" i="12"/>
  <c r="H37" i="7" s="1"/>
  <c r="AG44" i="15"/>
  <c r="AH44" s="1"/>
  <c r="AG37"/>
  <c r="AG27"/>
  <c r="K49" i="16"/>
  <c r="M26"/>
  <c r="D26"/>
  <c r="W49"/>
  <c r="O49"/>
  <c r="K26"/>
  <c r="D49"/>
  <c r="AE42" i="15"/>
  <c r="AE37"/>
  <c r="AE32"/>
  <c r="AE49" i="16"/>
  <c r="AG49"/>
  <c r="AH49" s="1"/>
  <c r="AE26"/>
  <c r="AG26"/>
  <c r="AH26" s="1"/>
  <c r="AC42" i="15"/>
  <c r="AG60" i="16"/>
  <c r="AH60" s="1"/>
  <c r="AC37" i="15"/>
  <c r="AC32"/>
  <c r="AC26" i="16"/>
  <c r="AC49"/>
  <c r="AA32" i="15"/>
  <c r="AA42"/>
  <c r="AA37"/>
  <c r="Y37"/>
  <c r="AA27"/>
  <c r="AA49" i="16"/>
  <c r="AA26"/>
  <c r="U49"/>
  <c r="U26"/>
  <c r="M49"/>
  <c r="AG32"/>
  <c r="I49"/>
  <c r="I26"/>
  <c r="Y26"/>
  <c r="Y49"/>
  <c r="Q27" i="15"/>
  <c r="Y32"/>
  <c r="M27"/>
  <c r="D27"/>
  <c r="AC27"/>
  <c r="AE27"/>
  <c r="U27"/>
  <c r="O27"/>
  <c r="X37" i="7"/>
  <c r="C37"/>
  <c r="D93" i="11"/>
  <c r="D92"/>
  <c r="D91"/>
  <c r="D90"/>
  <c r="D89"/>
  <c r="D87"/>
  <c r="D86"/>
  <c r="D85"/>
  <c r="D84"/>
  <c r="D82"/>
  <c r="D81"/>
  <c r="D80"/>
  <c r="D79"/>
  <c r="D77"/>
  <c r="D76"/>
  <c r="D75"/>
  <c r="D74"/>
  <c r="AE93"/>
  <c r="AE92"/>
  <c r="AE91"/>
  <c r="AE90"/>
  <c r="AE89"/>
  <c r="AE87"/>
  <c r="AE86"/>
  <c r="AE85"/>
  <c r="AE84"/>
  <c r="AE82"/>
  <c r="AE81"/>
  <c r="AE80"/>
  <c r="AE79"/>
  <c r="AE77"/>
  <c r="AE76"/>
  <c r="AE75"/>
  <c r="AE74"/>
  <c r="AC93"/>
  <c r="AC92"/>
  <c r="AC91"/>
  <c r="AC90"/>
  <c r="AC89"/>
  <c r="AC87"/>
  <c r="AC86"/>
  <c r="AC85"/>
  <c r="AC84"/>
  <c r="AC82"/>
  <c r="AC81"/>
  <c r="AC80"/>
  <c r="AC79"/>
  <c r="AC77"/>
  <c r="AC76"/>
  <c r="AC75"/>
  <c r="AC74"/>
  <c r="AA93"/>
  <c r="AA92"/>
  <c r="AA91"/>
  <c r="AA90"/>
  <c r="AA89"/>
  <c r="AA87"/>
  <c r="AA86"/>
  <c r="AA85"/>
  <c r="AA84"/>
  <c r="AA82"/>
  <c r="AA81"/>
  <c r="AA80"/>
  <c r="AA79"/>
  <c r="AA77"/>
  <c r="AA76"/>
  <c r="AA75"/>
  <c r="AA74"/>
  <c r="Y93"/>
  <c r="Y92"/>
  <c r="Y91"/>
  <c r="Y90"/>
  <c r="Y89"/>
  <c r="Y87"/>
  <c r="Y86"/>
  <c r="Y85"/>
  <c r="Y84"/>
  <c r="Y82"/>
  <c r="Y81"/>
  <c r="Y80"/>
  <c r="Y79"/>
  <c r="Y77"/>
  <c r="Y76"/>
  <c r="Y75"/>
  <c r="Y74"/>
  <c r="W93"/>
  <c r="W92"/>
  <c r="W91"/>
  <c r="W90"/>
  <c r="W89"/>
  <c r="W87"/>
  <c r="W86"/>
  <c r="W85"/>
  <c r="W84"/>
  <c r="W82"/>
  <c r="W81"/>
  <c r="W80"/>
  <c r="W79"/>
  <c r="W77"/>
  <c r="W76"/>
  <c r="W75"/>
  <c r="W74"/>
  <c r="U93"/>
  <c r="U92"/>
  <c r="U91"/>
  <c r="U90"/>
  <c r="U89"/>
  <c r="U87"/>
  <c r="U86"/>
  <c r="U85"/>
  <c r="U84"/>
  <c r="U82"/>
  <c r="U81"/>
  <c r="U80"/>
  <c r="U79"/>
  <c r="U77"/>
  <c r="U76"/>
  <c r="U75"/>
  <c r="U74"/>
  <c r="Q93"/>
  <c r="Q92"/>
  <c r="Q91"/>
  <c r="Q90"/>
  <c r="Q89"/>
  <c r="Q87"/>
  <c r="Q86"/>
  <c r="Q85"/>
  <c r="Q84"/>
  <c r="Q82"/>
  <c r="Q81"/>
  <c r="Q80"/>
  <c r="Q79"/>
  <c r="Q77"/>
  <c r="Q76"/>
  <c r="Q75"/>
  <c r="Q74"/>
  <c r="O93"/>
  <c r="O92"/>
  <c r="O91"/>
  <c r="O90"/>
  <c r="O89"/>
  <c r="O87"/>
  <c r="O86"/>
  <c r="O85"/>
  <c r="O84"/>
  <c r="O82"/>
  <c r="O81"/>
  <c r="O80"/>
  <c r="O79"/>
  <c r="O77"/>
  <c r="O76"/>
  <c r="O75"/>
  <c r="O74"/>
  <c r="AE70"/>
  <c r="AE69"/>
  <c r="AE68"/>
  <c r="AE67"/>
  <c r="AE66"/>
  <c r="AD65"/>
  <c r="AE64"/>
  <c r="AE63"/>
  <c r="AE62"/>
  <c r="AE61"/>
  <c r="AD60"/>
  <c r="AE59"/>
  <c r="AE58"/>
  <c r="AE57"/>
  <c r="AE56"/>
  <c r="AD55"/>
  <c r="AE54"/>
  <c r="AE53"/>
  <c r="AE52"/>
  <c r="AE51"/>
  <c r="AD50"/>
  <c r="AC70"/>
  <c r="AC69"/>
  <c r="AC68"/>
  <c r="AC67"/>
  <c r="AC66"/>
  <c r="AB65"/>
  <c r="AC64"/>
  <c r="AC63"/>
  <c r="AC62"/>
  <c r="AC61"/>
  <c r="AB60"/>
  <c r="AC59"/>
  <c r="AC58"/>
  <c r="AC57"/>
  <c r="AC56"/>
  <c r="AB55"/>
  <c r="AC54"/>
  <c r="AC53"/>
  <c r="AC52"/>
  <c r="AC51"/>
  <c r="AB50"/>
  <c r="AA70"/>
  <c r="AA69"/>
  <c r="AA68"/>
  <c r="AA67"/>
  <c r="AA66"/>
  <c r="Z65"/>
  <c r="AA64"/>
  <c r="AA63"/>
  <c r="AA62"/>
  <c r="AA61"/>
  <c r="Z60"/>
  <c r="AA59"/>
  <c r="AA58"/>
  <c r="AA57"/>
  <c r="AA56"/>
  <c r="Z55"/>
  <c r="AA54"/>
  <c r="AA53"/>
  <c r="AA52"/>
  <c r="AA51"/>
  <c r="Z50"/>
  <c r="Y70"/>
  <c r="Y69"/>
  <c r="Y68"/>
  <c r="Y67"/>
  <c r="Y66"/>
  <c r="X65"/>
  <c r="Y64"/>
  <c r="Y63"/>
  <c r="Y62"/>
  <c r="Y61"/>
  <c r="X60"/>
  <c r="Y59"/>
  <c r="Y58"/>
  <c r="Y57"/>
  <c r="Y56"/>
  <c r="X55"/>
  <c r="Y54"/>
  <c r="Y53"/>
  <c r="Y52"/>
  <c r="Y51"/>
  <c r="X50"/>
  <c r="W70"/>
  <c r="W69"/>
  <c r="W68"/>
  <c r="W67"/>
  <c r="W66"/>
  <c r="V65"/>
  <c r="W64"/>
  <c r="W63"/>
  <c r="W62"/>
  <c r="W61"/>
  <c r="V60"/>
  <c r="W59"/>
  <c r="W58"/>
  <c r="W57"/>
  <c r="W56"/>
  <c r="V55"/>
  <c r="W54"/>
  <c r="W53"/>
  <c r="W52"/>
  <c r="W51"/>
  <c r="V50"/>
  <c r="U70"/>
  <c r="U69"/>
  <c r="U68"/>
  <c r="U67"/>
  <c r="U66"/>
  <c r="T65"/>
  <c r="U64"/>
  <c r="U63"/>
  <c r="U62"/>
  <c r="U61"/>
  <c r="T60"/>
  <c r="U59"/>
  <c r="U58"/>
  <c r="U57"/>
  <c r="U56"/>
  <c r="T55"/>
  <c r="U54"/>
  <c r="U53"/>
  <c r="U52"/>
  <c r="U51"/>
  <c r="T50"/>
  <c r="Q70"/>
  <c r="Q69"/>
  <c r="Q68"/>
  <c r="Q67"/>
  <c r="Q66"/>
  <c r="P65"/>
  <c r="Q64"/>
  <c r="Q63"/>
  <c r="Q62"/>
  <c r="Q61"/>
  <c r="P60"/>
  <c r="Q59"/>
  <c r="Q58"/>
  <c r="Q57"/>
  <c r="Q56"/>
  <c r="P55"/>
  <c r="Q54"/>
  <c r="Q53"/>
  <c r="Q52"/>
  <c r="Q51"/>
  <c r="P50"/>
  <c r="O70"/>
  <c r="O69"/>
  <c r="O68"/>
  <c r="O67"/>
  <c r="O66"/>
  <c r="N65"/>
  <c r="O64"/>
  <c r="O63"/>
  <c r="O62"/>
  <c r="O61"/>
  <c r="N60"/>
  <c r="O59"/>
  <c r="O58"/>
  <c r="O57"/>
  <c r="O56"/>
  <c r="N55"/>
  <c r="O54"/>
  <c r="O53"/>
  <c r="O52"/>
  <c r="O51"/>
  <c r="N50"/>
  <c r="D70"/>
  <c r="D69"/>
  <c r="D68"/>
  <c r="D67"/>
  <c r="D66"/>
  <c r="C65"/>
  <c r="D64"/>
  <c r="D63"/>
  <c r="D62"/>
  <c r="D61"/>
  <c r="C60"/>
  <c r="D59"/>
  <c r="D58"/>
  <c r="D57"/>
  <c r="D56"/>
  <c r="C55"/>
  <c r="D54"/>
  <c r="D53"/>
  <c r="D52"/>
  <c r="D51"/>
  <c r="C50"/>
  <c r="AE47"/>
  <c r="AE46"/>
  <c r="AE45"/>
  <c r="AE44"/>
  <c r="AE43"/>
  <c r="AD42"/>
  <c r="AE41"/>
  <c r="AE40"/>
  <c r="AE39"/>
  <c r="AE38"/>
  <c r="AD37"/>
  <c r="AE36"/>
  <c r="AE35"/>
  <c r="AE34"/>
  <c r="AE33"/>
  <c r="AD32"/>
  <c r="AE31"/>
  <c r="AE30"/>
  <c r="AE29"/>
  <c r="AE28"/>
  <c r="AD27"/>
  <c r="AC47"/>
  <c r="AC46"/>
  <c r="AC45"/>
  <c r="AC44"/>
  <c r="AC43"/>
  <c r="AB42"/>
  <c r="AC41"/>
  <c r="AC40"/>
  <c r="AC39"/>
  <c r="AC38"/>
  <c r="AB37"/>
  <c r="AC36"/>
  <c r="AC35"/>
  <c r="AC34"/>
  <c r="AC33"/>
  <c r="AB32"/>
  <c r="AC31"/>
  <c r="AC30"/>
  <c r="AC29"/>
  <c r="AC28"/>
  <c r="AB27"/>
  <c r="AA47"/>
  <c r="AA46"/>
  <c r="AA45"/>
  <c r="AA44"/>
  <c r="AA43"/>
  <c r="Z42"/>
  <c r="AA41"/>
  <c r="AA40"/>
  <c r="AA39"/>
  <c r="AA38"/>
  <c r="Z37"/>
  <c r="AA36"/>
  <c r="AA35"/>
  <c r="AA34"/>
  <c r="AA33"/>
  <c r="Z32"/>
  <c r="AA31"/>
  <c r="AA30"/>
  <c r="AA29"/>
  <c r="AA28"/>
  <c r="Z27"/>
  <c r="Y47"/>
  <c r="Y46"/>
  <c r="Y45"/>
  <c r="Y44"/>
  <c r="Y43"/>
  <c r="X42"/>
  <c r="Y41"/>
  <c r="Y40"/>
  <c r="Y39"/>
  <c r="Y38"/>
  <c r="X37"/>
  <c r="Y36"/>
  <c r="Y35"/>
  <c r="Y34"/>
  <c r="Y33"/>
  <c r="X32"/>
  <c r="Y31"/>
  <c r="Y30"/>
  <c r="Y29"/>
  <c r="Y28"/>
  <c r="X27"/>
  <c r="W47"/>
  <c r="W46"/>
  <c r="W45"/>
  <c r="W44"/>
  <c r="W43"/>
  <c r="V42"/>
  <c r="W41"/>
  <c r="W40"/>
  <c r="W39"/>
  <c r="W38"/>
  <c r="V37"/>
  <c r="W36"/>
  <c r="W35"/>
  <c r="W34"/>
  <c r="W33"/>
  <c r="V32"/>
  <c r="W31"/>
  <c r="W30"/>
  <c r="W29"/>
  <c r="W28"/>
  <c r="V27"/>
  <c r="U47"/>
  <c r="U46"/>
  <c r="U45"/>
  <c r="U44"/>
  <c r="U43"/>
  <c r="T42"/>
  <c r="U41"/>
  <c r="U40"/>
  <c r="U39"/>
  <c r="U38"/>
  <c r="T37"/>
  <c r="U36"/>
  <c r="U35"/>
  <c r="U34"/>
  <c r="U33"/>
  <c r="T32"/>
  <c r="U31"/>
  <c r="U30"/>
  <c r="U29"/>
  <c r="U28"/>
  <c r="T27"/>
  <c r="Q47"/>
  <c r="Q46"/>
  <c r="Q45"/>
  <c r="Q44"/>
  <c r="Q43"/>
  <c r="P42"/>
  <c r="Q41"/>
  <c r="Q40"/>
  <c r="Q39"/>
  <c r="Q38"/>
  <c r="P37"/>
  <c r="Q36"/>
  <c r="Q35"/>
  <c r="Q34"/>
  <c r="Q33"/>
  <c r="P32"/>
  <c r="Q31"/>
  <c r="Q30"/>
  <c r="Q29"/>
  <c r="Q28"/>
  <c r="P27"/>
  <c r="O47"/>
  <c r="O46"/>
  <c r="O45"/>
  <c r="O44"/>
  <c r="O43"/>
  <c r="N42"/>
  <c r="O41"/>
  <c r="O40"/>
  <c r="O39"/>
  <c r="O38"/>
  <c r="N37"/>
  <c r="O36"/>
  <c r="O35"/>
  <c r="O34"/>
  <c r="O33"/>
  <c r="N32"/>
  <c r="O31"/>
  <c r="O30"/>
  <c r="O29"/>
  <c r="O28"/>
  <c r="N27"/>
  <c r="D28"/>
  <c r="D29"/>
  <c r="D30"/>
  <c r="D31"/>
  <c r="D33"/>
  <c r="D34"/>
  <c r="D35"/>
  <c r="D36"/>
  <c r="D38"/>
  <c r="D39"/>
  <c r="D40"/>
  <c r="D41"/>
  <c r="D43"/>
  <c r="D44"/>
  <c r="D45"/>
  <c r="D46"/>
  <c r="D47"/>
  <c r="AD24"/>
  <c r="AD23"/>
  <c r="AD22"/>
  <c r="AD21"/>
  <c r="AD20"/>
  <c r="AB24"/>
  <c r="AB23"/>
  <c r="AB22"/>
  <c r="AB21"/>
  <c r="AB20"/>
  <c r="Z24"/>
  <c r="Z23"/>
  <c r="Z22"/>
  <c r="Z21"/>
  <c r="Z20"/>
  <c r="X24"/>
  <c r="X23"/>
  <c r="X22"/>
  <c r="X21"/>
  <c r="X20"/>
  <c r="V24"/>
  <c r="AF24" s="1"/>
  <c r="V23"/>
  <c r="AF23" s="1"/>
  <c r="V22"/>
  <c r="AF22" s="1"/>
  <c r="V21"/>
  <c r="AF21" s="1"/>
  <c r="V20"/>
  <c r="AF20" s="1"/>
  <c r="T24"/>
  <c r="T23"/>
  <c r="T22"/>
  <c r="T21"/>
  <c r="T20"/>
  <c r="P24"/>
  <c r="P23"/>
  <c r="P22"/>
  <c r="P21"/>
  <c r="P20"/>
  <c r="N24"/>
  <c r="N23"/>
  <c r="N22"/>
  <c r="N21"/>
  <c r="N20"/>
  <c r="C24"/>
  <c r="C23"/>
  <c r="C22"/>
  <c r="C21"/>
  <c r="C20"/>
  <c r="AD18"/>
  <c r="AD17"/>
  <c r="AD16"/>
  <c r="AD15"/>
  <c r="AB18"/>
  <c r="AB17"/>
  <c r="AB16"/>
  <c r="AB15"/>
  <c r="Z18"/>
  <c r="Z17"/>
  <c r="Z16"/>
  <c r="Z15"/>
  <c r="X18"/>
  <c r="X17"/>
  <c r="X16"/>
  <c r="X15"/>
  <c r="V18"/>
  <c r="AF18" s="1"/>
  <c r="V17"/>
  <c r="AF17" s="1"/>
  <c r="V16"/>
  <c r="AF16" s="1"/>
  <c r="V15"/>
  <c r="AF15" s="1"/>
  <c r="T18"/>
  <c r="T17"/>
  <c r="T16"/>
  <c r="T15"/>
  <c r="P18"/>
  <c r="P17"/>
  <c r="P16"/>
  <c r="P15"/>
  <c r="N18"/>
  <c r="N17"/>
  <c r="N16"/>
  <c r="N15"/>
  <c r="C18"/>
  <c r="C17"/>
  <c r="C16"/>
  <c r="C15"/>
  <c r="C13"/>
  <c r="C12"/>
  <c r="C11"/>
  <c r="C10"/>
  <c r="C8"/>
  <c r="C7"/>
  <c r="C6"/>
  <c r="C5"/>
  <c r="AD13"/>
  <c r="AD12"/>
  <c r="AD11"/>
  <c r="AD10"/>
  <c r="AB13"/>
  <c r="AB12"/>
  <c r="AB11"/>
  <c r="AB10"/>
  <c r="Z13"/>
  <c r="Z12"/>
  <c r="Z11"/>
  <c r="Z10"/>
  <c r="X13"/>
  <c r="X12"/>
  <c r="X11"/>
  <c r="X10"/>
  <c r="V13"/>
  <c r="AF13" s="1"/>
  <c r="V12"/>
  <c r="AF12" s="1"/>
  <c r="V11"/>
  <c r="AF11" s="1"/>
  <c r="V10"/>
  <c r="AF10" s="1"/>
  <c r="T13"/>
  <c r="T12"/>
  <c r="T11"/>
  <c r="T10"/>
  <c r="P13"/>
  <c r="P12"/>
  <c r="P11"/>
  <c r="P10"/>
  <c r="N13"/>
  <c r="N12"/>
  <c r="N11"/>
  <c r="N10"/>
  <c r="AD8"/>
  <c r="AD7"/>
  <c r="AD6"/>
  <c r="AD5"/>
  <c r="AB8"/>
  <c r="AB7"/>
  <c r="AB6"/>
  <c r="AB5"/>
  <c r="Z8"/>
  <c r="Z7"/>
  <c r="Z6"/>
  <c r="Z5"/>
  <c r="X8"/>
  <c r="X7"/>
  <c r="X6"/>
  <c r="X5"/>
  <c r="V8"/>
  <c r="AF8" s="1"/>
  <c r="V7"/>
  <c r="AF7" s="1"/>
  <c r="V6"/>
  <c r="AF6" s="1"/>
  <c r="V5"/>
  <c r="AF5" s="1"/>
  <c r="T8"/>
  <c r="T7"/>
  <c r="T6"/>
  <c r="T5"/>
  <c r="P8"/>
  <c r="P7"/>
  <c r="P6"/>
  <c r="P5"/>
  <c r="N8"/>
  <c r="N7"/>
  <c r="N6"/>
  <c r="N5"/>
  <c r="AD88"/>
  <c r="AB88"/>
  <c r="Z88"/>
  <c r="X88"/>
  <c r="V88"/>
  <c r="T88"/>
  <c r="P88"/>
  <c r="N88"/>
  <c r="C88"/>
  <c r="AD83"/>
  <c r="AB83"/>
  <c r="Z83"/>
  <c r="X83"/>
  <c r="V83"/>
  <c r="T83"/>
  <c r="P83"/>
  <c r="N83"/>
  <c r="C83"/>
  <c r="AD78"/>
  <c r="AB78"/>
  <c r="Z78"/>
  <c r="X78"/>
  <c r="V78"/>
  <c r="T78"/>
  <c r="P78"/>
  <c r="N78"/>
  <c r="C78"/>
  <c r="AD73"/>
  <c r="AB73"/>
  <c r="Z73"/>
  <c r="X73"/>
  <c r="V73"/>
  <c r="T73"/>
  <c r="P73"/>
  <c r="N73"/>
  <c r="C73"/>
  <c r="C42"/>
  <c r="C37"/>
  <c r="C32"/>
  <c r="C27"/>
  <c r="AF84" i="6"/>
  <c r="AH92"/>
  <c r="AH91"/>
  <c r="AH90"/>
  <c r="AH89"/>
  <c r="AH88"/>
  <c r="AD88"/>
  <c r="AB88"/>
  <c r="Z88"/>
  <c r="X88"/>
  <c r="V88"/>
  <c r="T88"/>
  <c r="P88"/>
  <c r="N88"/>
  <c r="L88"/>
  <c r="J88"/>
  <c r="H88"/>
  <c r="C88"/>
  <c r="AH87"/>
  <c r="AF87"/>
  <c r="AH86"/>
  <c r="AF86"/>
  <c r="AH85"/>
  <c r="AF85"/>
  <c r="AH84"/>
  <c r="AH83"/>
  <c r="AD83"/>
  <c r="AB83"/>
  <c r="Z83"/>
  <c r="X83"/>
  <c r="V83"/>
  <c r="T83"/>
  <c r="P83"/>
  <c r="N83"/>
  <c r="L83"/>
  <c r="J83"/>
  <c r="H83"/>
  <c r="C83"/>
  <c r="AH82"/>
  <c r="AF82"/>
  <c r="AH81"/>
  <c r="AF81"/>
  <c r="AH80"/>
  <c r="AF80"/>
  <c r="AH79"/>
  <c r="AF79"/>
  <c r="AH78"/>
  <c r="AD78"/>
  <c r="AB78"/>
  <c r="Z78"/>
  <c r="X78"/>
  <c r="V78"/>
  <c r="T78"/>
  <c r="P78"/>
  <c r="N78"/>
  <c r="L78"/>
  <c r="J78"/>
  <c r="H78"/>
  <c r="C78"/>
  <c r="AH77"/>
  <c r="AF77"/>
  <c r="AH76"/>
  <c r="AF76"/>
  <c r="AH75"/>
  <c r="AF75"/>
  <c r="AH74"/>
  <c r="AF74"/>
  <c r="AH73"/>
  <c r="AD73"/>
  <c r="AB73"/>
  <c r="Z73"/>
  <c r="X73"/>
  <c r="V73"/>
  <c r="T73"/>
  <c r="P73"/>
  <c r="N73"/>
  <c r="L73"/>
  <c r="J73"/>
  <c r="H73"/>
  <c r="C73"/>
  <c r="X134" i="4"/>
  <c r="Y134" i="14" s="1"/>
  <c r="V134" i="4"/>
  <c r="T134"/>
  <c r="P134"/>
  <c r="Q134" i="14" s="1"/>
  <c r="N134" i="4"/>
  <c r="C134"/>
  <c r="D134" i="14" s="1"/>
  <c r="X129" i="4"/>
  <c r="Y129" i="14" s="1"/>
  <c r="V129" i="4"/>
  <c r="T129"/>
  <c r="P129"/>
  <c r="N129"/>
  <c r="C129"/>
  <c r="D129" i="14" s="1"/>
  <c r="X124" i="4"/>
  <c r="Y124" i="14" s="1"/>
  <c r="V124" i="4"/>
  <c r="T124"/>
  <c r="U124" i="14" s="1"/>
  <c r="P124" i="4"/>
  <c r="N124"/>
  <c r="C124"/>
  <c r="X119"/>
  <c r="V119"/>
  <c r="T119"/>
  <c r="P119"/>
  <c r="N119"/>
  <c r="C119"/>
  <c r="X111"/>
  <c r="Y111" i="14" s="1"/>
  <c r="V111" i="4"/>
  <c r="T111"/>
  <c r="P111"/>
  <c r="N111"/>
  <c r="C111"/>
  <c r="X106"/>
  <c r="Y106" i="14" s="1"/>
  <c r="V106" i="4"/>
  <c r="T106"/>
  <c r="P106"/>
  <c r="N106"/>
  <c r="C106"/>
  <c r="X101"/>
  <c r="Y101" i="14" s="1"/>
  <c r="V101" i="4"/>
  <c r="T101"/>
  <c r="P101"/>
  <c r="N101"/>
  <c r="C101"/>
  <c r="X96"/>
  <c r="X95" s="1"/>
  <c r="V96"/>
  <c r="T96"/>
  <c r="P96"/>
  <c r="N96"/>
  <c r="C96"/>
  <c r="X88"/>
  <c r="Y88" i="14" s="1"/>
  <c r="V88" i="4"/>
  <c r="T88"/>
  <c r="P88"/>
  <c r="N88"/>
  <c r="C88"/>
  <c r="X83"/>
  <c r="Y83" i="14" s="1"/>
  <c r="V83" i="4"/>
  <c r="T83"/>
  <c r="P83"/>
  <c r="N83"/>
  <c r="C83"/>
  <c r="X78"/>
  <c r="Y78" i="14" s="1"/>
  <c r="V78" i="4"/>
  <c r="T78"/>
  <c r="U78" i="14" s="1"/>
  <c r="P78" i="4"/>
  <c r="N78"/>
  <c r="C78"/>
  <c r="D78" i="14" s="1"/>
  <c r="X73" i="4"/>
  <c r="V73"/>
  <c r="T73"/>
  <c r="P73"/>
  <c r="N73"/>
  <c r="C73"/>
  <c r="X65"/>
  <c r="Y65" i="14" s="1"/>
  <c r="V65" i="4"/>
  <c r="T65"/>
  <c r="P65"/>
  <c r="N65"/>
  <c r="C65"/>
  <c r="D65" i="14" s="1"/>
  <c r="X60" i="4"/>
  <c r="Y60" i="14" s="1"/>
  <c r="V60" i="4"/>
  <c r="T60"/>
  <c r="P60"/>
  <c r="N60"/>
  <c r="C60"/>
  <c r="X55"/>
  <c r="Y55" i="14" s="1"/>
  <c r="V55" i="4"/>
  <c r="T55"/>
  <c r="P55"/>
  <c r="N55"/>
  <c r="C55"/>
  <c r="D55" i="14" s="1"/>
  <c r="X50" i="4"/>
  <c r="X49" s="1"/>
  <c r="V50"/>
  <c r="T50"/>
  <c r="P50"/>
  <c r="N50"/>
  <c r="C50"/>
  <c r="X42"/>
  <c r="Y42" i="14" s="1"/>
  <c r="V42" i="4"/>
  <c r="T42"/>
  <c r="P42"/>
  <c r="Q42" i="14" s="1"/>
  <c r="N42" i="4"/>
  <c r="C42"/>
  <c r="X37"/>
  <c r="Y37" i="14" s="1"/>
  <c r="V37" i="4"/>
  <c r="T37"/>
  <c r="P37"/>
  <c r="C37"/>
  <c r="X32"/>
  <c r="Y32" i="14" s="1"/>
  <c r="V32" i="4"/>
  <c r="T32"/>
  <c r="P32"/>
  <c r="N32"/>
  <c r="C32"/>
  <c r="X27"/>
  <c r="V27"/>
  <c r="T27"/>
  <c r="P27"/>
  <c r="N27"/>
  <c r="C27"/>
  <c r="C26" s="1"/>
  <c r="X24"/>
  <c r="Y24" i="14" s="1"/>
  <c r="V24" i="4"/>
  <c r="T24"/>
  <c r="P24"/>
  <c r="N24"/>
  <c r="C24"/>
  <c r="D24" i="14" s="1"/>
  <c r="X23" i="4"/>
  <c r="Y23" i="14" s="1"/>
  <c r="V23" i="4"/>
  <c r="T23"/>
  <c r="P23"/>
  <c r="N23"/>
  <c r="C23"/>
  <c r="D23" i="14" s="1"/>
  <c r="X22" i="4"/>
  <c r="Y22" i="14" s="1"/>
  <c r="V22" i="4"/>
  <c r="T22"/>
  <c r="P22"/>
  <c r="N22"/>
  <c r="C22"/>
  <c r="X21"/>
  <c r="Y21" i="14" s="1"/>
  <c r="V21" i="4"/>
  <c r="T21"/>
  <c r="P21"/>
  <c r="N21"/>
  <c r="C21"/>
  <c r="X20"/>
  <c r="V20"/>
  <c r="T20"/>
  <c r="P20"/>
  <c r="N20"/>
  <c r="C20"/>
  <c r="X18"/>
  <c r="Y18" i="14" s="1"/>
  <c r="V18" i="4"/>
  <c r="T18"/>
  <c r="P18"/>
  <c r="N18"/>
  <c r="C18"/>
  <c r="D18" i="14" s="1"/>
  <c r="X17" i="4"/>
  <c r="Y17" i="14" s="1"/>
  <c r="V17" i="4"/>
  <c r="T17"/>
  <c r="P17"/>
  <c r="N17"/>
  <c r="C17"/>
  <c r="D17" i="14" s="1"/>
  <c r="X16" i="4"/>
  <c r="Y16" i="14" s="1"/>
  <c r="V16" i="4"/>
  <c r="T16"/>
  <c r="P16"/>
  <c r="N16"/>
  <c r="C16"/>
  <c r="X15"/>
  <c r="Y15" i="14" s="1"/>
  <c r="V15" i="4"/>
  <c r="T15"/>
  <c r="P15"/>
  <c r="N15"/>
  <c r="C15"/>
  <c r="D15" i="14" s="1"/>
  <c r="X13" i="4"/>
  <c r="Y13" i="14" s="1"/>
  <c r="V13" i="4"/>
  <c r="T13"/>
  <c r="P13"/>
  <c r="N13"/>
  <c r="C13"/>
  <c r="X12"/>
  <c r="Y12" i="14" s="1"/>
  <c r="V12" i="4"/>
  <c r="T12"/>
  <c r="P12"/>
  <c r="N12"/>
  <c r="C12"/>
  <c r="D12" i="14" s="1"/>
  <c r="X11" i="4"/>
  <c r="Y11" i="14" s="1"/>
  <c r="V11" i="4"/>
  <c r="AF11" s="1"/>
  <c r="T11"/>
  <c r="P11"/>
  <c r="N11"/>
  <c r="C11"/>
  <c r="D11" i="14" s="1"/>
  <c r="X10" i="4"/>
  <c r="AF10"/>
  <c r="T10"/>
  <c r="P10"/>
  <c r="N10"/>
  <c r="C10"/>
  <c r="X8"/>
  <c r="Y8" i="14" s="1"/>
  <c r="V8" i="4"/>
  <c r="T8"/>
  <c r="P8"/>
  <c r="N8"/>
  <c r="C8"/>
  <c r="X7"/>
  <c r="Y7" i="14" s="1"/>
  <c r="V7" i="4"/>
  <c r="T7"/>
  <c r="P7"/>
  <c r="N7"/>
  <c r="C7"/>
  <c r="X6"/>
  <c r="Y6" i="14" s="1"/>
  <c r="V6" i="4"/>
  <c r="T6"/>
  <c r="P6"/>
  <c r="N6"/>
  <c r="C6"/>
  <c r="X5"/>
  <c r="Y5" i="14" s="1"/>
  <c r="V5" i="4"/>
  <c r="T5"/>
  <c r="P5"/>
  <c r="N5"/>
  <c r="C5"/>
  <c r="D5" i="14" s="1"/>
  <c r="AH72" i="6"/>
  <c r="AF72"/>
  <c r="AH71"/>
  <c r="AF71"/>
  <c r="AH70"/>
  <c r="AF70"/>
  <c r="AH69"/>
  <c r="AF69"/>
  <c r="AH68"/>
  <c r="AD68"/>
  <c r="AB68"/>
  <c r="Z68"/>
  <c r="X68"/>
  <c r="V68"/>
  <c r="T68"/>
  <c r="P68"/>
  <c r="N68"/>
  <c r="L68"/>
  <c r="J68"/>
  <c r="H68"/>
  <c r="C68"/>
  <c r="AH67"/>
  <c r="AF67"/>
  <c r="AH66"/>
  <c r="AF66"/>
  <c r="AH65"/>
  <c r="AF65"/>
  <c r="AH64"/>
  <c r="AF64"/>
  <c r="AH63"/>
  <c r="AD63"/>
  <c r="AB63"/>
  <c r="Z63"/>
  <c r="X63"/>
  <c r="V63"/>
  <c r="T63"/>
  <c r="R63"/>
  <c r="P63"/>
  <c r="N63"/>
  <c r="L63"/>
  <c r="J63"/>
  <c r="H63"/>
  <c r="C63"/>
  <c r="AH62"/>
  <c r="AF62"/>
  <c r="AH61"/>
  <c r="AF61"/>
  <c r="AH60"/>
  <c r="AF60"/>
  <c r="AH59"/>
  <c r="AF59"/>
  <c r="AH58"/>
  <c r="AD58"/>
  <c r="AB58"/>
  <c r="Z58"/>
  <c r="X58"/>
  <c r="V58"/>
  <c r="T58"/>
  <c r="P58"/>
  <c r="N58"/>
  <c r="L58"/>
  <c r="J58"/>
  <c r="H58"/>
  <c r="C58"/>
  <c r="AH57"/>
  <c r="AF57"/>
  <c r="AH56"/>
  <c r="AF56"/>
  <c r="AH55"/>
  <c r="AF55"/>
  <c r="AH54"/>
  <c r="AF54"/>
  <c r="AH53"/>
  <c r="AD53"/>
  <c r="AB53"/>
  <c r="Z53"/>
  <c r="X53"/>
  <c r="V53"/>
  <c r="T53"/>
  <c r="P53"/>
  <c r="N53"/>
  <c r="L53"/>
  <c r="J53"/>
  <c r="H53"/>
  <c r="C53"/>
  <c r="AH52"/>
  <c r="AF52"/>
  <c r="AH51"/>
  <c r="AF51"/>
  <c r="AH50"/>
  <c r="AF50"/>
  <c r="AH49"/>
  <c r="AF49"/>
  <c r="AH48"/>
  <c r="AD48"/>
  <c r="AB48"/>
  <c r="Z48"/>
  <c r="X48"/>
  <c r="V48"/>
  <c r="T48"/>
  <c r="R48"/>
  <c r="P48"/>
  <c r="N48"/>
  <c r="L48"/>
  <c r="J48"/>
  <c r="H48"/>
  <c r="C48"/>
  <c r="AH47"/>
  <c r="AF47"/>
  <c r="AH46"/>
  <c r="AF46"/>
  <c r="AH45"/>
  <c r="AF45"/>
  <c r="AH44"/>
  <c r="AF44"/>
  <c r="AH43"/>
  <c r="AD43"/>
  <c r="AB43"/>
  <c r="Z43"/>
  <c r="X43"/>
  <c r="V43"/>
  <c r="T43"/>
  <c r="P43"/>
  <c r="N43"/>
  <c r="L43"/>
  <c r="J43"/>
  <c r="H43"/>
  <c r="C43"/>
  <c r="AH42"/>
  <c r="AF42"/>
  <c r="AH41"/>
  <c r="AF41"/>
  <c r="AH40"/>
  <c r="AF40"/>
  <c r="AH39"/>
  <c r="AF39"/>
  <c r="AH38"/>
  <c r="AD38"/>
  <c r="AB38"/>
  <c r="Z38"/>
  <c r="X38"/>
  <c r="V38"/>
  <c r="T38"/>
  <c r="P38"/>
  <c r="N38"/>
  <c r="L38"/>
  <c r="J38"/>
  <c r="H38"/>
  <c r="C38"/>
  <c r="AH37"/>
  <c r="AF37"/>
  <c r="AH36"/>
  <c r="AF36"/>
  <c r="AH35"/>
  <c r="AF35"/>
  <c r="AH34"/>
  <c r="AH33"/>
  <c r="AD33"/>
  <c r="AB33"/>
  <c r="Z33"/>
  <c r="X33"/>
  <c r="V33"/>
  <c r="T33"/>
  <c r="P33"/>
  <c r="N33"/>
  <c r="L33"/>
  <c r="J33"/>
  <c r="H33"/>
  <c r="C33"/>
  <c r="AH32"/>
  <c r="AF32"/>
  <c r="AH31"/>
  <c r="AF31"/>
  <c r="AH30"/>
  <c r="AF30"/>
  <c r="AH29"/>
  <c r="AF29"/>
  <c r="AH28"/>
  <c r="AD28"/>
  <c r="AB28"/>
  <c r="Z28"/>
  <c r="X28"/>
  <c r="V28"/>
  <c r="T28"/>
  <c r="P28"/>
  <c r="N28"/>
  <c r="L28"/>
  <c r="J28"/>
  <c r="H28"/>
  <c r="C28"/>
  <c r="AH27"/>
  <c r="AF27"/>
  <c r="AH26"/>
  <c r="AF26"/>
  <c r="AH25"/>
  <c r="AF25"/>
  <c r="AH24"/>
  <c r="AF24"/>
  <c r="AH23"/>
  <c r="AD23"/>
  <c r="AB23"/>
  <c r="Z23"/>
  <c r="X23"/>
  <c r="V23"/>
  <c r="T23"/>
  <c r="P23"/>
  <c r="N23"/>
  <c r="L23"/>
  <c r="J23"/>
  <c r="H23"/>
  <c r="C23"/>
  <c r="AH22"/>
  <c r="AD22"/>
  <c r="AB22"/>
  <c r="T22"/>
  <c r="L22"/>
  <c r="N7" s="1"/>
  <c r="N22" s="1"/>
  <c r="P7" s="1"/>
  <c r="P22" s="1"/>
  <c r="R7" s="1"/>
  <c r="J22"/>
  <c r="L7" s="1"/>
  <c r="H22"/>
  <c r="AH21"/>
  <c r="AD21"/>
  <c r="AB21"/>
  <c r="T21"/>
  <c r="N21"/>
  <c r="P6" s="1"/>
  <c r="P21" s="1"/>
  <c r="R6" s="1"/>
  <c r="L21"/>
  <c r="N6" s="1"/>
  <c r="J21"/>
  <c r="L6" s="1"/>
  <c r="H21"/>
  <c r="AH20"/>
  <c r="AD20"/>
  <c r="AB20"/>
  <c r="T20"/>
  <c r="V5" s="1"/>
  <c r="J20"/>
  <c r="L5" s="1"/>
  <c r="L20" s="1"/>
  <c r="N5" s="1"/>
  <c r="N20" s="1"/>
  <c r="P5" s="1"/>
  <c r="P20" s="1"/>
  <c r="R5" s="1"/>
  <c r="H20"/>
  <c r="AH19"/>
  <c r="AD19"/>
  <c r="AB19"/>
  <c r="J19"/>
  <c r="L4" s="1"/>
  <c r="L19" s="1"/>
  <c r="N4" s="1"/>
  <c r="H19"/>
  <c r="AH18"/>
  <c r="C18"/>
  <c r="AH17"/>
  <c r="AF17"/>
  <c r="AH16"/>
  <c r="AF16"/>
  <c r="AH15"/>
  <c r="AF15"/>
  <c r="AH14"/>
  <c r="AF14"/>
  <c r="AH13"/>
  <c r="AD13"/>
  <c r="AB13"/>
  <c r="Z13"/>
  <c r="X13"/>
  <c r="V13"/>
  <c r="T13"/>
  <c r="P13"/>
  <c r="N13"/>
  <c r="L13"/>
  <c r="J13"/>
  <c r="H13"/>
  <c r="C13"/>
  <c r="AH12"/>
  <c r="AF12"/>
  <c r="AH11"/>
  <c r="AF11"/>
  <c r="AH10"/>
  <c r="AF10"/>
  <c r="AH9"/>
  <c r="AH8"/>
  <c r="AD8"/>
  <c r="AB8"/>
  <c r="Z8"/>
  <c r="X8"/>
  <c r="V8"/>
  <c r="T8"/>
  <c r="P8"/>
  <c r="N8"/>
  <c r="L8"/>
  <c r="J8"/>
  <c r="H8"/>
  <c r="C8"/>
  <c r="AH7"/>
  <c r="AH6"/>
  <c r="AH5"/>
  <c r="AH4"/>
  <c r="AH3"/>
  <c r="AD3"/>
  <c r="AB3"/>
  <c r="L3"/>
  <c r="J3"/>
  <c r="H3"/>
  <c r="C3"/>
  <c r="W8" i="16" l="1"/>
  <c r="AF8" i="4"/>
  <c r="AG8" i="16" s="1"/>
  <c r="W7"/>
  <c r="AF7" i="4"/>
  <c r="AG7" i="16" s="1"/>
  <c r="W6"/>
  <c r="AF6" i="4"/>
  <c r="AG6" i="16" s="1"/>
  <c r="W5" i="14"/>
  <c r="W5" i="16"/>
  <c r="AF5" i="4"/>
  <c r="AG5" i="16" s="1"/>
  <c r="W24"/>
  <c r="AF24" i="4"/>
  <c r="AG24" i="16" s="1"/>
  <c r="W23" i="14"/>
  <c r="W23" i="16"/>
  <c r="AF23" i="4"/>
  <c r="AG23" i="16" s="1"/>
  <c r="W22"/>
  <c r="AF22" i="4"/>
  <c r="AG22" i="16" s="1"/>
  <c r="W21"/>
  <c r="AF21" i="4"/>
  <c r="AG21" i="16" s="1"/>
  <c r="W20"/>
  <c r="AF20" i="4"/>
  <c r="AG20" i="16" s="1"/>
  <c r="W18"/>
  <c r="AF18" i="4"/>
  <c r="AG18" i="16" s="1"/>
  <c r="W17" i="14"/>
  <c r="W17" i="16"/>
  <c r="AF17" i="4"/>
  <c r="AG17" i="16" s="1"/>
  <c r="W16"/>
  <c r="AF16" i="4"/>
  <c r="AG16" i="16" s="1"/>
  <c r="W15"/>
  <c r="AF15" i="4"/>
  <c r="AG15" i="16" s="1"/>
  <c r="AF9" i="11"/>
  <c r="W13" i="14"/>
  <c r="AF13" i="4"/>
  <c r="AG13" i="11" s="1"/>
  <c r="W12" i="14"/>
  <c r="AF12" i="4"/>
  <c r="V26"/>
  <c r="AF4" i="11"/>
  <c r="AF14"/>
  <c r="AF19"/>
  <c r="AF3" i="15"/>
  <c r="AG26" s="1"/>
  <c r="U24" i="14"/>
  <c r="U22"/>
  <c r="U21"/>
  <c r="U18"/>
  <c r="U17"/>
  <c r="U16"/>
  <c r="U8"/>
  <c r="U7"/>
  <c r="N19" i="6"/>
  <c r="P4" s="1"/>
  <c r="N3"/>
  <c r="Y119" i="14"/>
  <c r="X118" i="4"/>
  <c r="Y118" i="14" s="1"/>
  <c r="Y27"/>
  <c r="X26" i="4"/>
  <c r="AB18" i="6"/>
  <c r="T49" i="4"/>
  <c r="T72"/>
  <c r="T95"/>
  <c r="T118"/>
  <c r="Y73" i="14"/>
  <c r="X72" i="4"/>
  <c r="C49" i="11"/>
  <c r="T26" i="4"/>
  <c r="C49"/>
  <c r="C6" i="7" s="1"/>
  <c r="V49" i="4"/>
  <c r="C72"/>
  <c r="V72"/>
  <c r="D96" i="14"/>
  <c r="C95" i="4"/>
  <c r="W96" i="14"/>
  <c r="V95" i="4"/>
  <c r="D119" i="14"/>
  <c r="C118" i="4"/>
  <c r="W119" i="14"/>
  <c r="V118" i="4"/>
  <c r="C26" i="11"/>
  <c r="C33" i="7" s="1"/>
  <c r="C72" i="11"/>
  <c r="C35" i="7" s="1"/>
  <c r="V7" i="6"/>
  <c r="V22" s="1"/>
  <c r="X7" s="1"/>
  <c r="X22" s="1"/>
  <c r="Z7" s="1"/>
  <c r="V21"/>
  <c r="X6" s="1"/>
  <c r="X21" s="1"/>
  <c r="Z6" s="1"/>
  <c r="V6"/>
  <c r="V20"/>
  <c r="X5" s="1"/>
  <c r="Q24" i="14"/>
  <c r="Q23"/>
  <c r="Q22"/>
  <c r="Q21"/>
  <c r="Q18"/>
  <c r="Q16"/>
  <c r="P95" i="4"/>
  <c r="P72"/>
  <c r="P49"/>
  <c r="Q13" i="14"/>
  <c r="Q12"/>
  <c r="Q11"/>
  <c r="AG11" i="11"/>
  <c r="P26" i="4"/>
  <c r="Q10" i="14"/>
  <c r="AG10" i="11"/>
  <c r="Q119" i="14"/>
  <c r="P118" i="4"/>
  <c r="Q8" i="14"/>
  <c r="Q7"/>
  <c r="Q6"/>
  <c r="Q5"/>
  <c r="AG5" i="11"/>
  <c r="N95" i="4"/>
  <c r="O20" i="14"/>
  <c r="N19" i="4"/>
  <c r="N118"/>
  <c r="O17" i="14"/>
  <c r="O15"/>
  <c r="N72" i="4"/>
  <c r="N49"/>
  <c r="O13" i="14"/>
  <c r="N26" i="4"/>
  <c r="O8" i="14"/>
  <c r="O5"/>
  <c r="T72" i="11"/>
  <c r="AB72"/>
  <c r="Z26"/>
  <c r="P49"/>
  <c r="P34" i="7" s="1"/>
  <c r="X49" i="11"/>
  <c r="Z72"/>
  <c r="P26"/>
  <c r="P33" i="7" s="1"/>
  <c r="X26" i="11"/>
  <c r="X33" i="7" s="1"/>
  <c r="N49" i="11"/>
  <c r="N34" i="7" s="1"/>
  <c r="V49" i="11"/>
  <c r="V34" i="7" s="1"/>
  <c r="AF34" s="1"/>
  <c r="AD49" i="11"/>
  <c r="P72"/>
  <c r="P35" i="7" s="1"/>
  <c r="X72" i="11"/>
  <c r="X35" i="7" s="1"/>
  <c r="N26" i="11"/>
  <c r="N33" i="7" s="1"/>
  <c r="V26" i="11"/>
  <c r="V33" i="7" s="1"/>
  <c r="AF33" s="1"/>
  <c r="AD26" i="11"/>
  <c r="L34" i="7"/>
  <c r="T49" i="11"/>
  <c r="T34" i="7" s="1"/>
  <c r="AB49" i="11"/>
  <c r="N72"/>
  <c r="V72"/>
  <c r="AD72"/>
  <c r="T26"/>
  <c r="T33" i="7" s="1"/>
  <c r="AB26" i="11"/>
  <c r="R34" i="7"/>
  <c r="Z49" i="11"/>
  <c r="J35" i="7"/>
  <c r="J34"/>
  <c r="J33"/>
  <c r="AG12" i="11"/>
  <c r="AG42" i="15"/>
  <c r="AE26"/>
  <c r="AD37" i="7"/>
  <c r="AB37"/>
  <c r="AC26" i="15"/>
  <c r="AF13" i="6"/>
  <c r="L18"/>
  <c r="AA26" i="15"/>
  <c r="AF68" i="6"/>
  <c r="AF63"/>
  <c r="AF53"/>
  <c r="AF48"/>
  <c r="AF38"/>
  <c r="AF33"/>
  <c r="AF28"/>
  <c r="J18"/>
  <c r="Z37" i="7"/>
  <c r="Q60" i="11"/>
  <c r="U37"/>
  <c r="Y60"/>
  <c r="T19" i="4"/>
  <c r="U19" i="13" s="1"/>
  <c r="D37"/>
  <c r="D37" i="14"/>
  <c r="O37" i="13"/>
  <c r="O37" i="14"/>
  <c r="W37" i="13"/>
  <c r="W37" i="14"/>
  <c r="D50" i="13"/>
  <c r="D50" i="14"/>
  <c r="O50" i="13"/>
  <c r="O50" i="14"/>
  <c r="W50" i="13"/>
  <c r="W50" i="14"/>
  <c r="D60" i="13"/>
  <c r="D60" i="14"/>
  <c r="O60" i="13"/>
  <c r="O60" i="14"/>
  <c r="W60" i="13"/>
  <c r="W60" i="14"/>
  <c r="D73" i="13"/>
  <c r="D73" i="14"/>
  <c r="O73" i="13"/>
  <c r="O73" i="14"/>
  <c r="W73" i="13"/>
  <c r="W73" i="14"/>
  <c r="U83" i="13"/>
  <c r="U83" i="14"/>
  <c r="Q88" i="13"/>
  <c r="Q88" i="14"/>
  <c r="U96" i="13"/>
  <c r="U96" i="14"/>
  <c r="Q101" i="13"/>
  <c r="Q101" i="14"/>
  <c r="U106" i="13"/>
  <c r="U106" i="14"/>
  <c r="Q111" i="13"/>
  <c r="Q111" i="14"/>
  <c r="U119" i="13"/>
  <c r="U119" i="14"/>
  <c r="Q124" i="13"/>
  <c r="Q124" i="14"/>
  <c r="U129" i="13"/>
  <c r="U129" i="14"/>
  <c r="AG139" i="13"/>
  <c r="AH139" s="1"/>
  <c r="AG135"/>
  <c r="AH135" s="1"/>
  <c r="AG130"/>
  <c r="AH130" s="1"/>
  <c r="AG125"/>
  <c r="AH125" s="1"/>
  <c r="AG120"/>
  <c r="AH120" s="1"/>
  <c r="AG113"/>
  <c r="AH113" s="1"/>
  <c r="AG108"/>
  <c r="AH108" s="1"/>
  <c r="AG103"/>
  <c r="AH103" s="1"/>
  <c r="AG98"/>
  <c r="AH98" s="1"/>
  <c r="AG91"/>
  <c r="AH91" s="1"/>
  <c r="D7"/>
  <c r="D7" i="14"/>
  <c r="O7" i="13"/>
  <c r="O7" i="14"/>
  <c r="W76" i="4"/>
  <c r="W7" i="14"/>
  <c r="D10" i="13"/>
  <c r="D10" i="14"/>
  <c r="O10" i="13"/>
  <c r="O10" i="14"/>
  <c r="W10" i="13"/>
  <c r="W10" i="14"/>
  <c r="O12" i="13"/>
  <c r="O12" i="14"/>
  <c r="W15" i="13"/>
  <c r="W15" i="14"/>
  <c r="U20" i="13"/>
  <c r="U20" i="14"/>
  <c r="Q27" i="13"/>
  <c r="Q27" i="14"/>
  <c r="U32" i="13"/>
  <c r="U32" i="14"/>
  <c r="AG86" i="13"/>
  <c r="AH86" s="1"/>
  <c r="AG81"/>
  <c r="AH81" s="1"/>
  <c r="AG76"/>
  <c r="AH76" s="1"/>
  <c r="AG69"/>
  <c r="AH69" s="1"/>
  <c r="AG64"/>
  <c r="AH64" s="1"/>
  <c r="AG59"/>
  <c r="AH59" s="1"/>
  <c r="AG54"/>
  <c r="AH54" s="1"/>
  <c r="AG47"/>
  <c r="AH47" s="1"/>
  <c r="AG43"/>
  <c r="AH43" s="1"/>
  <c r="AG38"/>
  <c r="AH38" s="1"/>
  <c r="AG33"/>
  <c r="AH33" s="1"/>
  <c r="AG28"/>
  <c r="AH28" s="1"/>
  <c r="U5"/>
  <c r="U5" i="14"/>
  <c r="U125" i="4"/>
  <c r="U10" i="14"/>
  <c r="U12" i="13"/>
  <c r="U12" i="14"/>
  <c r="U15" i="13"/>
  <c r="U15" i="14"/>
  <c r="D21" i="13"/>
  <c r="D21" i="14"/>
  <c r="O21" i="13"/>
  <c r="O21" i="14"/>
  <c r="W21" i="13"/>
  <c r="W21" i="14"/>
  <c r="O23" i="13"/>
  <c r="O23" i="14"/>
  <c r="D27" i="13"/>
  <c r="D27" i="14"/>
  <c r="O27" i="13"/>
  <c r="O27" i="14"/>
  <c r="W27" i="13"/>
  <c r="W27" i="14"/>
  <c r="U37" i="13"/>
  <c r="U37" i="14"/>
  <c r="U50" i="13"/>
  <c r="U50" i="14"/>
  <c r="Q55" i="13"/>
  <c r="Q55" i="14"/>
  <c r="U60" i="13"/>
  <c r="U60" i="14"/>
  <c r="Q65" i="13"/>
  <c r="Q65" i="14"/>
  <c r="U73" i="13"/>
  <c r="U73" i="14"/>
  <c r="Q78" i="13"/>
  <c r="Q78" i="14"/>
  <c r="D88" i="13"/>
  <c r="D88" i="14"/>
  <c r="O88" i="13"/>
  <c r="O88" i="14"/>
  <c r="W88" i="13"/>
  <c r="W88" i="14"/>
  <c r="D101" i="13"/>
  <c r="D101" i="14"/>
  <c r="O101" i="13"/>
  <c r="O101" i="14"/>
  <c r="W101" i="13"/>
  <c r="W101" i="14"/>
  <c r="D111" i="13"/>
  <c r="D111" i="14"/>
  <c r="O111" i="13"/>
  <c r="O111" i="14"/>
  <c r="W111" i="13"/>
  <c r="W111" i="14"/>
  <c r="D124" i="13"/>
  <c r="D124" i="14"/>
  <c r="O124" i="13"/>
  <c r="O124" i="14"/>
  <c r="W124" i="13"/>
  <c r="W124" i="14"/>
  <c r="O134" i="13"/>
  <c r="O134" i="14"/>
  <c r="W134" i="13"/>
  <c r="W134" i="14"/>
  <c r="AG136" i="13"/>
  <c r="AH136" s="1"/>
  <c r="AG131"/>
  <c r="AH131" s="1"/>
  <c r="AG126"/>
  <c r="AH126" s="1"/>
  <c r="AG121"/>
  <c r="AH121" s="1"/>
  <c r="AG114"/>
  <c r="AH114" s="1"/>
  <c r="AG109"/>
  <c r="AH109" s="1"/>
  <c r="AG104"/>
  <c r="AH104" s="1"/>
  <c r="AG99"/>
  <c r="AH99" s="1"/>
  <c r="AG92"/>
  <c r="AH92" s="1"/>
  <c r="AG87"/>
  <c r="AH87" s="1"/>
  <c r="AG82"/>
  <c r="AH82" s="1"/>
  <c r="AG77"/>
  <c r="AH77" s="1"/>
  <c r="AG70"/>
  <c r="AH70" s="1"/>
  <c r="AG66"/>
  <c r="AH66" s="1"/>
  <c r="AG61"/>
  <c r="AH61" s="1"/>
  <c r="AG56"/>
  <c r="AH56" s="1"/>
  <c r="AG51"/>
  <c r="AH51" s="1"/>
  <c r="AG44"/>
  <c r="AH44" s="1"/>
  <c r="AG39"/>
  <c r="AH39" s="1"/>
  <c r="AG34"/>
  <c r="AH34" s="1"/>
  <c r="AG29"/>
  <c r="AH29" s="1"/>
  <c r="D6"/>
  <c r="D6" i="14"/>
  <c r="O6" i="13"/>
  <c r="O6" i="14"/>
  <c r="W6" i="13"/>
  <c r="W6" i="14"/>
  <c r="D8" i="13"/>
  <c r="D8" i="14"/>
  <c r="W8" i="13"/>
  <c r="W8" i="14"/>
  <c r="O11" i="13"/>
  <c r="O11" i="14"/>
  <c r="W11" i="13"/>
  <c r="W11" i="14"/>
  <c r="D13" i="13"/>
  <c r="D13" i="14"/>
  <c r="D16" i="13"/>
  <c r="D16" i="14"/>
  <c r="O16" i="13"/>
  <c r="O16" i="14"/>
  <c r="W16" i="13"/>
  <c r="W16" i="14"/>
  <c r="O18" i="13"/>
  <c r="O18" i="14"/>
  <c r="W18" i="13"/>
  <c r="W18" i="14"/>
  <c r="Q20" i="13"/>
  <c r="Q20" i="14"/>
  <c r="Y20" i="13"/>
  <c r="Y20" i="14"/>
  <c r="U23" i="13"/>
  <c r="U23" i="14"/>
  <c r="U27" i="13"/>
  <c r="U27" i="14"/>
  <c r="Q32" i="13"/>
  <c r="Q32" i="14"/>
  <c r="D42" i="13"/>
  <c r="D42" i="14"/>
  <c r="O42" i="13"/>
  <c r="O42" i="14"/>
  <c r="W42" i="13"/>
  <c r="W42" i="14"/>
  <c r="O55" i="13"/>
  <c r="O55" i="14"/>
  <c r="W55" i="13"/>
  <c r="W55" i="14"/>
  <c r="O65" i="13"/>
  <c r="O65" i="14"/>
  <c r="W65" i="13"/>
  <c r="W65" i="14"/>
  <c r="O78" i="13"/>
  <c r="O78" i="14"/>
  <c r="W78" i="13"/>
  <c r="W78" i="14"/>
  <c r="Q83" i="13"/>
  <c r="Q83" i="14"/>
  <c r="U88" i="13"/>
  <c r="U88" i="14"/>
  <c r="Q96" i="13"/>
  <c r="Q96" i="14"/>
  <c r="Y96" i="13"/>
  <c r="Y96" i="14"/>
  <c r="U101" i="13"/>
  <c r="U101" i="14"/>
  <c r="Q106" i="13"/>
  <c r="Q106" i="14"/>
  <c r="U111" i="13"/>
  <c r="U111" i="14"/>
  <c r="Q129" i="13"/>
  <c r="Q129" i="14"/>
  <c r="U134" i="13"/>
  <c r="U134" i="14"/>
  <c r="AG137" i="13"/>
  <c r="AH137" s="1"/>
  <c r="AG132"/>
  <c r="AH132" s="1"/>
  <c r="AG127"/>
  <c r="AH127" s="1"/>
  <c r="AG122"/>
  <c r="AH122" s="1"/>
  <c r="AG115"/>
  <c r="AH115" s="1"/>
  <c r="AG110"/>
  <c r="AH110" s="1"/>
  <c r="AG105"/>
  <c r="AH105" s="1"/>
  <c r="AG100"/>
  <c r="AH100" s="1"/>
  <c r="AG93"/>
  <c r="AH93" s="1"/>
  <c r="AG89"/>
  <c r="AH89" s="1"/>
  <c r="AG84"/>
  <c r="AH84" s="1"/>
  <c r="AG79"/>
  <c r="AH79" s="1"/>
  <c r="AG74"/>
  <c r="AH74" s="1"/>
  <c r="AG67"/>
  <c r="AH67" s="1"/>
  <c r="AG62"/>
  <c r="AH62" s="1"/>
  <c r="AG57"/>
  <c r="AH57" s="1"/>
  <c r="AG52"/>
  <c r="AH52" s="1"/>
  <c r="AG45"/>
  <c r="AH45" s="1"/>
  <c r="AG40"/>
  <c r="AH40" s="1"/>
  <c r="AG35"/>
  <c r="AH35" s="1"/>
  <c r="AG30"/>
  <c r="AH30" s="1"/>
  <c r="U6"/>
  <c r="U6" i="14"/>
  <c r="Y10" i="13"/>
  <c r="Y10" i="14"/>
  <c r="U11" i="13"/>
  <c r="U11" i="14"/>
  <c r="U13" i="13"/>
  <c r="U13" i="14"/>
  <c r="Q15" i="13"/>
  <c r="Q15" i="14"/>
  <c r="Q17" i="13"/>
  <c r="Q17" i="14"/>
  <c r="D20" i="13"/>
  <c r="D20" i="14"/>
  <c r="W20" i="13"/>
  <c r="W20" i="14"/>
  <c r="D22" i="13"/>
  <c r="D22" i="14"/>
  <c r="O22" i="13"/>
  <c r="O22" i="14"/>
  <c r="W22" i="13"/>
  <c r="W22" i="14"/>
  <c r="O24" i="13"/>
  <c r="O24" i="14"/>
  <c r="W24" i="13"/>
  <c r="W24" i="14"/>
  <c r="D32" i="13"/>
  <c r="D32" i="14"/>
  <c r="O32" i="13"/>
  <c r="O32" i="14"/>
  <c r="W32" i="13"/>
  <c r="W32" i="14"/>
  <c r="Q37" i="13"/>
  <c r="Q37" i="14"/>
  <c r="U42" i="13"/>
  <c r="U42" i="14"/>
  <c r="Q50" i="13"/>
  <c r="Q50" i="14"/>
  <c r="Y50" i="13"/>
  <c r="Y50" i="14"/>
  <c r="U55" i="13"/>
  <c r="U55" i="14"/>
  <c r="Q60" i="13"/>
  <c r="Q60" i="14"/>
  <c r="U65" i="13"/>
  <c r="U65" i="14"/>
  <c r="Q73" i="13"/>
  <c r="Q73" i="14"/>
  <c r="D83" i="13"/>
  <c r="D83" i="14"/>
  <c r="O83" i="13"/>
  <c r="O83" i="14"/>
  <c r="W83" i="13"/>
  <c r="W83" i="14"/>
  <c r="O96" i="13"/>
  <c r="O96" i="14"/>
  <c r="D106" i="13"/>
  <c r="D106" i="14"/>
  <c r="O106" i="13"/>
  <c r="O106" i="14"/>
  <c r="W106" i="13"/>
  <c r="W106" i="14"/>
  <c r="O119" i="13"/>
  <c r="O119" i="14"/>
  <c r="O129" i="13"/>
  <c r="O129" i="14"/>
  <c r="W129" i="13"/>
  <c r="W129" i="14"/>
  <c r="AG138" i="13"/>
  <c r="AH138" s="1"/>
  <c r="AG133"/>
  <c r="AH133" s="1"/>
  <c r="AG128"/>
  <c r="AH128" s="1"/>
  <c r="AG123"/>
  <c r="AH123" s="1"/>
  <c r="AG116"/>
  <c r="AH116" s="1"/>
  <c r="AG112"/>
  <c r="AH112" s="1"/>
  <c r="AG107"/>
  <c r="AH107" s="1"/>
  <c r="AG102"/>
  <c r="AH102" s="1"/>
  <c r="AG97"/>
  <c r="AH97" s="1"/>
  <c r="AG90"/>
  <c r="AH90" s="1"/>
  <c r="AG85"/>
  <c r="AH85" s="1"/>
  <c r="AG80"/>
  <c r="AH80" s="1"/>
  <c r="AG75"/>
  <c r="AH75" s="1"/>
  <c r="AG68"/>
  <c r="AH68" s="1"/>
  <c r="AG63"/>
  <c r="AH63" s="1"/>
  <c r="AG58"/>
  <c r="AH58" s="1"/>
  <c r="AG53"/>
  <c r="AH53" s="1"/>
  <c r="AG46"/>
  <c r="AH46" s="1"/>
  <c r="AG41"/>
  <c r="AH41" s="1"/>
  <c r="AG36"/>
  <c r="AH36" s="1"/>
  <c r="AG31"/>
  <c r="AH31" s="1"/>
  <c r="U33" i="4"/>
  <c r="D27" i="11"/>
  <c r="D78"/>
  <c r="O78"/>
  <c r="W78"/>
  <c r="Q66" i="4"/>
  <c r="W27" i="11"/>
  <c r="W30" i="4"/>
  <c r="Q28"/>
  <c r="Q5" i="13"/>
  <c r="Q7"/>
  <c r="Y12"/>
  <c r="Y15"/>
  <c r="U39" i="4"/>
  <c r="U16" i="13"/>
  <c r="Y17"/>
  <c r="U41" i="4"/>
  <c r="U18" i="13"/>
  <c r="O43" i="4"/>
  <c r="O20" i="13"/>
  <c r="D32" i="11"/>
  <c r="D55" i="13"/>
  <c r="Y124"/>
  <c r="D97" i="4"/>
  <c r="D5" i="13"/>
  <c r="W97" i="4"/>
  <c r="W5" i="13"/>
  <c r="W7"/>
  <c r="D15"/>
  <c r="O15"/>
  <c r="D109" i="4"/>
  <c r="D17" i="13"/>
  <c r="W86" i="4"/>
  <c r="W17" i="13"/>
  <c r="Q21"/>
  <c r="U68" i="4"/>
  <c r="U22" i="13"/>
  <c r="Q69" i="4"/>
  <c r="Q23" i="13"/>
  <c r="Y23"/>
  <c r="U70" i="4"/>
  <c r="U24" i="13"/>
  <c r="Y27"/>
  <c r="Y129"/>
  <c r="O8" i="11"/>
  <c r="O8" i="13"/>
  <c r="D103" i="4"/>
  <c r="D11" i="13"/>
  <c r="O13"/>
  <c r="W13"/>
  <c r="D87" i="4"/>
  <c r="D18" i="13"/>
  <c r="U67" i="4"/>
  <c r="U21" i="13"/>
  <c r="Q137" i="4"/>
  <c r="Q22" i="13"/>
  <c r="Y22"/>
  <c r="Q116" i="4"/>
  <c r="Q24" i="13"/>
  <c r="Y24"/>
  <c r="Y55"/>
  <c r="D78"/>
  <c r="Y88"/>
  <c r="Y106"/>
  <c r="D73" i="11"/>
  <c r="D119" i="13"/>
  <c r="W119"/>
  <c r="Q134"/>
  <c r="Y134"/>
  <c r="Y42" i="11"/>
  <c r="Q43" i="4"/>
  <c r="D63"/>
  <c r="Y78" i="11"/>
  <c r="D7"/>
  <c r="Q32"/>
  <c r="Q65"/>
  <c r="Y5" i="13"/>
  <c r="Y7"/>
  <c r="U123" i="4"/>
  <c r="U8" i="13"/>
  <c r="Q102" i="4"/>
  <c r="Q10" i="13"/>
  <c r="Q127" i="4"/>
  <c r="Q12" i="13"/>
  <c r="D70" i="4"/>
  <c r="D24" i="13"/>
  <c r="Q42"/>
  <c r="Y42"/>
  <c r="Y60"/>
  <c r="U78"/>
  <c r="D88" i="11"/>
  <c r="D134" i="13"/>
  <c r="O74" i="4"/>
  <c r="O5" i="13"/>
  <c r="D81" i="4"/>
  <c r="D12" i="13"/>
  <c r="W35" i="4"/>
  <c r="W12" i="13"/>
  <c r="O63" i="4"/>
  <c r="O17" i="13"/>
  <c r="Y21"/>
  <c r="Y65"/>
  <c r="Y73"/>
  <c r="D96"/>
  <c r="W96"/>
  <c r="Y111"/>
  <c r="Q29" i="4"/>
  <c r="Q6" i="13"/>
  <c r="Y6"/>
  <c r="U76" i="4"/>
  <c r="U7" i="13"/>
  <c r="Q123" i="4"/>
  <c r="Q8" i="13"/>
  <c r="Y8"/>
  <c r="U56" i="4"/>
  <c r="U10" i="13"/>
  <c r="Q80" i="4"/>
  <c r="Q11" i="13"/>
  <c r="Y11"/>
  <c r="Q13"/>
  <c r="Y13"/>
  <c r="Q131" i="4"/>
  <c r="Q16" i="13"/>
  <c r="Y16"/>
  <c r="U17" i="11"/>
  <c r="U17" i="13"/>
  <c r="Q41" i="4"/>
  <c r="Q18" i="13"/>
  <c r="Y18"/>
  <c r="D115" i="4"/>
  <c r="D23" i="13"/>
  <c r="W115" i="4"/>
  <c r="W23" i="13"/>
  <c r="Y32"/>
  <c r="Y37"/>
  <c r="D42" i="11"/>
  <c r="D65" i="13"/>
  <c r="Y78"/>
  <c r="Y83"/>
  <c r="Y101"/>
  <c r="Q73" i="11"/>
  <c r="Q119" i="13"/>
  <c r="Y119"/>
  <c r="U78" i="11"/>
  <c r="U124" i="13"/>
  <c r="D83" i="11"/>
  <c r="D129" i="13"/>
  <c r="D51" i="4"/>
  <c r="P4"/>
  <c r="U43"/>
  <c r="Q92"/>
  <c r="Q139"/>
  <c r="O5" i="11"/>
  <c r="O60"/>
  <c r="D60"/>
  <c r="D37"/>
  <c r="C34" i="7"/>
  <c r="D50" i="11"/>
  <c r="W88"/>
  <c r="W65"/>
  <c r="Q78"/>
  <c r="Q50"/>
  <c r="O88"/>
  <c r="O65"/>
  <c r="AH35" i="7"/>
  <c r="Q52" i="4"/>
  <c r="U88" i="11"/>
  <c r="D38" i="4"/>
  <c r="U47"/>
  <c r="Q54"/>
  <c r="D84"/>
  <c r="U32" i="11"/>
  <c r="W50"/>
  <c r="T9" i="4"/>
  <c r="U9" i="14" s="1"/>
  <c r="N14" i="4"/>
  <c r="O14" i="14" s="1"/>
  <c r="U44" i="4"/>
  <c r="D47"/>
  <c r="U53"/>
  <c r="Q70"/>
  <c r="O97"/>
  <c r="U110"/>
  <c r="Q6" i="11"/>
  <c r="Y6"/>
  <c r="O11"/>
  <c r="U11"/>
  <c r="W11"/>
  <c r="D11"/>
  <c r="U16"/>
  <c r="D24"/>
  <c r="Q20"/>
  <c r="Q24"/>
  <c r="Y20"/>
  <c r="Y24"/>
  <c r="W32"/>
  <c r="Y27"/>
  <c r="U131" i="4"/>
  <c r="O40"/>
  <c r="U45"/>
  <c r="U87"/>
  <c r="U108"/>
  <c r="V14"/>
  <c r="W14" i="16" s="1"/>
  <c r="W53" i="4"/>
  <c r="W63"/>
  <c r="O66"/>
  <c r="D74"/>
  <c r="O86"/>
  <c r="O89"/>
  <c r="Q8" i="11"/>
  <c r="O7"/>
  <c r="W7"/>
  <c r="Q12"/>
  <c r="U12"/>
  <c r="Y12"/>
  <c r="D17"/>
  <c r="O17"/>
  <c r="Q17"/>
  <c r="W17"/>
  <c r="Y17"/>
  <c r="O22"/>
  <c r="Q21"/>
  <c r="U23"/>
  <c r="W22"/>
  <c r="Y21"/>
  <c r="L33" i="7"/>
  <c r="Q37" i="11"/>
  <c r="Y32"/>
  <c r="O50"/>
  <c r="U50"/>
  <c r="D44" i="4"/>
  <c r="D113"/>
  <c r="D90"/>
  <c r="D67"/>
  <c r="W113"/>
  <c r="W90"/>
  <c r="U121"/>
  <c r="U75"/>
  <c r="U52"/>
  <c r="U6" i="11"/>
  <c r="U65"/>
  <c r="U112" i="4"/>
  <c r="U89"/>
  <c r="U66"/>
  <c r="U135"/>
  <c r="U137"/>
  <c r="U114"/>
  <c r="U91"/>
  <c r="Q138"/>
  <c r="Q46"/>
  <c r="U139"/>
  <c r="U116"/>
  <c r="U93"/>
  <c r="U27" i="11"/>
  <c r="Q42"/>
  <c r="D21"/>
  <c r="U29" i="4"/>
  <c r="D35"/>
  <c r="W58"/>
  <c r="Q7" i="11"/>
  <c r="Y7"/>
  <c r="O12"/>
  <c r="D12"/>
  <c r="V19" i="4"/>
  <c r="D58"/>
  <c r="O67"/>
  <c r="O21" i="11"/>
  <c r="O136" i="4"/>
  <c r="O46"/>
  <c r="O115"/>
  <c r="O23" i="11"/>
  <c r="O69" i="4"/>
  <c r="O92"/>
  <c r="Q27" i="11"/>
  <c r="Q97" i="4"/>
  <c r="Q51"/>
  <c r="Q74"/>
  <c r="U77"/>
  <c r="U8" i="11"/>
  <c r="W81" i="4"/>
  <c r="W12" i="11"/>
  <c r="Q133" i="4"/>
  <c r="Q64"/>
  <c r="Q110"/>
  <c r="U79"/>
  <c r="Q126"/>
  <c r="Q34"/>
  <c r="Q103"/>
  <c r="Q57"/>
  <c r="U127"/>
  <c r="U104"/>
  <c r="U35"/>
  <c r="O55" i="11"/>
  <c r="W55"/>
  <c r="U54" i="4"/>
  <c r="U100"/>
  <c r="U42" i="11"/>
  <c r="U31" i="4"/>
  <c r="U58"/>
  <c r="U81"/>
  <c r="Q87"/>
  <c r="U98"/>
  <c r="U102"/>
  <c r="Q115"/>
  <c r="O83" i="11"/>
  <c r="W83"/>
  <c r="O42"/>
  <c r="U83"/>
  <c r="O6"/>
  <c r="O16"/>
  <c r="W16"/>
  <c r="U22"/>
  <c r="W21"/>
  <c r="Y37"/>
  <c r="U60"/>
  <c r="P19" i="4"/>
  <c r="D28"/>
  <c r="U30"/>
  <c r="Q31"/>
  <c r="D40"/>
  <c r="W40"/>
  <c r="Q47"/>
  <c r="O61"/>
  <c r="U62"/>
  <c r="Q63"/>
  <c r="U64"/>
  <c r="U85"/>
  <c r="W99"/>
  <c r="W130"/>
  <c r="U133"/>
  <c r="O73" i="11"/>
  <c r="W73"/>
  <c r="Q88"/>
  <c r="Y8"/>
  <c r="Q5"/>
  <c r="U5"/>
  <c r="W5"/>
  <c r="Y5"/>
  <c r="O10"/>
  <c r="Q10"/>
  <c r="U10"/>
  <c r="W10"/>
  <c r="Y10"/>
  <c r="D10"/>
  <c r="D15"/>
  <c r="O15"/>
  <c r="Q15"/>
  <c r="U15"/>
  <c r="W15"/>
  <c r="Y15"/>
  <c r="D23"/>
  <c r="O20"/>
  <c r="O24"/>
  <c r="Q23"/>
  <c r="U21"/>
  <c r="W20"/>
  <c r="W24"/>
  <c r="Y23"/>
  <c r="O32"/>
  <c r="W42"/>
  <c r="D55"/>
  <c r="U55"/>
  <c r="W60"/>
  <c r="W6"/>
  <c r="Q11"/>
  <c r="Y11"/>
  <c r="D6"/>
  <c r="D16"/>
  <c r="Q16"/>
  <c r="Y16"/>
  <c r="O37"/>
  <c r="Y55"/>
  <c r="V4" i="4"/>
  <c r="W4" i="16" s="1"/>
  <c r="O38" i="4"/>
  <c r="Q40"/>
  <c r="D61"/>
  <c r="Q77"/>
  <c r="Q86"/>
  <c r="D99"/>
  <c r="Q104"/>
  <c r="O107"/>
  <c r="Q109"/>
  <c r="U73" i="11"/>
  <c r="Q83"/>
  <c r="W8"/>
  <c r="O13"/>
  <c r="Q13"/>
  <c r="U13"/>
  <c r="W13"/>
  <c r="Y13"/>
  <c r="D8"/>
  <c r="D13"/>
  <c r="D18"/>
  <c r="O18"/>
  <c r="Q18"/>
  <c r="U18"/>
  <c r="W18"/>
  <c r="Y18"/>
  <c r="D22"/>
  <c r="Q22"/>
  <c r="U20"/>
  <c r="U24"/>
  <c r="W23"/>
  <c r="O27"/>
  <c r="W37"/>
  <c r="D65"/>
  <c r="Q55"/>
  <c r="Y65"/>
  <c r="AH34" i="7"/>
  <c r="Y73" i="11"/>
  <c r="X34" i="7"/>
  <c r="Y50" i="11"/>
  <c r="Y88"/>
  <c r="Y83"/>
  <c r="T14"/>
  <c r="C4"/>
  <c r="T4"/>
  <c r="U7"/>
  <c r="AB4"/>
  <c r="C19"/>
  <c r="C14"/>
  <c r="C9"/>
  <c r="D5"/>
  <c r="Z19"/>
  <c r="Y22"/>
  <c r="D20"/>
  <c r="V14"/>
  <c r="X9"/>
  <c r="R35" i="7"/>
  <c r="V4" i="11"/>
  <c r="AB14"/>
  <c r="P19"/>
  <c r="P9"/>
  <c r="Z9"/>
  <c r="X19"/>
  <c r="N9"/>
  <c r="AD9"/>
  <c r="Z14"/>
  <c r="N19"/>
  <c r="V19"/>
  <c r="AD19"/>
  <c r="N4"/>
  <c r="AD4"/>
  <c r="Z4"/>
  <c r="V9"/>
  <c r="N14"/>
  <c r="AD14"/>
  <c r="P4"/>
  <c r="X4"/>
  <c r="T9"/>
  <c r="AB9"/>
  <c r="P14"/>
  <c r="X14"/>
  <c r="T19"/>
  <c r="AB19"/>
  <c r="X19" i="4"/>
  <c r="Y19" i="14" s="1"/>
  <c r="X14" i="4"/>
  <c r="Y14" i="14" s="1"/>
  <c r="AF88" i="6"/>
  <c r="AF83"/>
  <c r="AF78"/>
  <c r="Y95" i="14"/>
  <c r="Y49"/>
  <c r="X9" i="4"/>
  <c r="Y9" i="14" s="1"/>
  <c r="Y72"/>
  <c r="Y26"/>
  <c r="X4" i="4"/>
  <c r="AF73" i="6"/>
  <c r="W126" i="4"/>
  <c r="W131"/>
  <c r="W108"/>
  <c r="W85"/>
  <c r="W62"/>
  <c r="W39"/>
  <c r="O133"/>
  <c r="O110"/>
  <c r="D121"/>
  <c r="D98"/>
  <c r="O121"/>
  <c r="O98"/>
  <c r="W121"/>
  <c r="W98"/>
  <c r="D123"/>
  <c r="D100"/>
  <c r="D77"/>
  <c r="D54"/>
  <c r="D31"/>
  <c r="O123"/>
  <c r="O100"/>
  <c r="O77"/>
  <c r="O54"/>
  <c r="O31"/>
  <c r="W123"/>
  <c r="W100"/>
  <c r="W77"/>
  <c r="W54"/>
  <c r="W31"/>
  <c r="U130"/>
  <c r="U107"/>
  <c r="T14"/>
  <c r="U132"/>
  <c r="U109"/>
  <c r="U86"/>
  <c r="U63"/>
  <c r="U40"/>
  <c r="D135"/>
  <c r="D112"/>
  <c r="O135"/>
  <c r="O112"/>
  <c r="W135"/>
  <c r="W112"/>
  <c r="D137"/>
  <c r="D114"/>
  <c r="D91"/>
  <c r="D68"/>
  <c r="D45"/>
  <c r="O137"/>
  <c r="O114"/>
  <c r="O91"/>
  <c r="O68"/>
  <c r="O45"/>
  <c r="W137"/>
  <c r="W114"/>
  <c r="W91"/>
  <c r="W68"/>
  <c r="W45"/>
  <c r="D139"/>
  <c r="D116"/>
  <c r="D93"/>
  <c r="O139"/>
  <c r="O116"/>
  <c r="O93"/>
  <c r="W139"/>
  <c r="W116"/>
  <c r="W93"/>
  <c r="D34"/>
  <c r="D57"/>
  <c r="D64"/>
  <c r="V9"/>
  <c r="W29"/>
  <c r="O30"/>
  <c r="Q33"/>
  <c r="O36"/>
  <c r="U38"/>
  <c r="D43"/>
  <c r="D46"/>
  <c r="W52"/>
  <c r="O53"/>
  <c r="Q56"/>
  <c r="O59"/>
  <c r="U61"/>
  <c r="D66"/>
  <c r="D69"/>
  <c r="W75"/>
  <c r="O76"/>
  <c r="Q79"/>
  <c r="O82"/>
  <c r="U84"/>
  <c r="D86"/>
  <c r="D89"/>
  <c r="Q89"/>
  <c r="D92"/>
  <c r="W103"/>
  <c r="Q108"/>
  <c r="W109"/>
  <c r="D122"/>
  <c r="D128"/>
  <c r="Q135"/>
  <c r="W136"/>
  <c r="O126"/>
  <c r="O131"/>
  <c r="O108"/>
  <c r="O85"/>
  <c r="O62"/>
  <c r="O39"/>
  <c r="D133"/>
  <c r="D110"/>
  <c r="D120"/>
  <c r="P9"/>
  <c r="Q9" i="14" s="1"/>
  <c r="Q125" i="4"/>
  <c r="U126"/>
  <c r="U103"/>
  <c r="U80"/>
  <c r="U57"/>
  <c r="U34"/>
  <c r="U128"/>
  <c r="U105"/>
  <c r="W36"/>
  <c r="D41"/>
  <c r="W59"/>
  <c r="W82"/>
  <c r="O105"/>
  <c r="C5" i="7"/>
  <c r="D29" i="4"/>
  <c r="O34"/>
  <c r="Q35"/>
  <c r="U36"/>
  <c r="O41"/>
  <c r="O44"/>
  <c r="W46"/>
  <c r="O47"/>
  <c r="O51"/>
  <c r="D52"/>
  <c r="O57"/>
  <c r="Q58"/>
  <c r="U59"/>
  <c r="O64"/>
  <c r="W66"/>
  <c r="W69"/>
  <c r="O70"/>
  <c r="D72" i="14"/>
  <c r="D75" i="4"/>
  <c r="Q75"/>
  <c r="O80"/>
  <c r="Q81"/>
  <c r="U82"/>
  <c r="O84"/>
  <c r="O87"/>
  <c r="W89"/>
  <c r="Q91"/>
  <c r="W92"/>
  <c r="Q100"/>
  <c r="Q114"/>
  <c r="Q121"/>
  <c r="W122"/>
  <c r="W128"/>
  <c r="O130"/>
  <c r="D136"/>
  <c r="D126"/>
  <c r="D131"/>
  <c r="D108"/>
  <c r="D85"/>
  <c r="D62"/>
  <c r="D39"/>
  <c r="W133"/>
  <c r="W110"/>
  <c r="O120"/>
  <c r="W120"/>
  <c r="D138"/>
  <c r="O138"/>
  <c r="W138"/>
  <c r="U120"/>
  <c r="U97"/>
  <c r="U74"/>
  <c r="U51"/>
  <c r="U28"/>
  <c r="T4"/>
  <c r="U122"/>
  <c r="U99"/>
  <c r="D125"/>
  <c r="D102"/>
  <c r="D79"/>
  <c r="D56"/>
  <c r="D33"/>
  <c r="O125"/>
  <c r="O102"/>
  <c r="O79"/>
  <c r="O56"/>
  <c r="O33"/>
  <c r="W125"/>
  <c r="W102"/>
  <c r="W79"/>
  <c r="W56"/>
  <c r="W33"/>
  <c r="D127"/>
  <c r="D104"/>
  <c r="O127"/>
  <c r="O104"/>
  <c r="W127"/>
  <c r="W104"/>
  <c r="D132"/>
  <c r="O132"/>
  <c r="W132"/>
  <c r="U136"/>
  <c r="U113"/>
  <c r="U90"/>
  <c r="U138"/>
  <c r="U115"/>
  <c r="U92"/>
  <c r="U69"/>
  <c r="U46"/>
  <c r="D80"/>
  <c r="C4"/>
  <c r="C9"/>
  <c r="D9" i="14" s="1"/>
  <c r="O28" i="4"/>
  <c r="W43"/>
  <c r="N4"/>
  <c r="N9"/>
  <c r="O9" i="14" s="1"/>
  <c r="C14" i="4"/>
  <c r="P14"/>
  <c r="C19"/>
  <c r="D19" i="14" s="1"/>
  <c r="W28" i="4"/>
  <c r="O29"/>
  <c r="D30"/>
  <c r="W34"/>
  <c r="O35"/>
  <c r="D36"/>
  <c r="W38"/>
  <c r="Q39"/>
  <c r="W41"/>
  <c r="W44"/>
  <c r="Q45"/>
  <c r="W47"/>
  <c r="W51"/>
  <c r="O52"/>
  <c r="D53"/>
  <c r="W57"/>
  <c r="O58"/>
  <c r="D59"/>
  <c r="W61"/>
  <c r="Q62"/>
  <c r="W64"/>
  <c r="W67"/>
  <c r="Q68"/>
  <c r="W70"/>
  <c r="W74"/>
  <c r="O75"/>
  <c r="D76"/>
  <c r="W80"/>
  <c r="O81"/>
  <c r="D82"/>
  <c r="W84"/>
  <c r="Q85"/>
  <c r="W87"/>
  <c r="O90"/>
  <c r="Q93"/>
  <c r="Q98"/>
  <c r="O99"/>
  <c r="O103"/>
  <c r="D105"/>
  <c r="W105"/>
  <c r="D107"/>
  <c r="W107"/>
  <c r="O109"/>
  <c r="Q112"/>
  <c r="O113"/>
  <c r="O122"/>
  <c r="O128"/>
  <c r="D130"/>
  <c r="Q30"/>
  <c r="Q36"/>
  <c r="Q38"/>
  <c r="Q44"/>
  <c r="Q53"/>
  <c r="Q59"/>
  <c r="Q61"/>
  <c r="Q67"/>
  <c r="Q76"/>
  <c r="Q82"/>
  <c r="Q84"/>
  <c r="Q90"/>
  <c r="Q99"/>
  <c r="Q105"/>
  <c r="Q107"/>
  <c r="Q113"/>
  <c r="Q122"/>
  <c r="Q128"/>
  <c r="Q130"/>
  <c r="Q136"/>
  <c r="Q120"/>
  <c r="Q132"/>
  <c r="H18" i="6"/>
  <c r="AF8"/>
  <c r="N18"/>
  <c r="AD18"/>
  <c r="AF43"/>
  <c r="AF58"/>
  <c r="AF23"/>
  <c r="T107" i="2"/>
  <c r="T102"/>
  <c r="T97"/>
  <c r="T92"/>
  <c r="T90"/>
  <c r="T89"/>
  <c r="T88"/>
  <c r="T87"/>
  <c r="T86"/>
  <c r="T84"/>
  <c r="T83"/>
  <c r="T82"/>
  <c r="T81"/>
  <c r="T79"/>
  <c r="T78"/>
  <c r="T77"/>
  <c r="T76"/>
  <c r="T74"/>
  <c r="T73"/>
  <c r="T72"/>
  <c r="T71"/>
  <c r="T63"/>
  <c r="T58"/>
  <c r="T53"/>
  <c r="T48"/>
  <c r="T41"/>
  <c r="T36"/>
  <c r="T31"/>
  <c r="T26"/>
  <c r="AG8" i="11" l="1"/>
  <c r="AG7"/>
  <c r="AG6"/>
  <c r="AG23"/>
  <c r="AG22"/>
  <c r="AG21"/>
  <c r="AG24"/>
  <c r="W19" i="14"/>
  <c r="W19" i="16"/>
  <c r="AG43" i="4"/>
  <c r="AG107"/>
  <c r="AG18" i="11"/>
  <c r="AG17"/>
  <c r="AG16"/>
  <c r="AF3"/>
  <c r="D4" i="14"/>
  <c r="C3" i="4"/>
  <c r="U111"/>
  <c r="C3" i="11"/>
  <c r="W4" i="14"/>
  <c r="W3" i="16"/>
  <c r="Y4" i="14"/>
  <c r="X3" i="4"/>
  <c r="Y3" i="14" s="1"/>
  <c r="AD3" i="11"/>
  <c r="P19" i="6"/>
  <c r="P3"/>
  <c r="Z22"/>
  <c r="Z21"/>
  <c r="X20"/>
  <c r="Z5" s="1"/>
  <c r="AG92" i="4"/>
  <c r="P3"/>
  <c r="Q3" i="14" s="1"/>
  <c r="O4"/>
  <c r="N3" i="4"/>
  <c r="O3" i="14" s="1"/>
  <c r="AG112" i="4"/>
  <c r="AG66"/>
  <c r="AG135"/>
  <c r="V3" i="11"/>
  <c r="T3"/>
  <c r="P3"/>
  <c r="Z3"/>
  <c r="X3"/>
  <c r="N3"/>
  <c r="AB3"/>
  <c r="AG89" i="4"/>
  <c r="AG20" i="11"/>
  <c r="AG46" i="4"/>
  <c r="AG138"/>
  <c r="AF19"/>
  <c r="AG115"/>
  <c r="AG69"/>
  <c r="AG84"/>
  <c r="AG61"/>
  <c r="AG130"/>
  <c r="AG15" i="11"/>
  <c r="AG38" i="4"/>
  <c r="AG70"/>
  <c r="AG116"/>
  <c r="AG139"/>
  <c r="AG47"/>
  <c r="AG93"/>
  <c r="AG91"/>
  <c r="AG114"/>
  <c r="AG68"/>
  <c r="AG137"/>
  <c r="AG45"/>
  <c r="AG44"/>
  <c r="AG136"/>
  <c r="AG113"/>
  <c r="AG90"/>
  <c r="AG67"/>
  <c r="AG110"/>
  <c r="AG64"/>
  <c r="AG87"/>
  <c r="AG133"/>
  <c r="AG41"/>
  <c r="AG132"/>
  <c r="AG63"/>
  <c r="AG40"/>
  <c r="AG109"/>
  <c r="AG86"/>
  <c r="AF14"/>
  <c r="AG14" i="16" s="1"/>
  <c r="AG85" i="4"/>
  <c r="AG39"/>
  <c r="AG108"/>
  <c r="AG62"/>
  <c r="AG131"/>
  <c r="AG59"/>
  <c r="AG128"/>
  <c r="AG105"/>
  <c r="AG82"/>
  <c r="AG36"/>
  <c r="AG104"/>
  <c r="AG81"/>
  <c r="AG127"/>
  <c r="AG58"/>
  <c r="AG35"/>
  <c r="AG57"/>
  <c r="AG103"/>
  <c r="AG34"/>
  <c r="AG126"/>
  <c r="AG80"/>
  <c r="AG102"/>
  <c r="AG79"/>
  <c r="AG125"/>
  <c r="AG56"/>
  <c r="AG33"/>
  <c r="AF9"/>
  <c r="AG9" i="11" s="1"/>
  <c r="AG100" i="4"/>
  <c r="AG123"/>
  <c r="AG99"/>
  <c r="AG122"/>
  <c r="AG98"/>
  <c r="AG121"/>
  <c r="AG97"/>
  <c r="AG120"/>
  <c r="AG31"/>
  <c r="AG54"/>
  <c r="AG77"/>
  <c r="AG30"/>
  <c r="AG76"/>
  <c r="AG53"/>
  <c r="AG52"/>
  <c r="AG29"/>
  <c r="AG75"/>
  <c r="AG28"/>
  <c r="AG51"/>
  <c r="AG74"/>
  <c r="AF4"/>
  <c r="AG4" i="16" s="1"/>
  <c r="T91" i="2"/>
  <c r="T70"/>
  <c r="T47"/>
  <c r="T75"/>
  <c r="T25"/>
  <c r="T80"/>
  <c r="T85"/>
  <c r="W111" i="4"/>
  <c r="U134"/>
  <c r="U88"/>
  <c r="AD35" i="7"/>
  <c r="AD34"/>
  <c r="AD33"/>
  <c r="AB35"/>
  <c r="AB34"/>
  <c r="AB33"/>
  <c r="Z35"/>
  <c r="Z34"/>
  <c r="Z33"/>
  <c r="U42" i="4"/>
  <c r="U19" i="14"/>
  <c r="U65" i="4"/>
  <c r="U19" i="11"/>
  <c r="O106" i="4"/>
  <c r="O129"/>
  <c r="Q49" i="13"/>
  <c r="Q49" i="14"/>
  <c r="D14" i="13"/>
  <c r="D14" i="14"/>
  <c r="W49" i="13"/>
  <c r="W49" i="14"/>
  <c r="D26" i="13"/>
  <c r="D26" i="14"/>
  <c r="U14" i="13"/>
  <c r="U14" i="14"/>
  <c r="Q111" i="4"/>
  <c r="Q19" i="14"/>
  <c r="O49" i="13"/>
  <c r="O49" i="14"/>
  <c r="D118" i="13"/>
  <c r="D118" i="14"/>
  <c r="U118" i="13"/>
  <c r="U118" i="14"/>
  <c r="W14" i="13"/>
  <c r="W14" i="14"/>
  <c r="O95" i="13"/>
  <c r="O95" i="14"/>
  <c r="U72" i="13"/>
  <c r="U72" i="14"/>
  <c r="Q50" i="4"/>
  <c r="Q4" i="14"/>
  <c r="Q26" i="13"/>
  <c r="Q26" i="14"/>
  <c r="Q14" i="13"/>
  <c r="Q14" i="14"/>
  <c r="U4" i="13"/>
  <c r="U4" i="14"/>
  <c r="U95" i="13"/>
  <c r="U95" i="14"/>
  <c r="O65" i="4"/>
  <c r="O19" i="14"/>
  <c r="U26" i="13"/>
  <c r="U26" i="14"/>
  <c r="D95" i="13"/>
  <c r="D95" i="14"/>
  <c r="W26" i="13"/>
  <c r="W26" i="14"/>
  <c r="W72" i="13"/>
  <c r="W72" i="14"/>
  <c r="D49" i="13"/>
  <c r="D49" i="14"/>
  <c r="W9" i="13"/>
  <c r="W9" i="14"/>
  <c r="O26" i="13"/>
  <c r="O26" i="14"/>
  <c r="O118" i="13"/>
  <c r="O118" i="14"/>
  <c r="Q72" i="13"/>
  <c r="Q72" i="14"/>
  <c r="Q118" i="13"/>
  <c r="Q118" i="14"/>
  <c r="O72" i="13"/>
  <c r="O72" i="14"/>
  <c r="U49" i="13"/>
  <c r="U49" i="14"/>
  <c r="Q95" i="13"/>
  <c r="Q95" i="14"/>
  <c r="W95" i="13"/>
  <c r="W95" i="14"/>
  <c r="W118" i="13"/>
  <c r="W118" i="14"/>
  <c r="W42" i="4"/>
  <c r="W106"/>
  <c r="W65"/>
  <c r="O88"/>
  <c r="Q4" i="11"/>
  <c r="Q73" i="4"/>
  <c r="Q27"/>
  <c r="Q119"/>
  <c r="Y9" i="13"/>
  <c r="O73" i="4"/>
  <c r="O4" i="13"/>
  <c r="Y26"/>
  <c r="Y118"/>
  <c r="Y14"/>
  <c r="D124" i="4"/>
  <c r="D9" i="13"/>
  <c r="Y72"/>
  <c r="Y49"/>
  <c r="W50" i="4"/>
  <c r="W4" i="13"/>
  <c r="O42" i="4"/>
  <c r="O19" i="13"/>
  <c r="Q96" i="4"/>
  <c r="Q4" i="13"/>
  <c r="Q42" i="4"/>
  <c r="Q134"/>
  <c r="Q19" i="11"/>
  <c r="Q88" i="4"/>
  <c r="Q19" i="13"/>
  <c r="U32" i="4"/>
  <c r="U9" i="13"/>
  <c r="D65" i="4"/>
  <c r="D19" i="13"/>
  <c r="O60" i="4"/>
  <c r="O14" i="13"/>
  <c r="O55" i="4"/>
  <c r="O9" i="13"/>
  <c r="D4"/>
  <c r="D49" i="11"/>
  <c r="D72" i="13"/>
  <c r="Q124" i="4"/>
  <c r="Q9" i="13"/>
  <c r="Y4"/>
  <c r="Y95"/>
  <c r="Y19"/>
  <c r="W134" i="4"/>
  <c r="W19" i="13"/>
  <c r="W83" i="4"/>
  <c r="W60"/>
  <c r="W37"/>
  <c r="W14" i="11"/>
  <c r="W129" i="4"/>
  <c r="D72" i="11"/>
  <c r="C32" i="7"/>
  <c r="D26" i="11"/>
  <c r="W72"/>
  <c r="V35" i="7"/>
  <c r="U72" i="11"/>
  <c r="T35" i="7"/>
  <c r="U49" i="11"/>
  <c r="Q49"/>
  <c r="O72"/>
  <c r="N35" i="7"/>
  <c r="O26" i="11"/>
  <c r="L35" i="7"/>
  <c r="H35"/>
  <c r="H34"/>
  <c r="H33"/>
  <c r="X32"/>
  <c r="J32"/>
  <c r="R33"/>
  <c r="P32"/>
  <c r="D9" i="11"/>
  <c r="U124" i="4"/>
  <c r="U101"/>
  <c r="O37"/>
  <c r="Y72" i="11"/>
  <c r="O83" i="4"/>
  <c r="Y26" i="11"/>
  <c r="U78" i="4"/>
  <c r="U55"/>
  <c r="O14" i="11"/>
  <c r="W49"/>
  <c r="Q65" i="4"/>
  <c r="W73"/>
  <c r="W27"/>
  <c r="W119"/>
  <c r="D73"/>
  <c r="W4" i="11"/>
  <c r="W96" i="4"/>
  <c r="W88"/>
  <c r="Q78"/>
  <c r="O134"/>
  <c r="O19" i="11"/>
  <c r="O49"/>
  <c r="Y49"/>
  <c r="U26"/>
  <c r="Q72"/>
  <c r="U4"/>
  <c r="Q55" i="4"/>
  <c r="D19" i="11"/>
  <c r="U14"/>
  <c r="O111" i="4"/>
  <c r="Q101"/>
  <c r="Q32"/>
  <c r="W9" i="11"/>
  <c r="O9"/>
  <c r="D14"/>
  <c r="W26"/>
  <c r="D4"/>
  <c r="Q26"/>
  <c r="W19"/>
  <c r="Y19"/>
  <c r="Q14"/>
  <c r="Y14"/>
  <c r="U9"/>
  <c r="Y9"/>
  <c r="Q9"/>
  <c r="O4"/>
  <c r="Y4"/>
  <c r="W78" i="4"/>
  <c r="W55"/>
  <c r="W32"/>
  <c r="D119"/>
  <c r="D96"/>
  <c r="U106"/>
  <c r="U83"/>
  <c r="U129"/>
  <c r="U60"/>
  <c r="U37"/>
  <c r="D101"/>
  <c r="W124"/>
  <c r="O78"/>
  <c r="D111"/>
  <c r="D42"/>
  <c r="O101"/>
  <c r="U119"/>
  <c r="U73"/>
  <c r="U50"/>
  <c r="U96"/>
  <c r="U27"/>
  <c r="D129"/>
  <c r="D83"/>
  <c r="D60"/>
  <c r="D37"/>
  <c r="D106"/>
  <c r="O124"/>
  <c r="O32"/>
  <c r="D134"/>
  <c r="D27"/>
  <c r="D50"/>
  <c r="D78"/>
  <c r="D55"/>
  <c r="D32"/>
  <c r="Q106"/>
  <c r="Q83"/>
  <c r="Q37"/>
  <c r="Q129"/>
  <c r="Q60"/>
  <c r="O119"/>
  <c r="O96"/>
  <c r="D88"/>
  <c r="W101"/>
  <c r="O27"/>
  <c r="O50"/>
  <c r="AG51" i="2"/>
  <c r="AG61"/>
  <c r="AG67"/>
  <c r="AG60"/>
  <c r="AG59"/>
  <c r="AG64"/>
  <c r="AG50"/>
  <c r="AG56"/>
  <c r="X22" i="7"/>
  <c r="X21"/>
  <c r="X20"/>
  <c r="X19"/>
  <c r="X16"/>
  <c r="X14"/>
  <c r="X13"/>
  <c r="X12"/>
  <c r="X9"/>
  <c r="Y35" s="1"/>
  <c r="X8"/>
  <c r="X7"/>
  <c r="X6"/>
  <c r="Y33" s="1"/>
  <c r="X5"/>
  <c r="H63" i="2"/>
  <c r="H58"/>
  <c r="H53"/>
  <c r="H48"/>
  <c r="AD41"/>
  <c r="AD36"/>
  <c r="AD31"/>
  <c r="AD26"/>
  <c r="AB41"/>
  <c r="AB36"/>
  <c r="AB31"/>
  <c r="AB26"/>
  <c r="Z41"/>
  <c r="Z36"/>
  <c r="Z31"/>
  <c r="Z26"/>
  <c r="X41"/>
  <c r="X36"/>
  <c r="X31"/>
  <c r="X26"/>
  <c r="V41"/>
  <c r="V36"/>
  <c r="V31"/>
  <c r="V26"/>
  <c r="P41"/>
  <c r="P36"/>
  <c r="P31"/>
  <c r="P26"/>
  <c r="N36"/>
  <c r="N31"/>
  <c r="N26"/>
  <c r="N25" s="1"/>
  <c r="L41"/>
  <c r="L36"/>
  <c r="L31"/>
  <c r="L26"/>
  <c r="J41"/>
  <c r="J36"/>
  <c r="J31"/>
  <c r="J26"/>
  <c r="C41"/>
  <c r="H41"/>
  <c r="AG19" i="11" l="1"/>
  <c r="AG19" i="16"/>
  <c r="W3" i="14"/>
  <c r="V32" i="7"/>
  <c r="AF32" s="1"/>
  <c r="AF35"/>
  <c r="T32"/>
  <c r="R4" i="6"/>
  <c r="P18"/>
  <c r="Z20"/>
  <c r="AF3" i="4"/>
  <c r="AG119"/>
  <c r="N32" i="7"/>
  <c r="L32"/>
  <c r="AG4" i="11"/>
  <c r="AG42" i="4"/>
  <c r="AG129"/>
  <c r="AG14" i="11"/>
  <c r="AG65" i="4"/>
  <c r="AG88"/>
  <c r="AG111"/>
  <c r="AG134"/>
  <c r="AG37"/>
  <c r="AG106"/>
  <c r="AG60"/>
  <c r="AG83"/>
  <c r="AG101"/>
  <c r="AG124"/>
  <c r="AG78"/>
  <c r="AG55"/>
  <c r="AG32"/>
  <c r="AG73"/>
  <c r="AG96"/>
  <c r="AG27"/>
  <c r="AG50"/>
  <c r="T69" i="2"/>
  <c r="AD25"/>
  <c r="AD32" i="7"/>
  <c r="AB25" i="2"/>
  <c r="AB32" i="7"/>
  <c r="Z25" i="2"/>
  <c r="Z32" i="7"/>
  <c r="W26" i="4"/>
  <c r="D72"/>
  <c r="D3" i="14"/>
  <c r="U3" i="13"/>
  <c r="U3" i="14"/>
  <c r="D49" i="4"/>
  <c r="O3" i="13"/>
  <c r="W49" i="4"/>
  <c r="W3" i="13"/>
  <c r="D26" i="4"/>
  <c r="D3" i="13"/>
  <c r="Y3"/>
  <c r="Q95" i="4"/>
  <c r="Q3" i="13"/>
  <c r="H32" i="7"/>
  <c r="Y34"/>
  <c r="R32"/>
  <c r="O3" i="11"/>
  <c r="W72" i="4"/>
  <c r="Q26"/>
  <c r="Q118"/>
  <c r="D3" i="11"/>
  <c r="Q49" i="4"/>
  <c r="Q72"/>
  <c r="Y3" i="11"/>
  <c r="W3"/>
  <c r="Q3"/>
  <c r="U3"/>
  <c r="Y16" i="7"/>
  <c r="Y22"/>
  <c r="Y13"/>
  <c r="Y20"/>
  <c r="Y12"/>
  <c r="X25" i="2"/>
  <c r="U26" i="4"/>
  <c r="U118"/>
  <c r="U72"/>
  <c r="U49"/>
  <c r="Y14" i="7"/>
  <c r="O95" i="4"/>
  <c r="O72"/>
  <c r="O26"/>
  <c r="O49"/>
  <c r="O118"/>
  <c r="W95"/>
  <c r="W118"/>
  <c r="D118"/>
  <c r="D95"/>
  <c r="U95"/>
  <c r="V25" i="2"/>
  <c r="X4" i="7"/>
  <c r="Y5" s="1"/>
  <c r="Y21"/>
  <c r="P25" i="2"/>
  <c r="AG55"/>
  <c r="L25"/>
  <c r="AG54"/>
  <c r="AG65"/>
  <c r="AG49"/>
  <c r="AG57"/>
  <c r="AG52"/>
  <c r="AG68"/>
  <c r="AG66"/>
  <c r="AG62"/>
  <c r="Y19" i="7"/>
  <c r="X25"/>
  <c r="J25" i="2"/>
  <c r="AG3" i="11" l="1"/>
  <c r="AG3" i="16"/>
  <c r="R3" i="6"/>
  <c r="R19"/>
  <c r="AG95" i="4"/>
  <c r="AG118"/>
  <c r="AG26"/>
  <c r="AG72"/>
  <c r="AG49"/>
  <c r="AD41" i="7"/>
  <c r="AB41"/>
  <c r="Z41"/>
  <c r="Y32"/>
  <c r="Y9"/>
  <c r="Y8"/>
  <c r="Y7"/>
  <c r="X41"/>
  <c r="V41"/>
  <c r="AF41" s="1"/>
  <c r="T41"/>
  <c r="R41"/>
  <c r="Y6"/>
  <c r="P41"/>
  <c r="N41"/>
  <c r="L41"/>
  <c r="J41"/>
  <c r="H21"/>
  <c r="H20"/>
  <c r="H23"/>
  <c r="H19"/>
  <c r="H12"/>
  <c r="H13"/>
  <c r="H14"/>
  <c r="H15"/>
  <c r="H16"/>
  <c r="C20"/>
  <c r="C19"/>
  <c r="R18" i="6" l="1"/>
  <c r="T4"/>
  <c r="Z22" i="7"/>
  <c r="X23"/>
  <c r="T22"/>
  <c r="T19" i="6" l="1"/>
  <c r="T3"/>
  <c r="AD22" i="7"/>
  <c r="Z23"/>
  <c r="AB23"/>
  <c r="AB22"/>
  <c r="AD23"/>
  <c r="Y23"/>
  <c r="X18"/>
  <c r="V23"/>
  <c r="AF23" s="1"/>
  <c r="V22"/>
  <c r="AF22" s="1"/>
  <c r="T23"/>
  <c r="R23"/>
  <c r="R22"/>
  <c r="P23"/>
  <c r="P22"/>
  <c r="N23"/>
  <c r="N22"/>
  <c r="L22"/>
  <c r="L23"/>
  <c r="J23"/>
  <c r="J22"/>
  <c r="J21"/>
  <c r="J20"/>
  <c r="J19"/>
  <c r="V4" i="6" l="1"/>
  <c r="T18"/>
  <c r="Y18" i="7"/>
  <c r="J18"/>
  <c r="AD134" i="4"/>
  <c r="AD129"/>
  <c r="AD124"/>
  <c r="AD119"/>
  <c r="AD111"/>
  <c r="AD106"/>
  <c r="AD101"/>
  <c r="AD96"/>
  <c r="AD88"/>
  <c r="AD83"/>
  <c r="AD78"/>
  <c r="AD73"/>
  <c r="AD65"/>
  <c r="AD60"/>
  <c r="AD55"/>
  <c r="AD50"/>
  <c r="AD42"/>
  <c r="AD37"/>
  <c r="AD32"/>
  <c r="AD27"/>
  <c r="AD24"/>
  <c r="AD23"/>
  <c r="AD22"/>
  <c r="AD21"/>
  <c r="AD20"/>
  <c r="AD18"/>
  <c r="AD17"/>
  <c r="AD16"/>
  <c r="AD15"/>
  <c r="AD13"/>
  <c r="AD12"/>
  <c r="AD11"/>
  <c r="AD10"/>
  <c r="AD8"/>
  <c r="AD7"/>
  <c r="AD6"/>
  <c r="AD5"/>
  <c r="AB134"/>
  <c r="AB129"/>
  <c r="AB124"/>
  <c r="AB119"/>
  <c r="AB111"/>
  <c r="AB106"/>
  <c r="AB101"/>
  <c r="AB96"/>
  <c r="AB88"/>
  <c r="AB83"/>
  <c r="AB78"/>
  <c r="AB73"/>
  <c r="AB65"/>
  <c r="AB60"/>
  <c r="AB55"/>
  <c r="AB50"/>
  <c r="AB42"/>
  <c r="AB37"/>
  <c r="AB32"/>
  <c r="AB27"/>
  <c r="AB24"/>
  <c r="AB23"/>
  <c r="AB22"/>
  <c r="AB21"/>
  <c r="AB20"/>
  <c r="AB18"/>
  <c r="AB17"/>
  <c r="AB16"/>
  <c r="AB15"/>
  <c r="AB13"/>
  <c r="AB12"/>
  <c r="AB11"/>
  <c r="AB10"/>
  <c r="AB8"/>
  <c r="AB7"/>
  <c r="AB6"/>
  <c r="AB5"/>
  <c r="Z134"/>
  <c r="Z129"/>
  <c r="Z124"/>
  <c r="Z119"/>
  <c r="Z118" s="1"/>
  <c r="Z111"/>
  <c r="Z106"/>
  <c r="Z101"/>
  <c r="Z96"/>
  <c r="Z95" s="1"/>
  <c r="Z88"/>
  <c r="Z83"/>
  <c r="Z78"/>
  <c r="Z73"/>
  <c r="Z72" s="1"/>
  <c r="Z65"/>
  <c r="Z60"/>
  <c r="Z55"/>
  <c r="Z50"/>
  <c r="Z49" s="1"/>
  <c r="Z42"/>
  <c r="Z37"/>
  <c r="Z32"/>
  <c r="Z27"/>
  <c r="Z26" s="1"/>
  <c r="Z24"/>
  <c r="Z23"/>
  <c r="Z22"/>
  <c r="Z21"/>
  <c r="Z20"/>
  <c r="Z18"/>
  <c r="Z17"/>
  <c r="Z16"/>
  <c r="Z15"/>
  <c r="Z13"/>
  <c r="Z12"/>
  <c r="Z11"/>
  <c r="Z10"/>
  <c r="Z8"/>
  <c r="Z7"/>
  <c r="Z6"/>
  <c r="Z5"/>
  <c r="Y116"/>
  <c r="Y115"/>
  <c r="Y114"/>
  <c r="Y113"/>
  <c r="Y112"/>
  <c r="Y85"/>
  <c r="Y84"/>
  <c r="Y126"/>
  <c r="Y123"/>
  <c r="Y121"/>
  <c r="Y97"/>
  <c r="AB26" l="1"/>
  <c r="AB72"/>
  <c r="AB118"/>
  <c r="AD26"/>
  <c r="AD49"/>
  <c r="AD72"/>
  <c r="AD95"/>
  <c r="AD118"/>
  <c r="AB49"/>
  <c r="AB95"/>
  <c r="AD19"/>
  <c r="V19" i="6"/>
  <c r="V3"/>
  <c r="AG124" i="13"/>
  <c r="AH124" s="1"/>
  <c r="AE124"/>
  <c r="AG119"/>
  <c r="AH119" s="1"/>
  <c r="AE119"/>
  <c r="AE111" i="14"/>
  <c r="AE106"/>
  <c r="AE101"/>
  <c r="AE96"/>
  <c r="AE88"/>
  <c r="AE83"/>
  <c r="AE78"/>
  <c r="AE73"/>
  <c r="AE65"/>
  <c r="AE60"/>
  <c r="AE55"/>
  <c r="AE50"/>
  <c r="AE22"/>
  <c r="AG22"/>
  <c r="AE21"/>
  <c r="AG21"/>
  <c r="AE17"/>
  <c r="AG17"/>
  <c r="AE16"/>
  <c r="AG16"/>
  <c r="AE11"/>
  <c r="AG11"/>
  <c r="AC111"/>
  <c r="AC88"/>
  <c r="AC65"/>
  <c r="AC22"/>
  <c r="AC21"/>
  <c r="AG24"/>
  <c r="AG20"/>
  <c r="AC106"/>
  <c r="AG15"/>
  <c r="AC83"/>
  <c r="AC60"/>
  <c r="AG18"/>
  <c r="AC17"/>
  <c r="AC101"/>
  <c r="AC78"/>
  <c r="AC55"/>
  <c r="AC96"/>
  <c r="AC50"/>
  <c r="AG6"/>
  <c r="AG5"/>
  <c r="AG134" i="13"/>
  <c r="AH134" s="1"/>
  <c r="AG129"/>
  <c r="AH129" s="1"/>
  <c r="AA111" i="14"/>
  <c r="AA106"/>
  <c r="AA101"/>
  <c r="AA96"/>
  <c r="AA88"/>
  <c r="AA78"/>
  <c r="AA73"/>
  <c r="AA65"/>
  <c r="AA60"/>
  <c r="AA55"/>
  <c r="AA50"/>
  <c r="AG24" i="13"/>
  <c r="AH24" s="1"/>
  <c r="AA23" i="14"/>
  <c r="AG23"/>
  <c r="AA21"/>
  <c r="AG42" i="13"/>
  <c r="AH42" s="1"/>
  <c r="AG20"/>
  <c r="AH20" s="1"/>
  <c r="AG18"/>
  <c r="AH18" s="1"/>
  <c r="AA17" i="14"/>
  <c r="AG15" i="13"/>
  <c r="AH15" s="1"/>
  <c r="AG37"/>
  <c r="AH37" s="1"/>
  <c r="AA13" i="14"/>
  <c r="AG13"/>
  <c r="AA12"/>
  <c r="AG12"/>
  <c r="AA10"/>
  <c r="AG10"/>
  <c r="AG32" i="13"/>
  <c r="AH32" s="1"/>
  <c r="AA8" i="14"/>
  <c r="AG8"/>
  <c r="AA7"/>
  <c r="AG7"/>
  <c r="AG6" i="13"/>
  <c r="AH6" s="1"/>
  <c r="AG27"/>
  <c r="AH27" s="1"/>
  <c r="AG5"/>
  <c r="AH5" s="1"/>
  <c r="AA22"/>
  <c r="AA22" i="14"/>
  <c r="AA32" i="13"/>
  <c r="AA32" i="14"/>
  <c r="AA124" i="13"/>
  <c r="AA124" i="14"/>
  <c r="AC7" i="13"/>
  <c r="AC7" i="14"/>
  <c r="AC12" i="13"/>
  <c r="AC12" i="14"/>
  <c r="AC32" i="13"/>
  <c r="AC32" i="14"/>
  <c r="AC124" i="13"/>
  <c r="AC124" i="14"/>
  <c r="AE7" i="13"/>
  <c r="AE7" i="14"/>
  <c r="AE12" i="13"/>
  <c r="AE12" i="14"/>
  <c r="AE32" i="13"/>
  <c r="AE32" i="14"/>
  <c r="AE124"/>
  <c r="AA6" i="13"/>
  <c r="AA6" i="14"/>
  <c r="AA11" i="13"/>
  <c r="AA11" i="14"/>
  <c r="AA16" i="13"/>
  <c r="AA16" i="14"/>
  <c r="AA27" i="13"/>
  <c r="AA27" i="14"/>
  <c r="AA119" i="13"/>
  <c r="AA119" i="14"/>
  <c r="AC6" i="13"/>
  <c r="AC6" i="14"/>
  <c r="AC11" i="13"/>
  <c r="AC11" i="14"/>
  <c r="AC16" i="13"/>
  <c r="AC16" i="14"/>
  <c r="AC27" i="13"/>
  <c r="AC27" i="14"/>
  <c r="AC73" i="13"/>
  <c r="AC73" i="14"/>
  <c r="AC119" i="13"/>
  <c r="AC119" i="14"/>
  <c r="AE6" i="13"/>
  <c r="AE6" i="14"/>
  <c r="AE27" i="13"/>
  <c r="AE27" i="14"/>
  <c r="AE119"/>
  <c r="AA5" i="13"/>
  <c r="AA5" i="14"/>
  <c r="AA15" i="13"/>
  <c r="AA15" i="14"/>
  <c r="AA20" i="13"/>
  <c r="AA20" i="14"/>
  <c r="AA24" i="13"/>
  <c r="AA24" i="14"/>
  <c r="AA42" i="13"/>
  <c r="AA42" i="14"/>
  <c r="AA134" i="13"/>
  <c r="AA134" i="14"/>
  <c r="AC5" i="13"/>
  <c r="AC5" i="14"/>
  <c r="AC10" i="13"/>
  <c r="AC10" i="14"/>
  <c r="AC15" i="13"/>
  <c r="AC15" i="14"/>
  <c r="AC20" i="13"/>
  <c r="AC20" i="14"/>
  <c r="AC24" i="13"/>
  <c r="AC24" i="14"/>
  <c r="AC42" i="13"/>
  <c r="AC42" i="14"/>
  <c r="AC134" i="13"/>
  <c r="AC134" i="14"/>
  <c r="AE5" i="13"/>
  <c r="AE5" i="14"/>
  <c r="AE10" i="13"/>
  <c r="AE10" i="14"/>
  <c r="AE15" i="13"/>
  <c r="AE15" i="14"/>
  <c r="AE20" i="13"/>
  <c r="AE20" i="14"/>
  <c r="AE24" i="13"/>
  <c r="AE24" i="14"/>
  <c r="AE42" i="13"/>
  <c r="AE42" i="14"/>
  <c r="AE134" i="13"/>
  <c r="AE134" i="14"/>
  <c r="AA18" i="13"/>
  <c r="AA18" i="14"/>
  <c r="AA37" i="13"/>
  <c r="AA37" i="14"/>
  <c r="AA83" i="13"/>
  <c r="AA83" i="14"/>
  <c r="AA129" i="13"/>
  <c r="AA129" i="14"/>
  <c r="AC8" i="13"/>
  <c r="AC8" i="14"/>
  <c r="AC13" i="13"/>
  <c r="AC13" i="14"/>
  <c r="AC18" i="13"/>
  <c r="AC18" i="14"/>
  <c r="AC23" i="13"/>
  <c r="AC23" i="14"/>
  <c r="AC37" i="13"/>
  <c r="AC37" i="14"/>
  <c r="AC129" i="13"/>
  <c r="AC129" i="14"/>
  <c r="AE8" i="13"/>
  <c r="AE8" i="14"/>
  <c r="AE13" i="13"/>
  <c r="AE13" i="14"/>
  <c r="AE18" i="13"/>
  <c r="AE18" i="14"/>
  <c r="AE23" i="13"/>
  <c r="AE23" i="14"/>
  <c r="AE37" i="13"/>
  <c r="AE37" i="14"/>
  <c r="AE129" i="13"/>
  <c r="AE129" i="14"/>
  <c r="AA42" i="11"/>
  <c r="AA65" i="13"/>
  <c r="AC65" i="11"/>
  <c r="AC88" i="13"/>
  <c r="AC111"/>
  <c r="AA13" i="11"/>
  <c r="AA13" i="13"/>
  <c r="AA23" i="11"/>
  <c r="AA23" i="13"/>
  <c r="AC37" i="11"/>
  <c r="AC60" i="13"/>
  <c r="AE37" i="11"/>
  <c r="AE60" i="13"/>
  <c r="AA21" i="11"/>
  <c r="AA21" i="13"/>
  <c r="AA27" i="11"/>
  <c r="AA50" i="13"/>
  <c r="AA50" i="11"/>
  <c r="AA73" i="13"/>
  <c r="AA96"/>
  <c r="AC21" i="11"/>
  <c r="AC21" i="13"/>
  <c r="AC27" i="11"/>
  <c r="AC50" i="13"/>
  <c r="AC96"/>
  <c r="AE11" i="11"/>
  <c r="AE11" i="13"/>
  <c r="AE16" i="11"/>
  <c r="AE16" i="13"/>
  <c r="AE21" i="11"/>
  <c r="AE21" i="13"/>
  <c r="AE27" i="11"/>
  <c r="AE50" i="13"/>
  <c r="AE50" i="11"/>
  <c r="AE73" i="13"/>
  <c r="AE96"/>
  <c r="AA10" i="11"/>
  <c r="AA10" i="13"/>
  <c r="AA65" i="11"/>
  <c r="AA88" i="13"/>
  <c r="AA111"/>
  <c r="AC42" i="11"/>
  <c r="AC65" i="13"/>
  <c r="AE42" i="11"/>
  <c r="AE65" i="13"/>
  <c r="AE65" i="11"/>
  <c r="AE88" i="13"/>
  <c r="AE111"/>
  <c r="AA8" i="11"/>
  <c r="AA8" i="13"/>
  <c r="AA37" i="11"/>
  <c r="AA60" i="13"/>
  <c r="AA106"/>
  <c r="AC60" i="11"/>
  <c r="AC83" i="13"/>
  <c r="AC106"/>
  <c r="AE60" i="11"/>
  <c r="AE83" i="13"/>
  <c r="AE106"/>
  <c r="AA7" i="11"/>
  <c r="AA7" i="13"/>
  <c r="AA12" i="11"/>
  <c r="AA12" i="13"/>
  <c r="AA17" i="11"/>
  <c r="AA17" i="13"/>
  <c r="AA32" i="11"/>
  <c r="AA55" i="13"/>
  <c r="AA55" i="11"/>
  <c r="AA78" i="13"/>
  <c r="AA101"/>
  <c r="AC17" i="11"/>
  <c r="AC17" i="13"/>
  <c r="AC22" i="11"/>
  <c r="AC22" i="13"/>
  <c r="AC32" i="11"/>
  <c r="AC55" i="13"/>
  <c r="AC55" i="11"/>
  <c r="AC78" i="13"/>
  <c r="AC101"/>
  <c r="AE17" i="11"/>
  <c r="AE17" i="13"/>
  <c r="AE22" i="11"/>
  <c r="AE22" i="13"/>
  <c r="AE32" i="11"/>
  <c r="AE55" i="13"/>
  <c r="AE55" i="11"/>
  <c r="AE78" i="13"/>
  <c r="AE101"/>
  <c r="AA110" i="4"/>
  <c r="AA18" i="11"/>
  <c r="AA60"/>
  <c r="AA83"/>
  <c r="AC122" i="4"/>
  <c r="AC7" i="11"/>
  <c r="AC52" i="4"/>
  <c r="AC6" i="11"/>
  <c r="AC85" i="4"/>
  <c r="AC16" i="11"/>
  <c r="AE120" i="4"/>
  <c r="AE5" i="11"/>
  <c r="AE84" i="4"/>
  <c r="AE15" i="11"/>
  <c r="AE116" i="4"/>
  <c r="AE24" i="11"/>
  <c r="AE88"/>
  <c r="AA52" i="4"/>
  <c r="AA6" i="11"/>
  <c r="AA103" i="4"/>
  <c r="AA11" i="11"/>
  <c r="AA85" i="4"/>
  <c r="AA16" i="11"/>
  <c r="AA73"/>
  <c r="AC28" i="4"/>
  <c r="AC5" i="11"/>
  <c r="AC79" i="4"/>
  <c r="AC10" i="11"/>
  <c r="AC84" i="4"/>
  <c r="AC15" i="11"/>
  <c r="AC112" i="4"/>
  <c r="AC20" i="11"/>
  <c r="AC116" i="4"/>
  <c r="AC24" i="11"/>
  <c r="AC88"/>
  <c r="AE123" i="4"/>
  <c r="AE8" i="11"/>
  <c r="AE59" i="4"/>
  <c r="AE13" i="11"/>
  <c r="AE110" i="4"/>
  <c r="AE18" i="11"/>
  <c r="AE115" i="4"/>
  <c r="AE23" i="11"/>
  <c r="AE83"/>
  <c r="AC81" i="4"/>
  <c r="AC12" i="11"/>
  <c r="AC78"/>
  <c r="AE29" i="4"/>
  <c r="AE6" i="11"/>
  <c r="AE73"/>
  <c r="AA137" i="4"/>
  <c r="AA22" i="11"/>
  <c r="AA78"/>
  <c r="AC57" i="4"/>
  <c r="AC11" i="11"/>
  <c r="AC50"/>
  <c r="AC73"/>
  <c r="AE56" i="4"/>
  <c r="AE10" i="11"/>
  <c r="AE112" i="4"/>
  <c r="AE20" i="11"/>
  <c r="AA120" i="4"/>
  <c r="AA5" i="11"/>
  <c r="AA130" i="4"/>
  <c r="AA15" i="11"/>
  <c r="AA135" i="4"/>
  <c r="AA20" i="11"/>
  <c r="AA70" i="4"/>
  <c r="AA24" i="11"/>
  <c r="AA88"/>
  <c r="AC123" i="4"/>
  <c r="AC8" i="11"/>
  <c r="AC36" i="4"/>
  <c r="AC13" i="11"/>
  <c r="AC110" i="4"/>
  <c r="AC18" i="11"/>
  <c r="AC138" i="4"/>
  <c r="AC23" i="11"/>
  <c r="AC83"/>
  <c r="AE122" i="4"/>
  <c r="AE7" i="11"/>
  <c r="AE81" i="4"/>
  <c r="AE12" i="11"/>
  <c r="AE78"/>
  <c r="Y80" i="4"/>
  <c r="AE121"/>
  <c r="Y108"/>
  <c r="AC29"/>
  <c r="C21" i="7"/>
  <c r="Y47" i="4"/>
  <c r="Y131"/>
  <c r="Z20" i="7"/>
  <c r="AC131" i="4"/>
  <c r="Y66"/>
  <c r="AB20" i="7"/>
  <c r="Y90" i="4"/>
  <c r="AE130"/>
  <c r="Y39"/>
  <c r="Y103"/>
  <c r="AE28"/>
  <c r="AE66"/>
  <c r="AC43"/>
  <c r="AE46"/>
  <c r="AE77"/>
  <c r="AC70"/>
  <c r="AE138"/>
  <c r="AD21" i="7"/>
  <c r="Y89" i="4"/>
  <c r="AA29"/>
  <c r="AA121"/>
  <c r="AB14"/>
  <c r="AC93"/>
  <c r="AC107"/>
  <c r="AC139"/>
  <c r="AE135"/>
  <c r="AA108"/>
  <c r="AC130"/>
  <c r="AE54"/>
  <c r="AE76"/>
  <c r="AE100"/>
  <c r="AA28"/>
  <c r="AA62"/>
  <c r="AC47"/>
  <c r="AC62"/>
  <c r="AC89"/>
  <c r="AE36"/>
  <c r="AE47"/>
  <c r="AE69"/>
  <c r="AE89"/>
  <c r="AD13" i="7"/>
  <c r="Y30" i="4"/>
  <c r="Y53"/>
  <c r="Y122"/>
  <c r="Y76"/>
  <c r="Y58"/>
  <c r="Y127"/>
  <c r="Y104"/>
  <c r="Y81"/>
  <c r="Y35"/>
  <c r="AA58"/>
  <c r="AA127"/>
  <c r="AA35"/>
  <c r="AA104"/>
  <c r="AA81"/>
  <c r="Z9"/>
  <c r="AA123"/>
  <c r="AA100"/>
  <c r="AA77"/>
  <c r="AA54"/>
  <c r="AE57"/>
  <c r="AE103"/>
  <c r="AE80"/>
  <c r="AE85"/>
  <c r="AE131"/>
  <c r="AE62"/>
  <c r="AE108"/>
  <c r="AE39"/>
  <c r="AA59"/>
  <c r="AA128"/>
  <c r="AA115"/>
  <c r="AA46"/>
  <c r="AC58"/>
  <c r="AC104"/>
  <c r="AC35"/>
  <c r="AC137"/>
  <c r="AC45"/>
  <c r="AE58"/>
  <c r="AE127"/>
  <c r="AE137"/>
  <c r="AE45"/>
  <c r="Y106"/>
  <c r="Y59"/>
  <c r="AD14"/>
  <c r="AA122"/>
  <c r="AA76"/>
  <c r="AA53"/>
  <c r="AA57"/>
  <c r="AA80"/>
  <c r="Y38"/>
  <c r="Y46"/>
  <c r="Y54"/>
  <c r="Y62"/>
  <c r="Y70"/>
  <c r="Y107"/>
  <c r="Y130"/>
  <c r="Y139"/>
  <c r="AA36"/>
  <c r="AA47"/>
  <c r="AC69"/>
  <c r="AD9"/>
  <c r="AE35"/>
  <c r="AE53"/>
  <c r="AE104"/>
  <c r="AA79"/>
  <c r="AA56"/>
  <c r="AA84"/>
  <c r="AA38"/>
  <c r="AA107"/>
  <c r="AA112"/>
  <c r="AA89"/>
  <c r="AA66"/>
  <c r="AA116"/>
  <c r="AA139"/>
  <c r="AC120"/>
  <c r="AC59"/>
  <c r="AC128"/>
  <c r="AC115"/>
  <c r="AC46"/>
  <c r="Y43"/>
  <c r="Y69"/>
  <c r="Y77"/>
  <c r="Y93"/>
  <c r="Y100"/>
  <c r="Y135"/>
  <c r="AA43"/>
  <c r="AA69"/>
  <c r="AA93"/>
  <c r="AA138"/>
  <c r="AB9"/>
  <c r="AC54"/>
  <c r="AC77"/>
  <c r="AC100"/>
  <c r="AC127"/>
  <c r="Z14"/>
  <c r="AA39"/>
  <c r="Z21" i="7"/>
  <c r="AC39" i="4"/>
  <c r="AC53"/>
  <c r="AC56"/>
  <c r="AC66"/>
  <c r="AC76"/>
  <c r="AC80"/>
  <c r="AC121"/>
  <c r="AC135"/>
  <c r="AE38"/>
  <c r="AE52"/>
  <c r="AE79"/>
  <c r="AE128"/>
  <c r="AA45"/>
  <c r="AA131"/>
  <c r="AC38"/>
  <c r="AC103"/>
  <c r="AC108"/>
  <c r="AB13" i="7"/>
  <c r="AE43" i="4"/>
  <c r="AE70"/>
  <c r="AE93"/>
  <c r="AE107"/>
  <c r="AE139"/>
  <c r="C22" i="7"/>
  <c r="Y33" i="4"/>
  <c r="Y102"/>
  <c r="Y56"/>
  <c r="Y79"/>
  <c r="Y125"/>
  <c r="Y124"/>
  <c r="Z13" i="7"/>
  <c r="AB21"/>
  <c r="Y133" i="4"/>
  <c r="Y64"/>
  <c r="Y41"/>
  <c r="Y110"/>
  <c r="AB12" i="7"/>
  <c r="Y98" i="4"/>
  <c r="Y75"/>
  <c r="Y52"/>
  <c r="Y29"/>
  <c r="AA67"/>
  <c r="Z19"/>
  <c r="AA136"/>
  <c r="AA44"/>
  <c r="AA113"/>
  <c r="AA90"/>
  <c r="Y87"/>
  <c r="Y74"/>
  <c r="Y120"/>
  <c r="Y51"/>
  <c r="Y132"/>
  <c r="Y40"/>
  <c r="Y109"/>
  <c r="AD16" i="7"/>
  <c r="Y136" i="4"/>
  <c r="Y67"/>
  <c r="Y111"/>
  <c r="Y44"/>
  <c r="AB16" i="7"/>
  <c r="AE67" i="4"/>
  <c r="AE136"/>
  <c r="AE44"/>
  <c r="AE113"/>
  <c r="AE90"/>
  <c r="Y86"/>
  <c r="Y36"/>
  <c r="Y128"/>
  <c r="Y105"/>
  <c r="Y82"/>
  <c r="Y137"/>
  <c r="Y91"/>
  <c r="Y68"/>
  <c r="Y60"/>
  <c r="Z16" i="7"/>
  <c r="AC67" i="4"/>
  <c r="AB19"/>
  <c r="AC136"/>
  <c r="AC44"/>
  <c r="AC113"/>
  <c r="AC90"/>
  <c r="AD12" i="7"/>
  <c r="Y63" i="4"/>
  <c r="Y28"/>
  <c r="Y45"/>
  <c r="AA98"/>
  <c r="AA75"/>
  <c r="AA125"/>
  <c r="AA33"/>
  <c r="AA102"/>
  <c r="AA64"/>
  <c r="AA133"/>
  <c r="AA41"/>
  <c r="Z29" i="7"/>
  <c r="AC98" i="4"/>
  <c r="AC75"/>
  <c r="AC125"/>
  <c r="AC33"/>
  <c r="AC102"/>
  <c r="AC64"/>
  <c r="AC133"/>
  <c r="AC41"/>
  <c r="AB29" i="7"/>
  <c r="AE98" i="4"/>
  <c r="AE75"/>
  <c r="AE125"/>
  <c r="AE33"/>
  <c r="AE102"/>
  <c r="AE64"/>
  <c r="AE133"/>
  <c r="AE41"/>
  <c r="AD29" i="7"/>
  <c r="Y31" i="4"/>
  <c r="Y34"/>
  <c r="Y61"/>
  <c r="Y92"/>
  <c r="Y99"/>
  <c r="Y138"/>
  <c r="AA87"/>
  <c r="AA97"/>
  <c r="AA114"/>
  <c r="Z14" i="7"/>
  <c r="Z15"/>
  <c r="Z28"/>
  <c r="AC87" i="4"/>
  <c r="AC97"/>
  <c r="AC114"/>
  <c r="AB14" i="7"/>
  <c r="AB15"/>
  <c r="AB28"/>
  <c r="AE87" i="4"/>
  <c r="AE97"/>
  <c r="AE114"/>
  <c r="AD15" i="7"/>
  <c r="AD28"/>
  <c r="AA74" i="4"/>
  <c r="AA51"/>
  <c r="Z4"/>
  <c r="Z3" s="1"/>
  <c r="AA105"/>
  <c r="AA82"/>
  <c r="AA132"/>
  <c r="AA40"/>
  <c r="AA109"/>
  <c r="AA91"/>
  <c r="AA68"/>
  <c r="Z26" i="7"/>
  <c r="AC74" i="4"/>
  <c r="AC51"/>
  <c r="AB4"/>
  <c r="AB3" s="1"/>
  <c r="AC105"/>
  <c r="AC82"/>
  <c r="AC132"/>
  <c r="AC40"/>
  <c r="AC109"/>
  <c r="AC91"/>
  <c r="AC68"/>
  <c r="AB26" i="7"/>
  <c r="AE74" i="4"/>
  <c r="AE51"/>
  <c r="AD4"/>
  <c r="AD3" s="1"/>
  <c r="AE105"/>
  <c r="AE82"/>
  <c r="AE132"/>
  <c r="AE40"/>
  <c r="AE109"/>
  <c r="AE91"/>
  <c r="AE68"/>
  <c r="AD26" i="7"/>
  <c r="Y57" i="4"/>
  <c r="AA63"/>
  <c r="AA86"/>
  <c r="Z30" i="7"/>
  <c r="AC63" i="4"/>
  <c r="AC86"/>
  <c r="AB19" i="7"/>
  <c r="AB30"/>
  <c r="AE63" i="4"/>
  <c r="AE86"/>
  <c r="AD19" i="7"/>
  <c r="AD30"/>
  <c r="AA31" i="4"/>
  <c r="AA34"/>
  <c r="AA61"/>
  <c r="AA92"/>
  <c r="AA99"/>
  <c r="AA126"/>
  <c r="AC31"/>
  <c r="AC34"/>
  <c r="AC61"/>
  <c r="AC92"/>
  <c r="AC99"/>
  <c r="AC126"/>
  <c r="AE31"/>
  <c r="AE34"/>
  <c r="AE61"/>
  <c r="AE92"/>
  <c r="AE99"/>
  <c r="AE126"/>
  <c r="AA30"/>
  <c r="AC30"/>
  <c r="AE30"/>
  <c r="X4" i="6" l="1"/>
  <c r="V18"/>
  <c r="AG16" i="13"/>
  <c r="AH16" s="1"/>
  <c r="AG118"/>
  <c r="AH118" s="1"/>
  <c r="AE118"/>
  <c r="AG72" i="14"/>
  <c r="AG49"/>
  <c r="AG11" i="13"/>
  <c r="AH11" s="1"/>
  <c r="AE26" i="14"/>
  <c r="AG26"/>
  <c r="AG22" i="13"/>
  <c r="AH22" s="1"/>
  <c r="AG19" i="14"/>
  <c r="AG83" i="13"/>
  <c r="AH83" s="1"/>
  <c r="AG14" i="14"/>
  <c r="AG9"/>
  <c r="AC26"/>
  <c r="AH111" i="13"/>
  <c r="AG106"/>
  <c r="AH106" s="1"/>
  <c r="AG101"/>
  <c r="AH101" s="1"/>
  <c r="AG96"/>
  <c r="AH96" s="1"/>
  <c r="AG95" i="14"/>
  <c r="AG95" i="13"/>
  <c r="AH95" s="1"/>
  <c r="AG88"/>
  <c r="AH88" s="1"/>
  <c r="AG78"/>
  <c r="AH78" s="1"/>
  <c r="AG73"/>
  <c r="AH73" s="1"/>
  <c r="AG72"/>
  <c r="AH72" s="1"/>
  <c r="AG65"/>
  <c r="AH65" s="1"/>
  <c r="AG60"/>
  <c r="AH60" s="1"/>
  <c r="AG55"/>
  <c r="AH55" s="1"/>
  <c r="AG50"/>
  <c r="AH50" s="1"/>
  <c r="AG49"/>
  <c r="AH49" s="1"/>
  <c r="AG23"/>
  <c r="AH23" s="1"/>
  <c r="AG21"/>
  <c r="AH21" s="1"/>
  <c r="AG19"/>
  <c r="AH19" s="1"/>
  <c r="AG17"/>
  <c r="AH17" s="1"/>
  <c r="AG14"/>
  <c r="AH14" s="1"/>
  <c r="AG13"/>
  <c r="AH13" s="1"/>
  <c r="AG12"/>
  <c r="AH12" s="1"/>
  <c r="AG9"/>
  <c r="AH9" s="1"/>
  <c r="AG10"/>
  <c r="AH10" s="1"/>
  <c r="AG8"/>
  <c r="AH8" s="1"/>
  <c r="AG7"/>
  <c r="AH7" s="1"/>
  <c r="AG4" i="14"/>
  <c r="AG4" i="13"/>
  <c r="AH4" s="1"/>
  <c r="AA26" i="14"/>
  <c r="AC30" i="7"/>
  <c r="AA118" i="13"/>
  <c r="AA118" i="14"/>
  <c r="AC72" i="13"/>
  <c r="AC72" i="14"/>
  <c r="AC9" i="13"/>
  <c r="AC9" i="14"/>
  <c r="AE118"/>
  <c r="AE9" i="13"/>
  <c r="AE9" i="14"/>
  <c r="AA9" i="13"/>
  <c r="AA9" i="14"/>
  <c r="AE95" i="13"/>
  <c r="AE95" i="14"/>
  <c r="AC14" i="13"/>
  <c r="AC14" i="14"/>
  <c r="AC4" i="13"/>
  <c r="AC4" i="14"/>
  <c r="AC19" i="13"/>
  <c r="AC19" i="14"/>
  <c r="AA95" i="13"/>
  <c r="AA95" i="14"/>
  <c r="AE19" i="13"/>
  <c r="AE19" i="14"/>
  <c r="AA49" i="13"/>
  <c r="AA49" i="14"/>
  <c r="AA19" i="13"/>
  <c r="AA19" i="14"/>
  <c r="AA72" i="13"/>
  <c r="AA72" i="14"/>
  <c r="AE14" i="13"/>
  <c r="AE14" i="14"/>
  <c r="AC118" i="13"/>
  <c r="AC118" i="14"/>
  <c r="AA4" i="13"/>
  <c r="AA4" i="14"/>
  <c r="AE49" i="13"/>
  <c r="AE49" i="14"/>
  <c r="AC49" i="13"/>
  <c r="AC49" i="14"/>
  <c r="AE72" i="13"/>
  <c r="AE72" i="14"/>
  <c r="AA14" i="13"/>
  <c r="AA14" i="14"/>
  <c r="AE4" i="13"/>
  <c r="AE4" i="14"/>
  <c r="AC95" i="13"/>
  <c r="AC95" i="14"/>
  <c r="Z5" i="7"/>
  <c r="AA26" i="13"/>
  <c r="AD5" i="7"/>
  <c r="AE26" i="13"/>
  <c r="AB5" i="7"/>
  <c r="AC26" i="13"/>
  <c r="AA29" i="7"/>
  <c r="AA30"/>
  <c r="AA72" i="11"/>
  <c r="Z9" i="7"/>
  <c r="AC49" i="11"/>
  <c r="AB7" i="7"/>
  <c r="AC101" i="4"/>
  <c r="AC9" i="11"/>
  <c r="AE55" i="4"/>
  <c r="AE9" i="11"/>
  <c r="AE106" i="4"/>
  <c r="AE14" i="11"/>
  <c r="AD6" i="7"/>
  <c r="AE26" i="11"/>
  <c r="AD7" i="7"/>
  <c r="AE49" i="11"/>
  <c r="AB18" i="7"/>
  <c r="AE50" i="4"/>
  <c r="AE4" i="11"/>
  <c r="Z12" i="7"/>
  <c r="AA49" i="11"/>
  <c r="Z7" i="7"/>
  <c r="AC72" i="11"/>
  <c r="AB9" i="7"/>
  <c r="AC60" i="4"/>
  <c r="AC14" i="11"/>
  <c r="AE29" i="7"/>
  <c r="AC29"/>
  <c r="AE30"/>
  <c r="AA27" i="4"/>
  <c r="AA4" i="11"/>
  <c r="AE111" i="4"/>
  <c r="AE19" i="11"/>
  <c r="AA106" i="4"/>
  <c r="AA14" i="11"/>
  <c r="AE72"/>
  <c r="AD9" i="7"/>
  <c r="AB8"/>
  <c r="Z19"/>
  <c r="AC26" i="11"/>
  <c r="AB6" i="7"/>
  <c r="AC50" i="4"/>
  <c r="AC4" i="11"/>
  <c r="AD14" i="7"/>
  <c r="AD20"/>
  <c r="AC65" i="4"/>
  <c r="AC19" i="11"/>
  <c r="Z8" i="7"/>
  <c r="Z6"/>
  <c r="AA26" i="11"/>
  <c r="AA65" i="4"/>
  <c r="AA19" i="11"/>
  <c r="AA78" i="4"/>
  <c r="AA9" i="11"/>
  <c r="AD8" i="7"/>
  <c r="X30"/>
  <c r="X29"/>
  <c r="X28"/>
  <c r="X26"/>
  <c r="V30"/>
  <c r="AF30" s="1"/>
  <c r="V29"/>
  <c r="AF29" s="1"/>
  <c r="V28"/>
  <c r="AF28" s="1"/>
  <c r="V26"/>
  <c r="AF26" s="1"/>
  <c r="V21"/>
  <c r="AF21" s="1"/>
  <c r="V20"/>
  <c r="AF20" s="1"/>
  <c r="V19"/>
  <c r="AF19" s="1"/>
  <c r="V16"/>
  <c r="AF16" s="1"/>
  <c r="V15"/>
  <c r="AF15" s="1"/>
  <c r="V14"/>
  <c r="AF14" s="1"/>
  <c r="V13"/>
  <c r="AF13" s="1"/>
  <c r="V12"/>
  <c r="AF12" s="1"/>
  <c r="V9"/>
  <c r="V8"/>
  <c r="AF8" s="1"/>
  <c r="V7"/>
  <c r="V6"/>
  <c r="V5"/>
  <c r="AF5" s="1"/>
  <c r="T30"/>
  <c r="T29"/>
  <c r="T28"/>
  <c r="T26"/>
  <c r="T21"/>
  <c r="T20"/>
  <c r="T19"/>
  <c r="T16"/>
  <c r="T15"/>
  <c r="T14"/>
  <c r="T13"/>
  <c r="T12"/>
  <c r="T9"/>
  <c r="T8"/>
  <c r="T7"/>
  <c r="T6"/>
  <c r="T5"/>
  <c r="R30"/>
  <c r="R29"/>
  <c r="R28"/>
  <c r="R26"/>
  <c r="R21"/>
  <c r="R20"/>
  <c r="R19"/>
  <c r="R16"/>
  <c r="R15"/>
  <c r="R14"/>
  <c r="R13"/>
  <c r="R12"/>
  <c r="R9"/>
  <c r="R8"/>
  <c r="R7"/>
  <c r="R6"/>
  <c r="R5"/>
  <c r="P30"/>
  <c r="P29"/>
  <c r="P28"/>
  <c r="P26"/>
  <c r="P21"/>
  <c r="P20"/>
  <c r="P19"/>
  <c r="P16"/>
  <c r="P15"/>
  <c r="P14"/>
  <c r="P13"/>
  <c r="P12"/>
  <c r="P9"/>
  <c r="P8"/>
  <c r="P7"/>
  <c r="P6"/>
  <c r="P5"/>
  <c r="N30"/>
  <c r="N29"/>
  <c r="N28"/>
  <c r="N26"/>
  <c r="N16"/>
  <c r="AB11"/>
  <c r="X15"/>
  <c r="N15"/>
  <c r="N14"/>
  <c r="N13"/>
  <c r="N12"/>
  <c r="N21"/>
  <c r="N20"/>
  <c r="N19"/>
  <c r="N9"/>
  <c r="N8"/>
  <c r="N7"/>
  <c r="N6"/>
  <c r="N5"/>
  <c r="L30"/>
  <c r="L29"/>
  <c r="L28"/>
  <c r="L26"/>
  <c r="L21"/>
  <c r="L20"/>
  <c r="L19"/>
  <c r="L16"/>
  <c r="L15"/>
  <c r="L14"/>
  <c r="L13"/>
  <c r="L12"/>
  <c r="L9"/>
  <c r="L8"/>
  <c r="L7"/>
  <c r="L6"/>
  <c r="L5"/>
  <c r="J9"/>
  <c r="J8"/>
  <c r="J7"/>
  <c r="J6"/>
  <c r="J5"/>
  <c r="AE32" i="4"/>
  <c r="J30" i="7"/>
  <c r="J29"/>
  <c r="J28"/>
  <c r="J26"/>
  <c r="J16"/>
  <c r="J15"/>
  <c r="J14"/>
  <c r="J13"/>
  <c r="J12"/>
  <c r="C23"/>
  <c r="C18" s="1"/>
  <c r="AC119" i="4"/>
  <c r="AC83"/>
  <c r="AA124"/>
  <c r="AA55"/>
  <c r="AC124"/>
  <c r="AA88"/>
  <c r="AA111"/>
  <c r="AE37"/>
  <c r="AE88"/>
  <c r="AA129"/>
  <c r="AC106"/>
  <c r="AC37"/>
  <c r="AC129"/>
  <c r="AE129"/>
  <c r="Y37"/>
  <c r="AA37"/>
  <c r="Y129"/>
  <c r="Y83"/>
  <c r="AC88"/>
  <c r="AA101"/>
  <c r="AA32"/>
  <c r="Y78"/>
  <c r="AA60"/>
  <c r="AE42"/>
  <c r="AE119"/>
  <c r="AA119"/>
  <c r="AE27"/>
  <c r="AE78"/>
  <c r="AC55"/>
  <c r="AA73"/>
  <c r="AC134"/>
  <c r="AC42"/>
  <c r="AC78"/>
  <c r="Y101"/>
  <c r="AC32"/>
  <c r="AA42"/>
  <c r="AE60"/>
  <c r="AE124"/>
  <c r="AE101"/>
  <c r="AE83"/>
  <c r="AA83"/>
  <c r="Y26"/>
  <c r="Y96"/>
  <c r="AE96"/>
  <c r="AE73"/>
  <c r="AC96"/>
  <c r="AC73"/>
  <c r="AA96"/>
  <c r="AE134"/>
  <c r="AE65"/>
  <c r="Y27"/>
  <c r="Y119"/>
  <c r="AC27"/>
  <c r="Y50"/>
  <c r="AC111"/>
  <c r="Y73"/>
  <c r="AA134"/>
  <c r="Y134"/>
  <c r="Y65"/>
  <c r="Y42"/>
  <c r="Y55"/>
  <c r="Y32"/>
  <c r="Y88"/>
  <c r="AA50"/>
  <c r="W35" i="7" l="1"/>
  <c r="AF9"/>
  <c r="W34"/>
  <c r="AF7"/>
  <c r="W33"/>
  <c r="AF6"/>
  <c r="U35"/>
  <c r="U34"/>
  <c r="U33"/>
  <c r="X19" i="6"/>
  <c r="X3"/>
  <c r="S35" i="7"/>
  <c r="S34"/>
  <c r="S33"/>
  <c r="Q35"/>
  <c r="Q34"/>
  <c r="Q33"/>
  <c r="J4"/>
  <c r="O33"/>
  <c r="O35"/>
  <c r="O34"/>
  <c r="M33"/>
  <c r="M35"/>
  <c r="M34"/>
  <c r="K35"/>
  <c r="K34"/>
  <c r="K33"/>
  <c r="AG118" i="14"/>
  <c r="AD11" i="7"/>
  <c r="AE34"/>
  <c r="AE20"/>
  <c r="AE12"/>
  <c r="AC35"/>
  <c r="AC34"/>
  <c r="AC19"/>
  <c r="AA21"/>
  <c r="AA15"/>
  <c r="AG26" i="13"/>
  <c r="AH26" s="1"/>
  <c r="AG3" i="14"/>
  <c r="AG3" i="13"/>
  <c r="AH3" s="1"/>
  <c r="AE3"/>
  <c r="AE3" i="14"/>
  <c r="AC12" i="7"/>
  <c r="AC3" i="13"/>
  <c r="AC3" i="14"/>
  <c r="AA3" i="13"/>
  <c r="AA3" i="14"/>
  <c r="AE19" i="7"/>
  <c r="AA12"/>
  <c r="AE21"/>
  <c r="AC20"/>
  <c r="AC33"/>
  <c r="AA23"/>
  <c r="AA35"/>
  <c r="AA20"/>
  <c r="AA33"/>
  <c r="AE16"/>
  <c r="AE35"/>
  <c r="AA14"/>
  <c r="AA34"/>
  <c r="AE13"/>
  <c r="AE33"/>
  <c r="Z4"/>
  <c r="AA13"/>
  <c r="Z25"/>
  <c r="AB25"/>
  <c r="AE22"/>
  <c r="AC22"/>
  <c r="AC23"/>
  <c r="AA49" i="4"/>
  <c r="AA3" i="11"/>
  <c r="AE49" i="4"/>
  <c r="AE3" i="11"/>
  <c r="AE23" i="7"/>
  <c r="AD4"/>
  <c r="AD18"/>
  <c r="AB4"/>
  <c r="Z11"/>
  <c r="AC13"/>
  <c r="AC14"/>
  <c r="AE14"/>
  <c r="AA16"/>
  <c r="AC49" i="4"/>
  <c r="AC3" i="11"/>
  <c r="AA22" i="7"/>
  <c r="Z18"/>
  <c r="AA19"/>
  <c r="AD25"/>
  <c r="AC15"/>
  <c r="AE15"/>
  <c r="AC21"/>
  <c r="AC16"/>
  <c r="Y29"/>
  <c r="Y30"/>
  <c r="Y26"/>
  <c r="W30"/>
  <c r="W29"/>
  <c r="V18"/>
  <c r="AF18" s="1"/>
  <c r="V11"/>
  <c r="AF11" s="1"/>
  <c r="W23"/>
  <c r="W16"/>
  <c r="W22"/>
  <c r="W15"/>
  <c r="W14"/>
  <c r="W21"/>
  <c r="W13"/>
  <c r="W20"/>
  <c r="V25"/>
  <c r="AF25" s="1"/>
  <c r="W12"/>
  <c r="V4"/>
  <c r="AF4" s="1"/>
  <c r="W19"/>
  <c r="U29"/>
  <c r="U30"/>
  <c r="T18"/>
  <c r="T11"/>
  <c r="U23"/>
  <c r="U16"/>
  <c r="U22"/>
  <c r="U15"/>
  <c r="U14"/>
  <c r="U21"/>
  <c r="U20"/>
  <c r="U13"/>
  <c r="T25"/>
  <c r="U19"/>
  <c r="U12"/>
  <c r="T4"/>
  <c r="S29"/>
  <c r="S30"/>
  <c r="R18"/>
  <c r="S15"/>
  <c r="R11"/>
  <c r="S16"/>
  <c r="S23"/>
  <c r="S22"/>
  <c r="S21"/>
  <c r="S14"/>
  <c r="S13"/>
  <c r="S20"/>
  <c r="R25"/>
  <c r="S12"/>
  <c r="R4"/>
  <c r="S19"/>
  <c r="Q29"/>
  <c r="Q30"/>
  <c r="P18"/>
  <c r="P11"/>
  <c r="Q23"/>
  <c r="Q16"/>
  <c r="Q22"/>
  <c r="Q15"/>
  <c r="Q14"/>
  <c r="Q21"/>
  <c r="Q20"/>
  <c r="Q13"/>
  <c r="Q12"/>
  <c r="P25"/>
  <c r="Q19"/>
  <c r="P4"/>
  <c r="O30"/>
  <c r="O29"/>
  <c r="Y15"/>
  <c r="X11"/>
  <c r="N11"/>
  <c r="N18"/>
  <c r="O16"/>
  <c r="O23"/>
  <c r="O22"/>
  <c r="O15"/>
  <c r="O14"/>
  <c r="O21"/>
  <c r="O20"/>
  <c r="O13"/>
  <c r="O12"/>
  <c r="N25"/>
  <c r="O19"/>
  <c r="N4"/>
  <c r="M30"/>
  <c r="M29"/>
  <c r="L18"/>
  <c r="L11"/>
  <c r="M16"/>
  <c r="M23"/>
  <c r="M22"/>
  <c r="M15"/>
  <c r="M14"/>
  <c r="M21"/>
  <c r="M20"/>
  <c r="M13"/>
  <c r="L4"/>
  <c r="M12"/>
  <c r="M19"/>
  <c r="L25"/>
  <c r="K23"/>
  <c r="K22"/>
  <c r="K21"/>
  <c r="K20"/>
  <c r="J25"/>
  <c r="K19"/>
  <c r="K30"/>
  <c r="K29"/>
  <c r="K16"/>
  <c r="K15"/>
  <c r="K14"/>
  <c r="K13"/>
  <c r="J11"/>
  <c r="K12"/>
  <c r="AA118" i="4"/>
  <c r="Y49"/>
  <c r="Y72"/>
  <c r="AE26"/>
  <c r="AA95"/>
  <c r="AE95"/>
  <c r="AE118"/>
  <c r="AE72"/>
  <c r="AC26"/>
  <c r="Y118"/>
  <c r="Y95"/>
  <c r="AA26"/>
  <c r="AA72"/>
  <c r="AC118"/>
  <c r="AC72"/>
  <c r="AC95"/>
  <c r="C8" i="7"/>
  <c r="U32" l="1"/>
  <c r="X18" i="6"/>
  <c r="S32" i="7"/>
  <c r="M32"/>
  <c r="K32"/>
  <c r="AE18"/>
  <c r="AE26"/>
  <c r="AE11"/>
  <c r="AC26"/>
  <c r="AC11"/>
  <c r="AA26"/>
  <c r="AA18"/>
  <c r="AA11"/>
  <c r="Q5"/>
  <c r="Q32"/>
  <c r="AC9"/>
  <c r="AC32"/>
  <c r="AA9"/>
  <c r="AA32"/>
  <c r="O5"/>
  <c r="O32"/>
  <c r="AE5"/>
  <c r="AE32"/>
  <c r="W5"/>
  <c r="W32"/>
  <c r="AA8"/>
  <c r="AA5"/>
  <c r="AA7"/>
  <c r="AA6"/>
  <c r="AE8"/>
  <c r="AC6"/>
  <c r="AC5"/>
  <c r="AE6"/>
  <c r="AE7"/>
  <c r="AC18"/>
  <c r="AE9"/>
  <c r="AC8"/>
  <c r="AC7"/>
  <c r="Y11"/>
  <c r="W26"/>
  <c r="W11"/>
  <c r="W9"/>
  <c r="W6"/>
  <c r="W7"/>
  <c r="W8"/>
  <c r="W18"/>
  <c r="U6"/>
  <c r="U8"/>
  <c r="U9"/>
  <c r="U18"/>
  <c r="U7"/>
  <c r="U26"/>
  <c r="U5"/>
  <c r="U11"/>
  <c r="S8"/>
  <c r="S7"/>
  <c r="S6"/>
  <c r="S9"/>
  <c r="S18"/>
  <c r="S26"/>
  <c r="S11"/>
  <c r="S5"/>
  <c r="Q11"/>
  <c r="Q6"/>
  <c r="Q9"/>
  <c r="Q7"/>
  <c r="Q8"/>
  <c r="Q18"/>
  <c r="Q26"/>
  <c r="O26"/>
  <c r="O6"/>
  <c r="O11"/>
  <c r="O18"/>
  <c r="O7"/>
  <c r="O8"/>
  <c r="O9"/>
  <c r="M26"/>
  <c r="M5"/>
  <c r="M7"/>
  <c r="M6"/>
  <c r="M8"/>
  <c r="M11"/>
  <c r="M9"/>
  <c r="M18"/>
  <c r="K26"/>
  <c r="K7"/>
  <c r="K9"/>
  <c r="K6"/>
  <c r="K8"/>
  <c r="K18"/>
  <c r="K5"/>
  <c r="K11"/>
  <c r="D22"/>
  <c r="AD107" i="2"/>
  <c r="AD102"/>
  <c r="AD97"/>
  <c r="AD92"/>
  <c r="AB107"/>
  <c r="AB102"/>
  <c r="AB97"/>
  <c r="AB92"/>
  <c r="Z107"/>
  <c r="Z102"/>
  <c r="Z97"/>
  <c r="Z92"/>
  <c r="X107"/>
  <c r="X102"/>
  <c r="X97"/>
  <c r="X92"/>
  <c r="V107"/>
  <c r="V102"/>
  <c r="V97"/>
  <c r="V92"/>
  <c r="P107"/>
  <c r="P102"/>
  <c r="P97"/>
  <c r="P92"/>
  <c r="N107"/>
  <c r="N102"/>
  <c r="N97"/>
  <c r="N92"/>
  <c r="L107"/>
  <c r="L102"/>
  <c r="L97"/>
  <c r="L92"/>
  <c r="J107"/>
  <c r="J102"/>
  <c r="J97"/>
  <c r="J92"/>
  <c r="C107"/>
  <c r="C102"/>
  <c r="C97"/>
  <c r="C92"/>
  <c r="H107"/>
  <c r="H102"/>
  <c r="H97"/>
  <c r="H92"/>
  <c r="AD90"/>
  <c r="AD89"/>
  <c r="AD88"/>
  <c r="AD87"/>
  <c r="AD86"/>
  <c r="AD84"/>
  <c r="AD83"/>
  <c r="AD82"/>
  <c r="AD81"/>
  <c r="AD79"/>
  <c r="AD78"/>
  <c r="AD77"/>
  <c r="AD76"/>
  <c r="AD74"/>
  <c r="AD73"/>
  <c r="AD72"/>
  <c r="AD71"/>
  <c r="AB90"/>
  <c r="AB89"/>
  <c r="AB88"/>
  <c r="AB87"/>
  <c r="AB86"/>
  <c r="AB84"/>
  <c r="AB83"/>
  <c r="AB82"/>
  <c r="AB81"/>
  <c r="AB79"/>
  <c r="AB78"/>
  <c r="AB77"/>
  <c r="AB76"/>
  <c r="AB74"/>
  <c r="AB73"/>
  <c r="AB72"/>
  <c r="AB71"/>
  <c r="Z90"/>
  <c r="Z89"/>
  <c r="Z88"/>
  <c r="Z87"/>
  <c r="Z86"/>
  <c r="Z84"/>
  <c r="Z83"/>
  <c r="Z82"/>
  <c r="Z81"/>
  <c r="Z79"/>
  <c r="Z78"/>
  <c r="Z77"/>
  <c r="Z76"/>
  <c r="Z74"/>
  <c r="Z73"/>
  <c r="Z72"/>
  <c r="Z71"/>
  <c r="X90"/>
  <c r="X89"/>
  <c r="X88"/>
  <c r="X87"/>
  <c r="X86"/>
  <c r="X84"/>
  <c r="X83"/>
  <c r="X82"/>
  <c r="X81"/>
  <c r="X79"/>
  <c r="X78"/>
  <c r="X77"/>
  <c r="X76"/>
  <c r="X74"/>
  <c r="X73"/>
  <c r="X72"/>
  <c r="X71"/>
  <c r="V90"/>
  <c r="AF90" s="1"/>
  <c r="V89"/>
  <c r="AF89" s="1"/>
  <c r="V88"/>
  <c r="AF88" s="1"/>
  <c r="V87"/>
  <c r="AF87" s="1"/>
  <c r="V86"/>
  <c r="AF86" s="1"/>
  <c r="V84"/>
  <c r="AF84" s="1"/>
  <c r="V83"/>
  <c r="AF83" s="1"/>
  <c r="V82"/>
  <c r="AF82" s="1"/>
  <c r="V81"/>
  <c r="AF81" s="1"/>
  <c r="V79"/>
  <c r="AF79" s="1"/>
  <c r="V78"/>
  <c r="AF78" s="1"/>
  <c r="V77"/>
  <c r="AF77" s="1"/>
  <c r="V76"/>
  <c r="AF76" s="1"/>
  <c r="V74"/>
  <c r="AF74" s="1"/>
  <c r="V73"/>
  <c r="AF73" s="1"/>
  <c r="V72"/>
  <c r="AF72" s="1"/>
  <c r="V71"/>
  <c r="AF71" s="1"/>
  <c r="U72"/>
  <c r="P90"/>
  <c r="P89"/>
  <c r="P88"/>
  <c r="P87"/>
  <c r="P86"/>
  <c r="P84"/>
  <c r="P83"/>
  <c r="P82"/>
  <c r="P81"/>
  <c r="P79"/>
  <c r="P78"/>
  <c r="P77"/>
  <c r="P76"/>
  <c r="P74"/>
  <c r="P73"/>
  <c r="P72"/>
  <c r="P71"/>
  <c r="N90"/>
  <c r="N89"/>
  <c r="N88"/>
  <c r="N87"/>
  <c r="N86"/>
  <c r="N84"/>
  <c r="N83"/>
  <c r="N82"/>
  <c r="N81"/>
  <c r="N79"/>
  <c r="N78"/>
  <c r="N77"/>
  <c r="N76"/>
  <c r="N74"/>
  <c r="N73"/>
  <c r="N72"/>
  <c r="N71"/>
  <c r="L90"/>
  <c r="L89"/>
  <c r="L88"/>
  <c r="L87"/>
  <c r="L86"/>
  <c r="L84"/>
  <c r="L83"/>
  <c r="L82"/>
  <c r="L81"/>
  <c r="L79"/>
  <c r="L78"/>
  <c r="L77"/>
  <c r="L76"/>
  <c r="L74"/>
  <c r="L73"/>
  <c r="L72"/>
  <c r="L71"/>
  <c r="J90"/>
  <c r="J89"/>
  <c r="J88"/>
  <c r="J87"/>
  <c r="J86"/>
  <c r="J84"/>
  <c r="J83"/>
  <c r="J82"/>
  <c r="J81"/>
  <c r="J79"/>
  <c r="J78"/>
  <c r="J77"/>
  <c r="J76"/>
  <c r="J74"/>
  <c r="J73"/>
  <c r="J72"/>
  <c r="J71"/>
  <c r="C90"/>
  <c r="D90" s="1"/>
  <c r="C89"/>
  <c r="D89" s="1"/>
  <c r="C88"/>
  <c r="D88" s="1"/>
  <c r="C87"/>
  <c r="D87" s="1"/>
  <c r="C86"/>
  <c r="D108" s="1"/>
  <c r="C84"/>
  <c r="D84" s="1"/>
  <c r="C83"/>
  <c r="D83" s="1"/>
  <c r="C82"/>
  <c r="D82" s="1"/>
  <c r="C81"/>
  <c r="D81" s="1"/>
  <c r="C79"/>
  <c r="D79" s="1"/>
  <c r="C78"/>
  <c r="D78" s="1"/>
  <c r="C77"/>
  <c r="D77" s="1"/>
  <c r="C76"/>
  <c r="D76" s="1"/>
  <c r="C74"/>
  <c r="D74" s="1"/>
  <c r="C73"/>
  <c r="D73" s="1"/>
  <c r="C72"/>
  <c r="D72" s="1"/>
  <c r="D71"/>
  <c r="H87"/>
  <c r="H88"/>
  <c r="H89"/>
  <c r="H90"/>
  <c r="H86"/>
  <c r="H82"/>
  <c r="H83"/>
  <c r="H84"/>
  <c r="H81"/>
  <c r="H77"/>
  <c r="H78"/>
  <c r="H79"/>
  <c r="H76"/>
  <c r="H72"/>
  <c r="H73"/>
  <c r="H74"/>
  <c r="H71"/>
  <c r="AE68"/>
  <c r="AE67"/>
  <c r="AE66"/>
  <c r="AE65"/>
  <c r="AE64"/>
  <c r="AD63"/>
  <c r="AE62"/>
  <c r="AE61"/>
  <c r="AE60"/>
  <c r="AE59"/>
  <c r="AD58"/>
  <c r="AE57"/>
  <c r="AE56"/>
  <c r="AE55"/>
  <c r="AE54"/>
  <c r="AD53"/>
  <c r="AE52"/>
  <c r="AE51"/>
  <c r="AE50"/>
  <c r="AE49"/>
  <c r="AD48"/>
  <c r="AC68"/>
  <c r="AC67"/>
  <c r="AC66"/>
  <c r="AC65"/>
  <c r="AC64"/>
  <c r="AB63"/>
  <c r="AC62"/>
  <c r="AC61"/>
  <c r="AC60"/>
  <c r="AC59"/>
  <c r="AB58"/>
  <c r="AC57"/>
  <c r="AC56"/>
  <c r="AC55"/>
  <c r="AC54"/>
  <c r="AB53"/>
  <c r="AC52"/>
  <c r="AC51"/>
  <c r="AC50"/>
  <c r="AC49"/>
  <c r="AB48"/>
  <c r="AA68"/>
  <c r="AA67"/>
  <c r="AA66"/>
  <c r="AA65"/>
  <c r="AA64"/>
  <c r="Z63"/>
  <c r="AA62"/>
  <c r="AA61"/>
  <c r="AA60"/>
  <c r="AA59"/>
  <c r="Z58"/>
  <c r="AA57"/>
  <c r="AA56"/>
  <c r="AA55"/>
  <c r="AA54"/>
  <c r="Z53"/>
  <c r="AA52"/>
  <c r="AA51"/>
  <c r="AA50"/>
  <c r="AA49"/>
  <c r="Z48"/>
  <c r="Y68"/>
  <c r="Y67"/>
  <c r="Y66"/>
  <c r="Y65"/>
  <c r="Y64"/>
  <c r="X63"/>
  <c r="Y62"/>
  <c r="Y61"/>
  <c r="Y60"/>
  <c r="Y59"/>
  <c r="X58"/>
  <c r="Y57"/>
  <c r="Y56"/>
  <c r="Y55"/>
  <c r="Y54"/>
  <c r="X53"/>
  <c r="Y52"/>
  <c r="Y51"/>
  <c r="Y50"/>
  <c r="Y49"/>
  <c r="X48"/>
  <c r="W68"/>
  <c r="W67"/>
  <c r="W66"/>
  <c r="W65"/>
  <c r="W64"/>
  <c r="V63"/>
  <c r="W62"/>
  <c r="W61"/>
  <c r="W60"/>
  <c r="W59"/>
  <c r="V58"/>
  <c r="W57"/>
  <c r="W56"/>
  <c r="W55"/>
  <c r="W54"/>
  <c r="V53"/>
  <c r="W52"/>
  <c r="W51"/>
  <c r="W50"/>
  <c r="W49"/>
  <c r="V48"/>
  <c r="U68"/>
  <c r="U67"/>
  <c r="U66"/>
  <c r="U65"/>
  <c r="U64"/>
  <c r="U62"/>
  <c r="U61"/>
  <c r="U60"/>
  <c r="U59"/>
  <c r="U57"/>
  <c r="U56"/>
  <c r="U55"/>
  <c r="U54"/>
  <c r="U52"/>
  <c r="U51"/>
  <c r="U50"/>
  <c r="U49"/>
  <c r="Q68"/>
  <c r="Q67"/>
  <c r="Q66"/>
  <c r="Q65"/>
  <c r="Q64"/>
  <c r="P63"/>
  <c r="Q62"/>
  <c r="Q61"/>
  <c r="Q60"/>
  <c r="Q59"/>
  <c r="P58"/>
  <c r="Q57"/>
  <c r="Q56"/>
  <c r="Q55"/>
  <c r="Q54"/>
  <c r="P53"/>
  <c r="Q52"/>
  <c r="Q51"/>
  <c r="Q50"/>
  <c r="Q49"/>
  <c r="P48"/>
  <c r="O68"/>
  <c r="O67"/>
  <c r="O66"/>
  <c r="O65"/>
  <c r="O64"/>
  <c r="N63"/>
  <c r="O62"/>
  <c r="O61"/>
  <c r="O60"/>
  <c r="O59"/>
  <c r="N58"/>
  <c r="O57"/>
  <c r="O56"/>
  <c r="O55"/>
  <c r="O54"/>
  <c r="N53"/>
  <c r="O52"/>
  <c r="O51"/>
  <c r="O50"/>
  <c r="O49"/>
  <c r="N48"/>
  <c r="M68"/>
  <c r="M67"/>
  <c r="M66"/>
  <c r="M65"/>
  <c r="M64"/>
  <c r="L63"/>
  <c r="M62"/>
  <c r="M61"/>
  <c r="M60"/>
  <c r="M59"/>
  <c r="L58"/>
  <c r="M57"/>
  <c r="M56"/>
  <c r="M55"/>
  <c r="M54"/>
  <c r="L53"/>
  <c r="M52"/>
  <c r="M51"/>
  <c r="M50"/>
  <c r="M49"/>
  <c r="L48"/>
  <c r="K68"/>
  <c r="K67"/>
  <c r="K66"/>
  <c r="K65"/>
  <c r="K64"/>
  <c r="J63"/>
  <c r="K62"/>
  <c r="K61"/>
  <c r="K60"/>
  <c r="K59"/>
  <c r="J58"/>
  <c r="K57"/>
  <c r="K56"/>
  <c r="K55"/>
  <c r="K54"/>
  <c r="J53"/>
  <c r="K52"/>
  <c r="K51"/>
  <c r="K50"/>
  <c r="K49"/>
  <c r="J48"/>
  <c r="D68"/>
  <c r="D67"/>
  <c r="D66"/>
  <c r="D65"/>
  <c r="D64"/>
  <c r="C63"/>
  <c r="D62"/>
  <c r="D61"/>
  <c r="D60"/>
  <c r="D59"/>
  <c r="C58"/>
  <c r="D57"/>
  <c r="D56"/>
  <c r="D55"/>
  <c r="D54"/>
  <c r="C53"/>
  <c r="D52"/>
  <c r="D51"/>
  <c r="D50"/>
  <c r="D49"/>
  <c r="C48"/>
  <c r="I49"/>
  <c r="I50"/>
  <c r="I51"/>
  <c r="I52"/>
  <c r="I54"/>
  <c r="I55"/>
  <c r="I56"/>
  <c r="I57"/>
  <c r="I59"/>
  <c r="I60"/>
  <c r="I61"/>
  <c r="I62"/>
  <c r="I64"/>
  <c r="I65"/>
  <c r="I66"/>
  <c r="I67"/>
  <c r="I68"/>
  <c r="C36"/>
  <c r="C31"/>
  <c r="C26"/>
  <c r="H36"/>
  <c r="H31"/>
  <c r="H26"/>
  <c r="AF70" l="1"/>
  <c r="AF80"/>
  <c r="AF85"/>
  <c r="AF75"/>
  <c r="AF3" i="6"/>
  <c r="Z19"/>
  <c r="Z3"/>
  <c r="AG6" i="7"/>
  <c r="AG5"/>
  <c r="K90" i="2"/>
  <c r="I90"/>
  <c r="I89"/>
  <c r="I81"/>
  <c r="I94"/>
  <c r="I74"/>
  <c r="I71"/>
  <c r="I95"/>
  <c r="C25"/>
  <c r="C41" i="7" s="1"/>
  <c r="C47" i="2"/>
  <c r="D109"/>
  <c r="AE100"/>
  <c r="AE90"/>
  <c r="AE89"/>
  <c r="AE111"/>
  <c r="AE88"/>
  <c r="AE87"/>
  <c r="AE108"/>
  <c r="AE84"/>
  <c r="AE83"/>
  <c r="AE104"/>
  <c r="AE81"/>
  <c r="AE79"/>
  <c r="AE77"/>
  <c r="AE98"/>
  <c r="AE73"/>
  <c r="AE72"/>
  <c r="AE71"/>
  <c r="AC73"/>
  <c r="AC90"/>
  <c r="AC89"/>
  <c r="AC88"/>
  <c r="AC87"/>
  <c r="AC84"/>
  <c r="AC83"/>
  <c r="AC82"/>
  <c r="AC81"/>
  <c r="AC79"/>
  <c r="AC78"/>
  <c r="AC77"/>
  <c r="AC99"/>
  <c r="AC76"/>
  <c r="AC74"/>
  <c r="AC72"/>
  <c r="AC71"/>
  <c r="Z91"/>
  <c r="AA58"/>
  <c r="AG58"/>
  <c r="AA90"/>
  <c r="AA89"/>
  <c r="AA88"/>
  <c r="AA87"/>
  <c r="AA108"/>
  <c r="AA84"/>
  <c r="AA83"/>
  <c r="AA82"/>
  <c r="AA81"/>
  <c r="AA79"/>
  <c r="AA78"/>
  <c r="AA77"/>
  <c r="AA76"/>
  <c r="AA74"/>
  <c r="AA73"/>
  <c r="AA72"/>
  <c r="AA71"/>
  <c r="Y73"/>
  <c r="Y90"/>
  <c r="Y89"/>
  <c r="Y88"/>
  <c r="Y87"/>
  <c r="Y108"/>
  <c r="Y78"/>
  <c r="Y79"/>
  <c r="Y77"/>
  <c r="Y76"/>
  <c r="Y74"/>
  <c r="Y72"/>
  <c r="Y71"/>
  <c r="Y84"/>
  <c r="Y83"/>
  <c r="Y82"/>
  <c r="Y81"/>
  <c r="W58"/>
  <c r="W53"/>
  <c r="AG53"/>
  <c r="W90"/>
  <c r="W89"/>
  <c r="W88"/>
  <c r="W87"/>
  <c r="W108"/>
  <c r="W84"/>
  <c r="W83"/>
  <c r="W104"/>
  <c r="W81"/>
  <c r="V80"/>
  <c r="W79"/>
  <c r="W78"/>
  <c r="W77"/>
  <c r="W76"/>
  <c r="W74"/>
  <c r="W73"/>
  <c r="W72"/>
  <c r="W71"/>
  <c r="U63"/>
  <c r="AG48"/>
  <c r="U90"/>
  <c r="U89"/>
  <c r="U88"/>
  <c r="U87"/>
  <c r="U86"/>
  <c r="U84"/>
  <c r="U106"/>
  <c r="U83"/>
  <c r="U82"/>
  <c r="U81"/>
  <c r="U79"/>
  <c r="U78"/>
  <c r="U77"/>
  <c r="U98"/>
  <c r="U96"/>
  <c r="U73"/>
  <c r="U95"/>
  <c r="U94"/>
  <c r="U71"/>
  <c r="P91"/>
  <c r="Q88"/>
  <c r="Q87"/>
  <c r="Q108"/>
  <c r="Q112"/>
  <c r="Q89"/>
  <c r="Q83"/>
  <c r="Q82"/>
  <c r="Q81"/>
  <c r="Q84"/>
  <c r="Q77"/>
  <c r="Q76"/>
  <c r="Q78"/>
  <c r="Q79"/>
  <c r="Q73"/>
  <c r="Q72"/>
  <c r="Q71"/>
  <c r="Q74"/>
  <c r="O63"/>
  <c r="O53"/>
  <c r="O90"/>
  <c r="O89"/>
  <c r="O88"/>
  <c r="O87"/>
  <c r="O108"/>
  <c r="O84"/>
  <c r="O83"/>
  <c r="O82"/>
  <c r="O81"/>
  <c r="O79"/>
  <c r="O78"/>
  <c r="O77"/>
  <c r="O98"/>
  <c r="O74"/>
  <c r="O73"/>
  <c r="O72"/>
  <c r="O71"/>
  <c r="L91"/>
  <c r="M63"/>
  <c r="AG63"/>
  <c r="M90"/>
  <c r="M89"/>
  <c r="M110"/>
  <c r="M87"/>
  <c r="M108"/>
  <c r="M106"/>
  <c r="M83"/>
  <c r="M81"/>
  <c r="M79"/>
  <c r="M78"/>
  <c r="M77"/>
  <c r="M76"/>
  <c r="M74"/>
  <c r="M73"/>
  <c r="M72"/>
  <c r="M71"/>
  <c r="K74"/>
  <c r="K73"/>
  <c r="K72"/>
  <c r="K71"/>
  <c r="K79"/>
  <c r="K78"/>
  <c r="K77"/>
  <c r="K76"/>
  <c r="K112"/>
  <c r="K89"/>
  <c r="K110"/>
  <c r="K87"/>
  <c r="K108"/>
  <c r="K106"/>
  <c r="K83"/>
  <c r="K82"/>
  <c r="K81"/>
  <c r="AC110"/>
  <c r="Q90"/>
  <c r="W82"/>
  <c r="O95"/>
  <c r="O106"/>
  <c r="Q95"/>
  <c r="W96"/>
  <c r="W103"/>
  <c r="Y96"/>
  <c r="Y103"/>
  <c r="AA96"/>
  <c r="L80"/>
  <c r="M102" s="1"/>
  <c r="L85"/>
  <c r="M85" s="1"/>
  <c r="M105"/>
  <c r="AC103"/>
  <c r="AE93"/>
  <c r="M101"/>
  <c r="M84"/>
  <c r="M88"/>
  <c r="O86"/>
  <c r="AA86"/>
  <c r="M112"/>
  <c r="O109"/>
  <c r="Q99"/>
  <c r="W99"/>
  <c r="W110"/>
  <c r="Y100"/>
  <c r="Y111"/>
  <c r="AA100"/>
  <c r="AA111"/>
  <c r="K105"/>
  <c r="K98"/>
  <c r="K109"/>
  <c r="I112"/>
  <c r="I111"/>
  <c r="I88"/>
  <c r="I110"/>
  <c r="I87"/>
  <c r="I86"/>
  <c r="I84"/>
  <c r="I83"/>
  <c r="I82"/>
  <c r="I58"/>
  <c r="I103"/>
  <c r="H91"/>
  <c r="I53"/>
  <c r="I79"/>
  <c r="I78"/>
  <c r="I77"/>
  <c r="J91"/>
  <c r="I98"/>
  <c r="I73"/>
  <c r="I72"/>
  <c r="D63"/>
  <c r="D105"/>
  <c r="D53"/>
  <c r="D94"/>
  <c r="I106"/>
  <c r="D98"/>
  <c r="Q110"/>
  <c r="U109"/>
  <c r="H25"/>
  <c r="K48"/>
  <c r="H47"/>
  <c r="K58"/>
  <c r="M53"/>
  <c r="AC53"/>
  <c r="K84"/>
  <c r="K88"/>
  <c r="AB85"/>
  <c r="AC85" s="1"/>
  <c r="I93"/>
  <c r="D93"/>
  <c r="D101"/>
  <c r="D112"/>
  <c r="K93"/>
  <c r="K101"/>
  <c r="K104"/>
  <c r="M93"/>
  <c r="M100"/>
  <c r="M104"/>
  <c r="M111"/>
  <c r="O94"/>
  <c r="O101"/>
  <c r="O105"/>
  <c r="O112"/>
  <c r="Q94"/>
  <c r="Q98"/>
  <c r="Q105"/>
  <c r="Q109"/>
  <c r="U101"/>
  <c r="U105"/>
  <c r="U108"/>
  <c r="U112"/>
  <c r="W95"/>
  <c r="W98"/>
  <c r="W106"/>
  <c r="W109"/>
  <c r="X91"/>
  <c r="Y95"/>
  <c r="Y99"/>
  <c r="Y106"/>
  <c r="Y110"/>
  <c r="AA95"/>
  <c r="AA99"/>
  <c r="AA110"/>
  <c r="AC95"/>
  <c r="AC98"/>
  <c r="AC106"/>
  <c r="AC109"/>
  <c r="AE96"/>
  <c r="AE99"/>
  <c r="AE103"/>
  <c r="AE110"/>
  <c r="I96"/>
  <c r="AC96"/>
  <c r="Q53"/>
  <c r="Y86"/>
  <c r="AB80"/>
  <c r="AC80" s="1"/>
  <c r="AE86"/>
  <c r="I108"/>
  <c r="I104"/>
  <c r="I99"/>
  <c r="D96"/>
  <c r="D100"/>
  <c r="D103"/>
  <c r="D111"/>
  <c r="K96"/>
  <c r="K100"/>
  <c r="K103"/>
  <c r="K111"/>
  <c r="M96"/>
  <c r="M99"/>
  <c r="M103"/>
  <c r="O93"/>
  <c r="O100"/>
  <c r="O104"/>
  <c r="O111"/>
  <c r="Q93"/>
  <c r="Q101"/>
  <c r="Q104"/>
  <c r="U93"/>
  <c r="U100"/>
  <c r="U104"/>
  <c r="U111"/>
  <c r="W94"/>
  <c r="W101"/>
  <c r="W105"/>
  <c r="W112"/>
  <c r="Y94"/>
  <c r="Y98"/>
  <c r="Y105"/>
  <c r="Y109"/>
  <c r="AA94"/>
  <c r="AA98"/>
  <c r="AA109"/>
  <c r="AB91"/>
  <c r="AC94"/>
  <c r="AC101"/>
  <c r="AC105"/>
  <c r="AC108"/>
  <c r="AC112"/>
  <c r="AE95"/>
  <c r="AE106"/>
  <c r="AE109"/>
  <c r="I101"/>
  <c r="K94"/>
  <c r="M94"/>
  <c r="Q106"/>
  <c r="U53"/>
  <c r="Y58"/>
  <c r="M82"/>
  <c r="U74"/>
  <c r="I109"/>
  <c r="I105"/>
  <c r="I100"/>
  <c r="C91"/>
  <c r="D95"/>
  <c r="D99"/>
  <c r="D106"/>
  <c r="K95"/>
  <c r="K99"/>
  <c r="M95"/>
  <c r="M98"/>
  <c r="M109"/>
  <c r="O96"/>
  <c r="O99"/>
  <c r="O103"/>
  <c r="O110"/>
  <c r="Q96"/>
  <c r="Q100"/>
  <c r="Q103"/>
  <c r="Q111"/>
  <c r="U99"/>
  <c r="U103"/>
  <c r="U110"/>
  <c r="W93"/>
  <c r="W100"/>
  <c r="W111"/>
  <c r="Y93"/>
  <c r="Y101"/>
  <c r="Y104"/>
  <c r="Y112"/>
  <c r="AA93"/>
  <c r="AA101"/>
  <c r="AA112"/>
  <c r="AC93"/>
  <c r="AC100"/>
  <c r="AC104"/>
  <c r="AC111"/>
  <c r="AE94"/>
  <c r="AE101"/>
  <c r="AE105"/>
  <c r="AE112"/>
  <c r="C26" i="7"/>
  <c r="C15"/>
  <c r="D15" s="1"/>
  <c r="N91" i="2"/>
  <c r="V91"/>
  <c r="AD91"/>
  <c r="D48"/>
  <c r="I63"/>
  <c r="C80"/>
  <c r="D102" s="1"/>
  <c r="D58"/>
  <c r="AC58"/>
  <c r="AE53"/>
  <c r="C85"/>
  <c r="D107" s="1"/>
  <c r="J80"/>
  <c r="N75"/>
  <c r="P80"/>
  <c r="AD75"/>
  <c r="AE63"/>
  <c r="Q48"/>
  <c r="X47"/>
  <c r="AC63"/>
  <c r="N70"/>
  <c r="V85"/>
  <c r="AD70"/>
  <c r="K63"/>
  <c r="Q58"/>
  <c r="W63"/>
  <c r="AA48"/>
  <c r="AE48"/>
  <c r="J85"/>
  <c r="K85" s="1"/>
  <c r="P85"/>
  <c r="AE74"/>
  <c r="AE78"/>
  <c r="M48"/>
  <c r="AE58"/>
  <c r="H70"/>
  <c r="I70" s="1"/>
  <c r="M58"/>
  <c r="O48"/>
  <c r="Q63"/>
  <c r="U48"/>
  <c r="Y53"/>
  <c r="AA53"/>
  <c r="C70"/>
  <c r="D92" s="1"/>
  <c r="C75"/>
  <c r="D97" s="1"/>
  <c r="J75"/>
  <c r="L75"/>
  <c r="N80"/>
  <c r="N85"/>
  <c r="P70"/>
  <c r="P75"/>
  <c r="V70"/>
  <c r="V75"/>
  <c r="X75"/>
  <c r="X85"/>
  <c r="Z70"/>
  <c r="Z75"/>
  <c r="Z85"/>
  <c r="AB70"/>
  <c r="AB75"/>
  <c r="AD80"/>
  <c r="AE82"/>
  <c r="AD85"/>
  <c r="K53"/>
  <c r="Z47"/>
  <c r="AB47"/>
  <c r="J47"/>
  <c r="L47"/>
  <c r="O58"/>
  <c r="P47"/>
  <c r="U58"/>
  <c r="W48"/>
  <c r="Y48"/>
  <c r="Y63"/>
  <c r="AA63"/>
  <c r="AC48"/>
  <c r="D86"/>
  <c r="J70"/>
  <c r="K86"/>
  <c r="L70"/>
  <c r="M86"/>
  <c r="O76"/>
  <c r="Q86"/>
  <c r="U76"/>
  <c r="W86"/>
  <c r="X70"/>
  <c r="Y70" s="1"/>
  <c r="X80"/>
  <c r="Z80"/>
  <c r="AC86"/>
  <c r="AE76"/>
  <c r="H85"/>
  <c r="H80"/>
  <c r="H75"/>
  <c r="I76"/>
  <c r="N47"/>
  <c r="V47"/>
  <c r="AD47"/>
  <c r="I48"/>
  <c r="C7" i="7"/>
  <c r="D34" s="1"/>
  <c r="H28"/>
  <c r="C28"/>
  <c r="H30"/>
  <c r="C29"/>
  <c r="AF69" i="2" l="1"/>
  <c r="AF18" i="6"/>
  <c r="Z18"/>
  <c r="D47" i="2"/>
  <c r="AD47" i="7"/>
  <c r="AG47" i="2"/>
  <c r="AD43" i="7"/>
  <c r="AE80" i="2"/>
  <c r="AE75"/>
  <c r="AE70"/>
  <c r="AB47" i="7"/>
  <c r="AB43"/>
  <c r="AC107" i="2"/>
  <c r="AC102"/>
  <c r="AC70"/>
  <c r="Z47" i="7"/>
  <c r="Z43"/>
  <c r="AA85" i="2"/>
  <c r="AA80"/>
  <c r="AA75"/>
  <c r="Y85"/>
  <c r="Y75"/>
  <c r="Y92"/>
  <c r="X47" i="7"/>
  <c r="X43"/>
  <c r="Y80" i="2"/>
  <c r="V47" i="7"/>
  <c r="AF47" s="1"/>
  <c r="W80" i="2"/>
  <c r="V43" i="7"/>
  <c r="AF43" s="1"/>
  <c r="W85" i="2"/>
  <c r="W102"/>
  <c r="W75"/>
  <c r="W92"/>
  <c r="T47" i="7"/>
  <c r="T43"/>
  <c r="U92" i="2"/>
  <c r="U85"/>
  <c r="U102"/>
  <c r="U75"/>
  <c r="U70"/>
  <c r="R47" i="7"/>
  <c r="R43"/>
  <c r="P47"/>
  <c r="P43"/>
  <c r="Q85" i="2"/>
  <c r="Q75"/>
  <c r="Q70"/>
  <c r="N47" i="7"/>
  <c r="N43"/>
  <c r="O107" i="2"/>
  <c r="O80"/>
  <c r="O97"/>
  <c r="O70"/>
  <c r="L47" i="7"/>
  <c r="L43"/>
  <c r="M107" i="2"/>
  <c r="M80"/>
  <c r="M70"/>
  <c r="AG74"/>
  <c r="AG96"/>
  <c r="AG73"/>
  <c r="AG95"/>
  <c r="AG94"/>
  <c r="AG72"/>
  <c r="K70"/>
  <c r="AG93"/>
  <c r="AG71"/>
  <c r="AG79"/>
  <c r="AG101"/>
  <c r="AG78"/>
  <c r="AG100"/>
  <c r="AG77"/>
  <c r="AG99"/>
  <c r="AG98"/>
  <c r="AG76"/>
  <c r="K75"/>
  <c r="AG90"/>
  <c r="AG112"/>
  <c r="AG111"/>
  <c r="AG89"/>
  <c r="AG110"/>
  <c r="AG88"/>
  <c r="AG109"/>
  <c r="AG87"/>
  <c r="K107"/>
  <c r="AG86"/>
  <c r="AG108"/>
  <c r="J47" i="7"/>
  <c r="J43"/>
  <c r="AG84" i="2"/>
  <c r="AG106"/>
  <c r="AG105"/>
  <c r="AG83"/>
  <c r="AG82"/>
  <c r="AG104"/>
  <c r="AG81"/>
  <c r="AG103"/>
  <c r="K80"/>
  <c r="Y97"/>
  <c r="AA102"/>
  <c r="I80"/>
  <c r="H47" i="7"/>
  <c r="H41"/>
  <c r="I75" i="2"/>
  <c r="H43" i="7"/>
  <c r="H22"/>
  <c r="H7"/>
  <c r="H6"/>
  <c r="H9"/>
  <c r="H8"/>
  <c r="AG15" s="1"/>
  <c r="AH15" s="1"/>
  <c r="H5"/>
  <c r="C14"/>
  <c r="D14" s="1"/>
  <c r="D85" i="2"/>
  <c r="D80"/>
  <c r="O47"/>
  <c r="AE107"/>
  <c r="C47" i="7"/>
  <c r="W47" i="2"/>
  <c r="AC75"/>
  <c r="AC97"/>
  <c r="AA70"/>
  <c r="AA92"/>
  <c r="C43" i="7"/>
  <c r="D43" s="1"/>
  <c r="Q80" i="2"/>
  <c r="Q102"/>
  <c r="O92"/>
  <c r="U107"/>
  <c r="AE85"/>
  <c r="I92"/>
  <c r="AA97"/>
  <c r="Q107"/>
  <c r="Q92"/>
  <c r="AA107"/>
  <c r="AE102"/>
  <c r="Q97"/>
  <c r="I102"/>
  <c r="K97"/>
  <c r="O102"/>
  <c r="AE97"/>
  <c r="M75"/>
  <c r="M97"/>
  <c r="AE47"/>
  <c r="Y47"/>
  <c r="O75"/>
  <c r="L69"/>
  <c r="Y107"/>
  <c r="AE92"/>
  <c r="AC92"/>
  <c r="W97"/>
  <c r="K102"/>
  <c r="K92"/>
  <c r="U47"/>
  <c r="I85"/>
  <c r="I107"/>
  <c r="M47"/>
  <c r="M92"/>
  <c r="I47"/>
  <c r="I97"/>
  <c r="W107"/>
  <c r="U97"/>
  <c r="Y102"/>
  <c r="D29" i="7"/>
  <c r="C30"/>
  <c r="D30" s="1"/>
  <c r="AG30"/>
  <c r="AH30" s="1"/>
  <c r="I30"/>
  <c r="C9"/>
  <c r="D35" s="1"/>
  <c r="C13"/>
  <c r="D21"/>
  <c r="C12"/>
  <c r="H29"/>
  <c r="C16"/>
  <c r="H26"/>
  <c r="V69" i="2"/>
  <c r="X69"/>
  <c r="Y91" s="1"/>
  <c r="Q47"/>
  <c r="K47"/>
  <c r="U80"/>
  <c r="D75"/>
  <c r="AB69"/>
  <c r="O85"/>
  <c r="J69"/>
  <c r="W70"/>
  <c r="C69"/>
  <c r="D91" s="1"/>
  <c r="D70"/>
  <c r="AC47"/>
  <c r="N69"/>
  <c r="Z69"/>
  <c r="AD69"/>
  <c r="P69"/>
  <c r="AA47"/>
  <c r="H69"/>
  <c r="AG43" i="7" l="1"/>
  <c r="I33"/>
  <c r="AG20"/>
  <c r="AH20" s="1"/>
  <c r="I35"/>
  <c r="AG23"/>
  <c r="AH23" s="1"/>
  <c r="I34"/>
  <c r="AG34"/>
  <c r="H18"/>
  <c r="AG22"/>
  <c r="AH22" s="1"/>
  <c r="AE43"/>
  <c r="AD45"/>
  <c r="AE69" i="2"/>
  <c r="AG91"/>
  <c r="AB45" i="7"/>
  <c r="AC43"/>
  <c r="AC69" i="2"/>
  <c r="Z45" i="7"/>
  <c r="AA43"/>
  <c r="D20"/>
  <c r="D33"/>
  <c r="Y43"/>
  <c r="X45"/>
  <c r="Y69" i="2"/>
  <c r="W43" i="7"/>
  <c r="V45"/>
  <c r="AF45" s="1"/>
  <c r="W69" i="2"/>
  <c r="U43" i="7"/>
  <c r="T45"/>
  <c r="R45"/>
  <c r="S43"/>
  <c r="P45"/>
  <c r="Q43"/>
  <c r="Q91" i="2"/>
  <c r="O43" i="7"/>
  <c r="N45"/>
  <c r="O69" i="2"/>
  <c r="M43" i="7"/>
  <c r="L45"/>
  <c r="AG70" i="2"/>
  <c r="AG92"/>
  <c r="AG75"/>
  <c r="AG97"/>
  <c r="AG107"/>
  <c r="AG85"/>
  <c r="K43" i="7"/>
  <c r="J45"/>
  <c r="AG102" i="2"/>
  <c r="AG80"/>
  <c r="AE91"/>
  <c r="O91"/>
  <c r="H45" i="7"/>
  <c r="I91" i="2"/>
  <c r="I43" i="7"/>
  <c r="I21"/>
  <c r="I15"/>
  <c r="I12"/>
  <c r="I16"/>
  <c r="H25"/>
  <c r="I13"/>
  <c r="I20"/>
  <c r="I22"/>
  <c r="I19"/>
  <c r="H11"/>
  <c r="I23"/>
  <c r="H4"/>
  <c r="I14"/>
  <c r="D16"/>
  <c r="C45"/>
  <c r="D45" s="1"/>
  <c r="AA69" i="2"/>
  <c r="AA91"/>
  <c r="K69"/>
  <c r="K91"/>
  <c r="W91"/>
  <c r="M69"/>
  <c r="M91"/>
  <c r="U69"/>
  <c r="U91"/>
  <c r="AC91"/>
  <c r="AG12" i="7"/>
  <c r="AH12" s="1"/>
  <c r="AG19"/>
  <c r="AH19" s="1"/>
  <c r="C11"/>
  <c r="D12"/>
  <c r="D23"/>
  <c r="C25"/>
  <c r="D26" s="1"/>
  <c r="C4"/>
  <c r="D19"/>
  <c r="D13"/>
  <c r="AG29"/>
  <c r="AH29" s="1"/>
  <c r="I29"/>
  <c r="D69" i="2"/>
  <c r="Q69"/>
  <c r="I69"/>
  <c r="AG45" i="7" l="1"/>
  <c r="AG47"/>
  <c r="AG13"/>
  <c r="AH13" s="1"/>
  <c r="AG14"/>
  <c r="AH14" s="1"/>
  <c r="AG21"/>
  <c r="AH21" s="1"/>
  <c r="I32"/>
  <c r="AG7"/>
  <c r="AH7" s="1"/>
  <c r="AG33"/>
  <c r="AG35"/>
  <c r="AG16"/>
  <c r="AH16" s="1"/>
  <c r="I45"/>
  <c r="AE47"/>
  <c r="AE45"/>
  <c r="AC47"/>
  <c r="AC45"/>
  <c r="AA47"/>
  <c r="AA45"/>
  <c r="D5"/>
  <c r="D32"/>
  <c r="Y45"/>
  <c r="Y47"/>
  <c r="W45"/>
  <c r="W47"/>
  <c r="U45"/>
  <c r="U47"/>
  <c r="S47"/>
  <c r="S45"/>
  <c r="Q47"/>
  <c r="Q45"/>
  <c r="AG69" i="2"/>
  <c r="O47" i="7"/>
  <c r="O45"/>
  <c r="M45"/>
  <c r="M47"/>
  <c r="K45"/>
  <c r="K47"/>
  <c r="I5"/>
  <c r="I47"/>
  <c r="I7"/>
  <c r="AG26"/>
  <c r="AH26" s="1"/>
  <c r="I6"/>
  <c r="I26"/>
  <c r="I18"/>
  <c r="I11"/>
  <c r="I9"/>
  <c r="I8"/>
  <c r="D47"/>
  <c r="D6"/>
  <c r="D8"/>
  <c r="D7"/>
  <c r="D18"/>
  <c r="D9"/>
  <c r="D11"/>
  <c r="AG18" l="1"/>
  <c r="AH18" s="1"/>
  <c r="AG8"/>
  <c r="AH8" s="1"/>
  <c r="AG9"/>
  <c r="AG11"/>
  <c r="AH11" s="1"/>
  <c r="AG32"/>
  <c r="AH5"/>
  <c r="AH6"/>
</calcChain>
</file>

<file path=xl/comments1.xml><?xml version="1.0" encoding="utf-8"?>
<comments xmlns="http://schemas.openxmlformats.org/spreadsheetml/2006/main">
  <authors>
    <author>Admin</author>
  </authors>
  <commentList>
    <comment ref="P93" authorId="0">
      <text>
        <r>
          <rPr>
            <b/>
            <sz val="18"/>
            <color indexed="81"/>
            <rFont val="Tahoma"/>
            <family val="2"/>
          </rPr>
          <t xml:space="preserve">
Section 24: Education (Welfare) Act 2000.
Expulsion of student from recognised school.
24.—(1) Where the board of management of a recognised school or a person acting on its behalf is of the opinion that a student should be expelled from that school it shall, before so expelling the student, notify the educational welfare officer to whom functions under this Act have been assigned, in writing, of its opinion and the reasons therefor.
(2) The educational welfare officer concerned shall, as soon as may be after receiving a notification under subsection (1), make all reasonable efforts to ensure that provision is made for the continued education of the student to whom the notification relates.
(3) For the purposes of subsection (2), the educational welfare officer concerned shall, as soon as may be after receiving the said notification—
(a) make all reasonable efforts to consult with the principal of the school concerned or a person nominated by him or her, the student concerned and his or her parents, and such other persons as the educational welfare officer considers appropriate, and
(b) convene a meeting attended by him or her of such of those persons as agree to attend such meeting.
(4) A student shall not be expelled from a school before the passing of 20 school days following the receipt of a notification under this section by an educational welfare officer.
(5) Subsection (4) is without prejudice to the right of a board of management to take such other reasonable measures as it considers appropriate to ensure that good order and discipline are maintained in the school concerned and that the safety of students is secured</t>
        </r>
        <r>
          <rPr>
            <b/>
            <sz val="8"/>
            <color indexed="81"/>
            <rFont val="Tahoma"/>
            <family val="2"/>
          </rPr>
          <t>.</t>
        </r>
      </text>
    </comment>
    <comment ref="Q93" authorId="0">
      <text>
        <r>
          <rPr>
            <b/>
            <sz val="18"/>
            <color indexed="81"/>
            <rFont val="Tahoma"/>
            <family val="2"/>
          </rPr>
          <t xml:space="preserve">
Section 24 Education (Welfare) Act 2000: School attendance notice.
25.—(1) Subject to section 17 (2), the Board shall, if of opinion that a parent is failing or neglecting to cause his or her child to attend a recognised school in accordance with this Act, serve a notice (hereafter in this section referred to as a “school attendance notice”) on such parent—
(a) requiring him or her on the expiration of such period as is specified in the notice, to cause his or her child named in the notice to attend such recognised school as is specified in the notice, and there to attend on each school day that the notice is in force, and
(b) informing him or her that if he or she fails to comply with a requirement under paragraph (a) he or she shall be guilty of an offence.
(2) A school attendance notice under this section shall remain in force for such period as may be specified in the notice or until it is revoked by the Board.
(3) Before making a school attendance notice the Board shall, in such manner as it considers appropriate, make all reasonable efforts to consult with—
(a) the parents of the child concerned, and
(b) the principal of the recognised school that the Board proposes to specify in such notice,
and shall, when so specifying a recognised school, have regard, as far as is practicable, to the preference (if any) expressed by the said parents.
(4) A person who contravenes a requirement in a school attendance notice shall be guilty of an offence and shall be liable on summary conviction to a fine not exceeding £500, or to imprisonment for a term not exceeding one month, or to both such fine and imprisonment.
(5) A person guilty of an offence under subsection (4) shall, on each day after having been convicted of such offence on which he or she continues to contravene a requirement in the school attendance notice to which that offence relates, be guilty of an offence and shall be liable on summary conviction to a fine not exceeding £200, or to imprisonment for a term not exceeding one month, or to both such fine and imprisonment.
(6) In proceedings for an offence under this section it shall be a defence for a parent to show that he or she has made all reasonable efforts to cause the child to whom the proceedings relate to attend a recognised school in accordance with this Act.
(7) In proceedings for an offence under this section the burden of proving that—
(a) the person to whom the prosecution relates is not a child,
(b) under section 7 (2)(d) or (g) the child to whom the prosecution relates is not required to attend a recognised school, or
(c) the child to whom the prosecution relates is being educated outside the State,
shall be on the defendant.
(8) Where a parent—
(a) is convicted of an offence under this section, or
(b) in proceedings for such an offence, shows, in accordance with subsection (6), that he or she has made all such efforts as are referred to in that subsection,
the Board shall forthwith so inform in writing the health board of the area in which that parent resides.(</t>
        </r>
      </text>
    </comment>
  </commentList>
</comments>
</file>

<file path=xl/sharedStrings.xml><?xml version="1.0" encoding="utf-8"?>
<sst xmlns="http://schemas.openxmlformats.org/spreadsheetml/2006/main" count="1693" uniqueCount="296">
  <si>
    <t>Target YTD</t>
  </si>
  <si>
    <t>Reported Activity YTD</t>
  </si>
  <si>
    <t>% var Activity YTD v Tar YTD</t>
  </si>
  <si>
    <t>No.</t>
  </si>
  <si>
    <t>%</t>
  </si>
  <si>
    <t>Number and Percentage of Children in Care by Care Type</t>
  </si>
  <si>
    <t xml:space="preserve">National </t>
  </si>
  <si>
    <t>Demand Led</t>
  </si>
  <si>
    <t>DML</t>
  </si>
  <si>
    <t>DNE</t>
  </si>
  <si>
    <t>SOUTH</t>
  </si>
  <si>
    <t>WEST</t>
  </si>
  <si>
    <t>Number and Percentage of Children in Care with an allocated Social Worker by Care Type</t>
  </si>
  <si>
    <t>The number and % of children in care overall with an allocated social worker at the end of the reporting period</t>
  </si>
  <si>
    <t>Number and % of children in Residential Special Care with an allocated social worker at the end of the reporting period</t>
  </si>
  <si>
    <t>Number and % of children in Residential General Care with an allocated social worker at the end of the reporting period</t>
  </si>
  <si>
    <t>Number and % of children in Foster Care General with an allocated social worker at the end of the reporting period</t>
  </si>
  <si>
    <t>Number and % of children in Other Care Placements with an allocated social worker at the end of the reporting period</t>
  </si>
  <si>
    <t>Number and Percentage of Children in Care with a Written Care Plan by Care Type</t>
  </si>
  <si>
    <t>Number and % of children in Residential Special Care who currently have a written care plan at the end of the reporting period</t>
  </si>
  <si>
    <t>Number and % of children in Residential General Care who currently have a written care plan at the end of the reporting period</t>
  </si>
  <si>
    <t>Number and % of children in Foster Care General who currently have a written care plan at the end of the reporting period</t>
  </si>
  <si>
    <t>Number and % of children in Other Care Placements who currently have a written care plan at the end of the reporting period</t>
  </si>
  <si>
    <t>Number and Percentage of Children in a Residential Care Placement in a Single Residential Placement as part of their Care Plan</t>
  </si>
  <si>
    <t>Number and % of Children in Residential Care overall at the end of the reporting period who are in a single residential placement as part of their care plan</t>
  </si>
  <si>
    <t>Overall number of children in care at the end of the reporting period who are in an Out of State Placement</t>
  </si>
  <si>
    <t>Number and % of children in care at the end of the reporting period who are in an Out of State Placement and who have an allocated social worker</t>
  </si>
  <si>
    <t>Number and % of children in care at the end of the reporting period who are in an Out of State Placement and who have a written care plan</t>
  </si>
  <si>
    <t>The number of Open cases (child protection and children in care)</t>
  </si>
  <si>
    <t>The Number of Cases Allocated Nationally (Child protection and Children in Care)</t>
  </si>
  <si>
    <t>Total number of open cases on hand/brought forward at the start of the reporting period</t>
  </si>
  <si>
    <t>Total number of new cases assigned in the reporting period</t>
  </si>
  <si>
    <t>Total number of cases closed during the reporting period</t>
  </si>
  <si>
    <t>Total number of open cases at the end of the reporting period</t>
  </si>
  <si>
    <t>Total number of School Attendance Notices (SAN) issued under Section 25 Education (Welfare) Act 2000; during the reporting period</t>
  </si>
  <si>
    <t>Of the total number of School Attendance Notices (SAN) issued under Section 25 Education (Welfare) Act 2000; during the reporting period  how many children do the SAN's issued relate to</t>
  </si>
  <si>
    <t>The total number of summonses issued under Section 25 Education (Welfare) Act 2000 during the reporting period</t>
  </si>
  <si>
    <t>The total number of summonses issued under Section 25 Education (Welfare) Act 2000 during the reporting period: how many children do the Summonses issued relate</t>
  </si>
  <si>
    <t>Total number of court cases attended during the reporting period where Educational Welfare Officers attended in in relation to their own cases</t>
  </si>
  <si>
    <t>Total number of other court cases during the reporting period where Educational Welfare Officers attended in support (e.g. at request of social work)</t>
  </si>
  <si>
    <t>point in time</t>
  </si>
  <si>
    <t>cumulative</t>
  </si>
  <si>
    <t>The Number of Cases waiting allocation Nationally (Child Protection and Children in Care)</t>
  </si>
  <si>
    <t>Number and % of children in Relative Foster Care with an allocated social worker at the end of the reporting period</t>
  </si>
  <si>
    <t>Number and % of children in Relative Foster Care who currently have a written care plan at the end of the reporting period</t>
  </si>
  <si>
    <t>Dublin South Central</t>
  </si>
  <si>
    <t>Dublin South East Wicklow</t>
  </si>
  <si>
    <t>Dublin South West Kildare West Wicklow</t>
  </si>
  <si>
    <t>The Midlands</t>
  </si>
  <si>
    <t>Dublin City North</t>
  </si>
  <si>
    <t>Dublin North</t>
  </si>
  <si>
    <t>Louth Meath</t>
  </si>
  <si>
    <t>Cavan Monaghan</t>
  </si>
  <si>
    <t>Cork</t>
  </si>
  <si>
    <t>Kerry</t>
  </si>
  <si>
    <t>Carlow Kilkenny South Tipperary</t>
  </si>
  <si>
    <t>Waterford Wexford</t>
  </si>
  <si>
    <t>The Midwest</t>
  </si>
  <si>
    <t>Galway Roscommon</t>
  </si>
  <si>
    <t>Mayo</t>
  </si>
  <si>
    <t>Donegal</t>
  </si>
  <si>
    <t>Sligo Leitrim West Cavan</t>
  </si>
  <si>
    <t>National Total</t>
  </si>
  <si>
    <t>The overall number of children who on the last day of the reporting period are in a Respite Care (from home) placement</t>
  </si>
  <si>
    <t>Number and Percentage of Children in Care who are in an Out of State Placement at the end of the Reporting Period and who Have an Allocated Social Worker and Written Care Plan</t>
  </si>
  <si>
    <t>The number of children in care overall at the end of the reporting period (All Care Types)</t>
  </si>
  <si>
    <t>The number and % of Children in Care in Residential General Care at the end of the reporting period</t>
  </si>
  <si>
    <t>The number and % of Children in Care in Foster Care General at the end of the reporting period</t>
  </si>
  <si>
    <t>The number and % of Children in Care in Other Care Placements at the end of the reporting period</t>
  </si>
  <si>
    <t>Overall number of children in care at the end of the reporting period in a residential care placement (cumulative figure for special care and residential general)</t>
  </si>
  <si>
    <t>Target</t>
  </si>
  <si>
    <r>
      <t xml:space="preserve">The number and % of children in care overall who currently have a written care plan as defined by </t>
    </r>
    <r>
      <rPr>
        <i/>
        <sz val="20"/>
        <rFont val="Arial"/>
        <family val="2"/>
      </rPr>
      <t>Child Care Regulations 1995</t>
    </r>
    <r>
      <rPr>
        <sz val="20"/>
        <rFont val="Arial"/>
        <family val="2"/>
      </rPr>
      <t>, at the end of the reporting period</t>
    </r>
  </si>
  <si>
    <t>The Number of Open Cases Allocated Nationally (Child protection and Children in Care)</t>
  </si>
  <si>
    <t>Children in Care: Number of Children in Respite Care (from home) on the last day of the reporting period</t>
  </si>
  <si>
    <t>The Number of Cases waiting allocation Nationally (Child Protection and Children in Care) that are High Priority</t>
  </si>
  <si>
    <t>Please note that from 2015 the number of children who on the last day of the reporting period who are in a respite care (from home) placement previously counted within the children in care figures are now collated separately. Therefore comparison with the outturn for 2014 is not applicable.</t>
  </si>
  <si>
    <t>The number of children in care overall at the end of the reporting period (all care types)</t>
  </si>
  <si>
    <t>The number and percentage of children in care who are in a Special Care Placement</t>
  </si>
  <si>
    <t>The number and percentage of children in care who are in a Residential General Care placement</t>
  </si>
  <si>
    <t>The number and percentage of children in care who are in a Foster Care General placement</t>
  </si>
  <si>
    <t>The number and percentage of children in care who are in a Relative Foster Care Placement</t>
  </si>
  <si>
    <t>The number and percentage of children in care who are in an Other Care Placement</t>
  </si>
  <si>
    <t xml:space="preserve">The number and percentage of children in care overall with an allocated social worker </t>
  </si>
  <si>
    <t>The number and percentage of children in Residential General Care with an allocated social worker</t>
  </si>
  <si>
    <t>The number and percentage of children in Foster Care General with an allocated social worker</t>
  </si>
  <si>
    <t>The number and percentage of children in Relative Foster Care with an allocated social worker</t>
  </si>
  <si>
    <t>The number and percentage of children in care overall who currently have a written care plan</t>
  </si>
  <si>
    <t>The number and percentage of children in Residential Special Care who currently have a written care plan</t>
  </si>
  <si>
    <t>The number and percentage of children in Residential Special Care with an allocated social worker</t>
  </si>
  <si>
    <t>The number and percentage of children in Other Care placements with an allocated social worker</t>
  </si>
  <si>
    <t>The number and percentage of children in Residential General Care who currently have a written care plan</t>
  </si>
  <si>
    <t>The number and percentage of children in Foster Care General who currently have a written care plan</t>
  </si>
  <si>
    <t>The number and percentage of children in Relative Foster Care who currently have a written care plan</t>
  </si>
  <si>
    <t>The number and percentage of children in Other Care Placements who currently have a written care plan</t>
  </si>
  <si>
    <t>The overall number of children in care in a residential care placement (cumulative figure for special care and residential general)</t>
  </si>
  <si>
    <t>The number and percentage of children in Residential Care who are in a single residential placement as part of their care plan</t>
  </si>
  <si>
    <t>Please note: Children in care relate to children aged between &lt;1 and 17 years inclusive who are in care under the Child Care Act 1991</t>
  </si>
  <si>
    <t>The number of children in care who are in an Out of State Placement</t>
  </si>
  <si>
    <t>The number and percentage of children in care who are in an Out of State Placement and who have an allocated social worker</t>
  </si>
  <si>
    <t>The number and percentage of children in care who are in an Out of State Placement and who have a written care plan</t>
  </si>
  <si>
    <t>The number of children who on the last day of the reporting period are in a Respite Care (from home) placement</t>
  </si>
  <si>
    <t>Monthly National Summary Sheet for children in care and service activity data</t>
  </si>
  <si>
    <t>Educational Welfare Service (EWS) Monthly Metrics: Academic Year</t>
  </si>
  <si>
    <t>Contents and Link Page</t>
  </si>
  <si>
    <t>Page Number(s)</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</si>
  <si>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</si>
  <si>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</si>
  <si>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</si>
  <si>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</si>
  <si>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</si>
  <si>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</si>
  <si>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</si>
  <si>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</si>
  <si>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</si>
  <si>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</si>
  <si>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</si>
  <si>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</si>
  <si>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</si>
  <si>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</si>
  <si>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</si>
  <si>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</si>
  <si>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</si>
  <si>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</si>
  <si>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</si>
  <si>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</si>
  <si>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</si>
  <si>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</si>
  <si>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</si>
  <si>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</si>
  <si>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</si>
  <si>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</si>
  <si>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</si>
  <si>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</si>
  <si>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</si>
  <si>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</si>
  <si>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</si>
  <si>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40</t>
  </si>
  <si>
    <t>Outturn 2015/2016 Academic Year</t>
  </si>
  <si>
    <r>
      <t>Galway Roscommon</t>
    </r>
    <r>
      <rPr>
        <vertAlign val="superscript"/>
        <sz val="21"/>
        <rFont val="Arial"/>
        <family val="2"/>
      </rPr>
      <t>6</t>
    </r>
  </si>
  <si>
    <t>Point in time</t>
  </si>
  <si>
    <t>Cumulative</t>
  </si>
  <si>
    <t>The total number of Official Child Protection &amp; Welfare Referrals made by Educational Welfare Officers during the reporting period (New for 2016/2017 academic year)</t>
  </si>
  <si>
    <t>Pages 1 - 5</t>
  </si>
  <si>
    <t>Pages 6 - 7</t>
  </si>
  <si>
    <t>Page 41</t>
  </si>
  <si>
    <t>Page 42</t>
  </si>
  <si>
    <t>Page 43</t>
  </si>
  <si>
    <t>The number of children in care overall at the end of the reporting period (All Care Types) Who are in a Private Care Placement</t>
  </si>
  <si>
    <t>The number and % of Children in Care in Residential General Care at the end of the reporting period who are in a private care placement</t>
  </si>
  <si>
    <t>The number and % of Children in Care in Foster Care General at the end of the reporting period who are in a private foster care placement</t>
  </si>
  <si>
    <t>Number and Percentage of Children (aged &lt;1 to 17 years inclusive) in Care under the Child Care Act 1991, by Care Type who are in a Private Care Placement (refers only to Residential General Care; Foster Care General and Other Care Placements)</t>
  </si>
  <si>
    <t>Page 44</t>
  </si>
  <si>
    <t>Page 45</t>
  </si>
  <si>
    <t>Page 46</t>
  </si>
  <si>
    <t>Page 47</t>
  </si>
  <si>
    <t>The number and % of Children in Care in Other Care Placements at the end of the reporting period who are in a private care placement</t>
  </si>
  <si>
    <t>SEWO = Senior Educational Welfare Officer; EWO = Educational Welfare Officer</t>
  </si>
  <si>
    <t>The total number of Child protection Conferences held in the reporting period where an Educational Welfare Officer was in attendance</t>
  </si>
  <si>
    <r>
      <rPr>
        <vertAlign val="superscript"/>
        <sz val="16"/>
        <rFont val="Arial"/>
        <family val="2"/>
      </rPr>
      <t xml:space="preserve">1 </t>
    </r>
    <r>
      <rPr>
        <sz val="16"/>
        <rFont val="Arial"/>
        <family val="2"/>
      </rPr>
      <t>Please note re-wording of the metrics listed above for Screened Referrals since the September Publication for clarity.</t>
    </r>
  </si>
  <si>
    <t>The total number of Cases Screened Out by SEWO as not requiring further action during the reporting period (New for 2016/2017 academic year)</t>
  </si>
  <si>
    <t>The total number of Screened Referrals on a Waiting List at the end of the reporting period (New for 2016/2017 academic year)</t>
  </si>
  <si>
    <t>The total number of Referrals Allocated to EWO by SEWO during the reporting period (New for 2016/2017 academic year)</t>
  </si>
  <si>
    <t>The total number Referrals Screened by SEWO during the reporting period (New for 2016/2017 academic year)</t>
  </si>
  <si>
    <t>Outturn 2016</t>
  </si>
  <si>
    <t>reactivations</t>
  </si>
  <si>
    <t>The total number of children listed on the Child Protection Notification System at the end of the reporting period where their status changed from INACTIVE to ACTIVE during the reporting period</t>
  </si>
  <si>
    <t xml:space="preserve">The total number of children listed as INACTIVE on the Child Protection Notification System at the end of the reporting period </t>
  </si>
  <si>
    <t>Of the total number of children at the end of the reporting period who are currently listed as ACTIVE on the Child Protection Notification System how many have an allocated social worker</t>
  </si>
  <si>
    <t xml:space="preserve">The total number of children at the end of the reporting period who are currently listed as ACTIVE on the Child Protection Notification System </t>
  </si>
  <si>
    <t>Dublin Mid Leinster Total</t>
  </si>
  <si>
    <t>Dublin North East Total</t>
  </si>
  <si>
    <t>SOUTH Total</t>
  </si>
  <si>
    <t>WEST Total</t>
  </si>
  <si>
    <r>
      <t>Number and % of Children in Care in</t>
    </r>
    <r>
      <rPr>
        <b/>
        <u/>
        <sz val="22"/>
        <rFont val="Arial"/>
        <family val="2"/>
      </rPr>
      <t xml:space="preserve"> Residential Special Care</t>
    </r>
    <r>
      <rPr>
        <b/>
        <sz val="22"/>
        <rFont val="Arial"/>
        <family val="2"/>
      </rPr>
      <t xml:space="preserve"> at the end of the reporting period</t>
    </r>
  </si>
  <si>
    <r>
      <t xml:space="preserve">The number of children in care overall at the end of the reporting period </t>
    </r>
    <r>
      <rPr>
        <b/>
        <u/>
        <sz val="22"/>
        <rFont val="Arial"/>
        <family val="2"/>
      </rPr>
      <t>(All Care Types)</t>
    </r>
  </si>
  <si>
    <r>
      <t xml:space="preserve">The number and % of Children in Care in </t>
    </r>
    <r>
      <rPr>
        <b/>
        <u/>
        <sz val="22"/>
        <rFont val="Arial"/>
        <family val="2"/>
      </rPr>
      <t>Residential General Care</t>
    </r>
    <r>
      <rPr>
        <b/>
        <sz val="22"/>
        <rFont val="Arial"/>
        <family val="2"/>
      </rPr>
      <t xml:space="preserve"> at the end of the reporting period</t>
    </r>
  </si>
  <si>
    <r>
      <t xml:space="preserve">The number and % of Children in Care in </t>
    </r>
    <r>
      <rPr>
        <b/>
        <u/>
        <sz val="22"/>
        <rFont val="Arial"/>
        <family val="2"/>
      </rPr>
      <t xml:space="preserve">Foster Care General </t>
    </r>
    <r>
      <rPr>
        <b/>
        <sz val="22"/>
        <rFont val="Arial"/>
        <family val="2"/>
      </rPr>
      <t>at the end of the reporting period</t>
    </r>
  </si>
  <si>
    <r>
      <t xml:space="preserve">The number and % of Children in Care in </t>
    </r>
    <r>
      <rPr>
        <b/>
        <u/>
        <sz val="22"/>
        <rFont val="Arial"/>
        <family val="2"/>
      </rPr>
      <t>Relative Foster Care</t>
    </r>
    <r>
      <rPr>
        <b/>
        <sz val="22"/>
        <rFont val="Arial"/>
        <family val="2"/>
      </rPr>
      <t xml:space="preserve"> at the end of the reporting period</t>
    </r>
  </si>
  <si>
    <r>
      <t xml:space="preserve">The number and % of Children in Care in </t>
    </r>
    <r>
      <rPr>
        <b/>
        <u/>
        <sz val="22"/>
        <rFont val="Arial"/>
        <family val="2"/>
      </rPr>
      <t>Other Care Placements</t>
    </r>
    <r>
      <rPr>
        <b/>
        <sz val="22"/>
        <rFont val="Arial"/>
        <family val="2"/>
      </rPr>
      <t xml:space="preserve"> at the end of the reporting period</t>
    </r>
  </si>
  <si>
    <t>The total number of children at the end of the reporting period who are currently listed as ACTIVE on the Child Protection Notification System</t>
  </si>
  <si>
    <t>Page 48</t>
  </si>
  <si>
    <t>Page 49</t>
  </si>
  <si>
    <t>Page 50</t>
  </si>
  <si>
    <t>Page 54</t>
  </si>
  <si>
    <t>Page 55</t>
  </si>
  <si>
    <t>Page 56</t>
  </si>
  <si>
    <t>Child Protection Notification System (CPNS)</t>
  </si>
  <si>
    <t>c25</t>
  </si>
  <si>
    <t>c3</t>
  </si>
  <si>
    <t>c47</t>
  </si>
  <si>
    <r>
      <t>The number and % of children in care overall with an allocated social worker at the end of the reporting period (</t>
    </r>
    <r>
      <rPr>
        <b/>
        <u/>
        <sz val="22"/>
        <rFont val="Arial"/>
        <family val="2"/>
      </rPr>
      <t>All Care Types</t>
    </r>
    <r>
      <rPr>
        <b/>
        <sz val="22"/>
        <rFont val="Arial"/>
        <family val="2"/>
      </rPr>
      <t>)</t>
    </r>
  </si>
  <si>
    <r>
      <t xml:space="preserve">Number and % of children in </t>
    </r>
    <r>
      <rPr>
        <b/>
        <u/>
        <sz val="22"/>
        <rFont val="Arial"/>
        <family val="2"/>
      </rPr>
      <t>Residential Special Care</t>
    </r>
    <r>
      <rPr>
        <b/>
        <sz val="22"/>
        <rFont val="Arial"/>
        <family val="2"/>
      </rPr>
      <t xml:space="preserve"> with an allocated social worker at the end of the reporting period</t>
    </r>
  </si>
  <si>
    <r>
      <t xml:space="preserve">Number and % of children in </t>
    </r>
    <r>
      <rPr>
        <b/>
        <u/>
        <sz val="22"/>
        <rFont val="Arial"/>
        <family val="2"/>
      </rPr>
      <t>Residential General Care</t>
    </r>
    <r>
      <rPr>
        <b/>
        <sz val="22"/>
        <rFont val="Arial"/>
        <family val="2"/>
      </rPr>
      <t xml:space="preserve"> with an allocated social worker at the end of the reporting period</t>
    </r>
  </si>
  <si>
    <r>
      <t xml:space="preserve">Number and % of children in </t>
    </r>
    <r>
      <rPr>
        <b/>
        <u/>
        <sz val="22"/>
        <rFont val="Arial"/>
        <family val="2"/>
      </rPr>
      <t>Foster Care General</t>
    </r>
    <r>
      <rPr>
        <b/>
        <sz val="22"/>
        <rFont val="Arial"/>
        <family val="2"/>
      </rPr>
      <t xml:space="preserve"> with an allocated social worker at the end of the reporting period</t>
    </r>
  </si>
  <si>
    <r>
      <t xml:space="preserve">Number and % of children in </t>
    </r>
    <r>
      <rPr>
        <b/>
        <u/>
        <sz val="22"/>
        <rFont val="Arial"/>
        <family val="2"/>
      </rPr>
      <t>Relative Foster Care</t>
    </r>
    <r>
      <rPr>
        <b/>
        <sz val="22"/>
        <rFont val="Arial"/>
        <family val="2"/>
      </rPr>
      <t xml:space="preserve"> with an allocated social worker at the end of the reporting period</t>
    </r>
  </si>
  <si>
    <r>
      <t xml:space="preserve">Number and % of children in </t>
    </r>
    <r>
      <rPr>
        <b/>
        <u/>
        <sz val="22"/>
        <rFont val="Arial"/>
        <family val="2"/>
      </rPr>
      <t>Other Care Placements</t>
    </r>
    <r>
      <rPr>
        <b/>
        <sz val="22"/>
        <rFont val="Arial"/>
        <family val="2"/>
      </rPr>
      <t xml:space="preserve"> with an allocated social worker at the end of the reporting period</t>
    </r>
  </si>
  <si>
    <r>
      <t>Number and % of children in</t>
    </r>
    <r>
      <rPr>
        <b/>
        <u/>
        <sz val="22"/>
        <rFont val="Arial"/>
        <family val="2"/>
      </rPr>
      <t xml:space="preserve"> Residential Special Care</t>
    </r>
    <r>
      <rPr>
        <b/>
        <sz val="22"/>
        <rFont val="Arial"/>
        <family val="2"/>
      </rPr>
      <t xml:space="preserve"> who currently have a written care plan at the end of the reporting period</t>
    </r>
  </si>
  <si>
    <r>
      <t>The No. and % of children in care overall who currently have a written care plan at the end of the reporting period           (</t>
    </r>
    <r>
      <rPr>
        <b/>
        <u/>
        <sz val="22"/>
        <rFont val="Arial"/>
        <family val="2"/>
      </rPr>
      <t>All Care Types</t>
    </r>
    <r>
      <rPr>
        <b/>
        <sz val="22"/>
        <rFont val="Arial"/>
        <family val="2"/>
      </rPr>
      <t>)</t>
    </r>
  </si>
  <si>
    <r>
      <t xml:space="preserve">Number and % of children in </t>
    </r>
    <r>
      <rPr>
        <b/>
        <u/>
        <sz val="22"/>
        <rFont val="Arial"/>
        <family val="2"/>
      </rPr>
      <t>Residential General Care</t>
    </r>
    <r>
      <rPr>
        <b/>
        <sz val="22"/>
        <rFont val="Arial"/>
        <family val="2"/>
      </rPr>
      <t xml:space="preserve"> who currently have a written care plan at the end of the reporting period</t>
    </r>
  </si>
  <si>
    <r>
      <t xml:space="preserve">Number and % of children in </t>
    </r>
    <r>
      <rPr>
        <b/>
        <u/>
        <sz val="22"/>
        <rFont val="Arial"/>
        <family val="2"/>
      </rPr>
      <t>Foster Care General</t>
    </r>
    <r>
      <rPr>
        <b/>
        <sz val="22"/>
        <rFont val="Arial"/>
        <family val="2"/>
      </rPr>
      <t xml:space="preserve"> who currently have a written care plan at the end of the reporting period</t>
    </r>
  </si>
  <si>
    <r>
      <t xml:space="preserve">Number and % of children in </t>
    </r>
    <r>
      <rPr>
        <b/>
        <u/>
        <sz val="22"/>
        <rFont val="Arial"/>
        <family val="2"/>
      </rPr>
      <t xml:space="preserve">Relative Foster Care </t>
    </r>
    <r>
      <rPr>
        <b/>
        <sz val="22"/>
        <rFont val="Arial"/>
        <family val="2"/>
      </rPr>
      <t>who currently have a written care plan at the end of the reporting period</t>
    </r>
  </si>
  <si>
    <r>
      <t xml:space="preserve">Number and % of children in </t>
    </r>
    <r>
      <rPr>
        <b/>
        <u/>
        <sz val="22"/>
        <rFont val="Arial"/>
        <family val="2"/>
      </rPr>
      <t>Other Care Placements</t>
    </r>
    <r>
      <rPr>
        <b/>
        <sz val="22"/>
        <rFont val="Arial"/>
        <family val="2"/>
      </rPr>
      <t xml:space="preserve"> who currently have a written care plan at the end of the reporting period</t>
    </r>
  </si>
  <si>
    <t>The number and % of Children in Care in Relative Foster Care at the end of the reporting period</t>
  </si>
  <si>
    <r>
      <t xml:space="preserve">The number and % of Children in Care in </t>
    </r>
    <r>
      <rPr>
        <b/>
        <u/>
        <sz val="22"/>
        <rFont val="Arial"/>
        <family val="2"/>
      </rPr>
      <t xml:space="preserve">Residential General Care </t>
    </r>
    <r>
      <rPr>
        <b/>
        <sz val="22"/>
        <rFont val="Arial"/>
        <family val="2"/>
      </rPr>
      <t>at the end of the reporting period who are in a private care placement</t>
    </r>
  </si>
  <si>
    <r>
      <t xml:space="preserve">The number and % of Children in Care in </t>
    </r>
    <r>
      <rPr>
        <b/>
        <u/>
        <sz val="22"/>
        <rFont val="Arial"/>
        <family val="2"/>
      </rPr>
      <t>Foster Care General</t>
    </r>
    <r>
      <rPr>
        <b/>
        <sz val="22"/>
        <rFont val="Arial"/>
        <family val="2"/>
      </rPr>
      <t xml:space="preserve"> at the end of the reporting period who are in a private foster care placement</t>
    </r>
  </si>
  <si>
    <r>
      <t xml:space="preserve">The number and % of Children in Care in </t>
    </r>
    <r>
      <rPr>
        <b/>
        <u/>
        <sz val="22"/>
        <rFont val="Arial"/>
        <family val="2"/>
      </rPr>
      <t>Other Care Placements</t>
    </r>
    <r>
      <rPr>
        <b/>
        <sz val="22"/>
        <rFont val="Arial"/>
        <family val="2"/>
      </rPr>
      <t xml:space="preserve"> at the end of the reporting period who are in a private care placement</t>
    </r>
  </si>
  <si>
    <t>Please note that from 2015 the number of children who on the last day of the reporting period who are in a respite care (from home) placement previously counted within the children in care figures are now collated separately. Therefore comparison with prior years is not applicable.</t>
  </si>
  <si>
    <r>
      <t xml:space="preserve">The overall number of children who on the last day of the reporting period are in a </t>
    </r>
    <r>
      <rPr>
        <b/>
        <u/>
        <sz val="22"/>
        <rFont val="Arial"/>
        <family val="2"/>
      </rPr>
      <t>Respite Care (from home) placement</t>
    </r>
  </si>
  <si>
    <t>The Number and percentage of High Priority Cases waiting allocation Nationally (Child Protection and Children in Care)</t>
  </si>
  <si>
    <r>
      <t>SOUTH</t>
    </r>
    <r>
      <rPr>
        <b/>
        <vertAlign val="superscript"/>
        <sz val="20"/>
        <rFont val="Arial"/>
        <family val="2"/>
      </rPr>
      <t>1</t>
    </r>
  </si>
  <si>
    <r>
      <t xml:space="preserve">The total number of Section 24 meetings convened by an Educational Welfare Officer during the reporting period </t>
    </r>
    <r>
      <rPr>
        <sz val="22"/>
        <color rgb="FFFF0000"/>
        <rFont val="Arial"/>
        <family val="2"/>
      </rPr>
      <t>(New for 2016/2017 academic year)</t>
    </r>
  </si>
  <si>
    <r>
      <t xml:space="preserve">The total number of Official Child Protection &amp; Welfare Referrals made by Educational Welfare Officers during the reporting period </t>
    </r>
    <r>
      <rPr>
        <sz val="22"/>
        <color rgb="FFFF0000"/>
        <rFont val="Arial"/>
        <family val="2"/>
      </rPr>
      <t>(New for 2016/2017 academic year)</t>
    </r>
  </si>
  <si>
    <r>
      <t xml:space="preserve">The total number of Referrals Allocated to EWO by SEWO during the reporting period </t>
    </r>
    <r>
      <rPr>
        <sz val="22"/>
        <color rgb="FFFF0000"/>
        <rFont val="Arial"/>
        <family val="2"/>
      </rPr>
      <t>(New for 2016/2017 academic year)</t>
    </r>
    <r>
      <rPr>
        <vertAlign val="superscript"/>
        <sz val="22"/>
        <rFont val="Arial"/>
        <family val="2"/>
      </rPr>
      <t>1</t>
    </r>
  </si>
  <si>
    <r>
      <t xml:space="preserve">The total number Referrals Screened by SEWO during the reporting period </t>
    </r>
    <r>
      <rPr>
        <sz val="22"/>
        <color rgb="FFFF0000"/>
        <rFont val="Arial"/>
        <family val="2"/>
      </rPr>
      <t>(New for 2016/2017 academic year)</t>
    </r>
    <r>
      <rPr>
        <vertAlign val="superscript"/>
        <sz val="22"/>
        <rFont val="Arial"/>
        <family val="2"/>
      </rPr>
      <t>1</t>
    </r>
  </si>
  <si>
    <r>
      <t xml:space="preserve">The total number of Referrals Screened Out by SEWO as Not Requiring Further Action during the reporting period </t>
    </r>
    <r>
      <rPr>
        <sz val="22"/>
        <color rgb="FFFF0000"/>
        <rFont val="Arial"/>
        <family val="2"/>
      </rPr>
      <t>(New for 2016/2017 academic year)</t>
    </r>
    <r>
      <rPr>
        <vertAlign val="superscript"/>
        <sz val="22"/>
        <rFont val="Arial"/>
        <family val="2"/>
      </rPr>
      <t>1</t>
    </r>
  </si>
  <si>
    <r>
      <t xml:space="preserve">The total number of Screened Referrals on a Waiting List at the end of the reporting period </t>
    </r>
    <r>
      <rPr>
        <sz val="22"/>
        <color rgb="FFFF0000"/>
        <rFont val="Arial"/>
        <family val="2"/>
      </rPr>
      <t>(New for 2016/2017 academic year)</t>
    </r>
    <r>
      <rPr>
        <vertAlign val="superscript"/>
        <sz val="22"/>
        <rFont val="Arial"/>
        <family val="2"/>
      </rPr>
      <t>1</t>
    </r>
  </si>
  <si>
    <r>
      <t>1,270</t>
    </r>
    <r>
      <rPr>
        <b/>
        <vertAlign val="superscript"/>
        <sz val="20"/>
        <color theme="0"/>
        <rFont val="Arial"/>
        <family val="2"/>
      </rPr>
      <t>1</t>
    </r>
  </si>
  <si>
    <t>C91</t>
  </si>
  <si>
    <t>C69</t>
  </si>
  <si>
    <t>Number and % of Children in Care in Residential Special Care at the end of the reporting period</t>
  </si>
  <si>
    <r>
      <t>Number and Percentage of Children (aged &lt;1 to 17 years inclusive) in Care by Care Type who are in a Private Care Placement (refers only to Residential General Care; Foster Care General and Other Care Placements)</t>
    </r>
    <r>
      <rPr>
        <b/>
        <vertAlign val="superscript"/>
        <sz val="26"/>
        <color theme="0"/>
        <rFont val="Arial"/>
        <family val="2"/>
      </rPr>
      <t>1</t>
    </r>
  </si>
  <si>
    <t>Monthly Performance and Activity Data:                                                                                                                                                              Click on link below to guide you to the data you require</t>
  </si>
  <si>
    <t>The total number of children made in-active on the Child Protection Notification System during the reporting period</t>
  </si>
  <si>
    <t>The total number of children made active on the Child Protection Notification System during the reporting period</t>
  </si>
  <si>
    <t>The total number of children made inactive on the Child Protection Notification System during the reporting period</t>
  </si>
  <si>
    <r>
      <t xml:space="preserve">Tusla Monthly Performance and Activity Data:                                                                                    </t>
    </r>
    <r>
      <rPr>
        <b/>
        <sz val="29"/>
        <color rgb="FFFF0000"/>
        <rFont val="Arial Narrow"/>
        <family val="2"/>
      </rPr>
      <t xml:space="preserve"> Educational Welfare Service (EWS) (Academic Year 2016/2017)</t>
    </r>
  </si>
  <si>
    <r>
      <t xml:space="preserve">Tusla Monthly Performance and Activity Data:                         </t>
    </r>
    <r>
      <rPr>
        <b/>
        <sz val="29"/>
        <color rgb="FFFF0000"/>
        <rFont val="Arial Narrow"/>
        <family val="2"/>
      </rPr>
      <t xml:space="preserve">           Monthly Activity Return 2017: Children in Care                                                                           Respite Care From Home</t>
    </r>
  </si>
  <si>
    <r>
      <t xml:space="preserve">Tusla Monthly Performance and Activity Data:                          </t>
    </r>
    <r>
      <rPr>
        <b/>
        <sz val="29"/>
        <color rgb="FFFF0000"/>
        <rFont val="Arial Narrow"/>
        <family val="2"/>
      </rPr>
      <t xml:space="preserve">           Monthly Activity Return 2017: Children in Care                                                                           in a Private Care Placement</t>
    </r>
  </si>
  <si>
    <r>
      <t xml:space="preserve">Tusla Monthly Performance and Activity Data:                          </t>
    </r>
    <r>
      <rPr>
        <b/>
        <sz val="29"/>
        <color rgb="FFFF0000"/>
        <rFont val="Arial Narrow"/>
        <family val="2"/>
      </rPr>
      <t xml:space="preserve">           Monthly Activity Return 2017: Children in Care                                               in an  Out of State Placement                                                   </t>
    </r>
  </si>
  <si>
    <r>
      <t xml:space="preserve">Tusla Monthly Performance and Activity Data:                           </t>
    </r>
    <r>
      <rPr>
        <b/>
        <sz val="29"/>
        <color rgb="FFFF0000"/>
        <rFont val="Arial Narrow"/>
        <family val="2"/>
      </rPr>
      <t xml:space="preserve">        Monthly Activity Return 2017: Children in Care                                                              Children in Care in a Residential Placement </t>
    </r>
  </si>
  <si>
    <r>
      <t xml:space="preserve">Tusla Monthly Performance and Activity Data:                           </t>
    </r>
    <r>
      <rPr>
        <b/>
        <sz val="29"/>
        <color rgb="FFFF0000"/>
        <rFont val="Arial Narrow"/>
        <family val="2"/>
      </rPr>
      <t xml:space="preserve">          Monthly Activity Return 2017:                                                              The Number and Percentage of Children in Care (aged &lt;1 to 17 Years inclusive) by Care Type                         with a Written Care Plan</t>
    </r>
  </si>
  <si>
    <r>
      <t xml:space="preserve">Tusla Monthly Performance and Activity Data:                           </t>
    </r>
    <r>
      <rPr>
        <b/>
        <sz val="29"/>
        <color rgb="FFFF0000"/>
        <rFont val="Arial Narrow"/>
        <family val="2"/>
      </rPr>
      <t xml:space="preserve">          Monthly Activity Return 2017:                                                              The Number and Percentage of Children in Care (aged &lt;1 to 17 Years inclusive) by Care Type with an Allocated Social Worker</t>
    </r>
  </si>
  <si>
    <r>
      <t xml:space="preserve">Tusla Monthly Performance and Activity Data:                          </t>
    </r>
    <r>
      <rPr>
        <b/>
        <sz val="29"/>
        <color rgb="FFFF0000"/>
        <rFont val="Arial Narrow"/>
        <family val="2"/>
      </rPr>
      <t xml:space="preserve">          Monthly Activity Return 2017:                                                              The Number and Percentage of Children in Care (aged &lt;1 to 17 Years inclusive) by Care Type</t>
    </r>
  </si>
  <si>
    <r>
      <t xml:space="preserve">1 </t>
    </r>
    <r>
      <rPr>
        <sz val="16"/>
        <rFont val="Arial"/>
        <family val="2"/>
      </rPr>
      <t>Please note that for February 2017  there were 10 children on the last day of the month who were placed in one of the three special care facilities. It should be noted however that there were 11 children on the last day of February who were subject to a Special Care Order of the High Court and one of these children were in a transitional step down placement.</t>
    </r>
  </si>
  <si>
    <r>
      <t>National Total</t>
    </r>
    <r>
      <rPr>
        <b/>
        <vertAlign val="superscript"/>
        <sz val="21"/>
        <color theme="0"/>
        <rFont val="Arial"/>
        <family val="2"/>
      </rPr>
      <t>1</t>
    </r>
  </si>
  <si>
    <t>The total number of referrals received during the reporting period (New Metric 2017)</t>
  </si>
  <si>
    <r>
      <t xml:space="preserve">The total number of referrals received during the reporting period </t>
    </r>
    <r>
      <rPr>
        <b/>
        <u/>
        <sz val="22"/>
        <color rgb="FFFF0000"/>
        <rFont val="Arial"/>
        <family val="2"/>
      </rPr>
      <t>(Please note: Referral data is provisional and validated data is published quarterly in arrears)</t>
    </r>
  </si>
  <si>
    <t>The total number of Section 24 meetings convinced by an Educational Welfare Officer during the reporting period (New for 2016/2017 academic year)</t>
  </si>
  <si>
    <t xml:space="preserve">The total number of referrals received during the reporting period </t>
  </si>
  <si>
    <r>
      <t xml:space="preserve">Tusla Monthly Performance and Activity Data:                           </t>
    </r>
    <r>
      <rPr>
        <b/>
        <sz val="29"/>
        <color rgb="FFFF0000"/>
        <rFont val="Arial Narrow"/>
        <family val="2"/>
      </rPr>
      <t xml:space="preserve">          CPW Social Work Activity Return 2017</t>
    </r>
  </si>
  <si>
    <r>
      <t xml:space="preserve">Social Work Activity: The total number of referrals received during the reporting period </t>
    </r>
    <r>
      <rPr>
        <b/>
        <sz val="26"/>
        <color rgb="FFFF0000"/>
        <rFont val="Arial"/>
        <family val="2"/>
      </rPr>
      <t>(Please note: Referral data is provisional and validated data is published quarterly in arrears)</t>
    </r>
  </si>
  <si>
    <t>Social Work Activity: The Number of Open Cases at the end of the Reporting Period</t>
  </si>
  <si>
    <t>Social Work Activity: The Number of Open Cases ALLOCATED at the end of the Reporting Period</t>
  </si>
  <si>
    <t>Social Work Activity: The Number of Open Cases Waiting Allocation (Child Protection and Children in Care)</t>
  </si>
  <si>
    <t>Social Work Activity: The Number of Open Cases Waiting Allocation (Child Protection and Children in Care) that are High Priority</t>
  </si>
  <si>
    <t>Monthly Performance and Activity Data 2017</t>
  </si>
  <si>
    <t>Quality Assurance Directorate</t>
  </si>
  <si>
    <t>Please note that data within this report is the latest available; due to ongoing validation data may change from data previously reported.</t>
  </si>
  <si>
    <r>
      <t>Donegal</t>
    </r>
    <r>
      <rPr>
        <vertAlign val="superscript"/>
        <sz val="21"/>
        <rFont val="Arial"/>
        <family val="2"/>
      </rPr>
      <t>1</t>
    </r>
  </si>
  <si>
    <r>
      <t>Social Work Activity: The total number of referrals received during the reporting period (</t>
    </r>
    <r>
      <rPr>
        <b/>
        <u/>
        <sz val="26"/>
        <color theme="0"/>
        <rFont val="Arial"/>
        <family val="2"/>
      </rPr>
      <t>please note: Referrals data is provisional. Validated data is published quarterly in arrears</t>
    </r>
    <r>
      <rPr>
        <b/>
        <sz val="26"/>
        <color theme="0"/>
        <rFont val="Arial"/>
        <family val="2"/>
      </rPr>
      <t>)</t>
    </r>
  </si>
  <si>
    <r>
      <t xml:space="preserve">Tusla Monthly Performance and Activity Data:                              </t>
    </r>
    <r>
      <rPr>
        <b/>
        <sz val="30"/>
        <color rgb="FFFF0000"/>
        <rFont val="Arial Narrow"/>
        <family val="2"/>
      </rPr>
      <t>2017 Monthly Activity Return National Summary Children in Care and Service Activity</t>
    </r>
  </si>
  <si>
    <r>
      <rPr>
        <vertAlign val="superscript"/>
        <sz val="16"/>
        <rFont val="Arial"/>
        <family val="2"/>
      </rPr>
      <t xml:space="preserve">2 </t>
    </r>
    <r>
      <rPr>
        <sz val="16"/>
        <rFont val="Arial"/>
        <family val="2"/>
      </rPr>
      <t>Please note data for DML February amended (June 2017) original entry (116) was an error in transcription</t>
    </r>
  </si>
  <si>
    <t>The total number of new individual children worked with at the end of the reporting period</t>
  </si>
  <si>
    <r>
      <t xml:space="preserve">The total number of children listed on the Child Protection Notification System at the end of the reporting period where their status changed from </t>
    </r>
    <r>
      <rPr>
        <b/>
        <u/>
        <sz val="22"/>
        <rFont val="Arial"/>
        <family val="2"/>
      </rPr>
      <t>INACTIVE to ACTIVE</t>
    </r>
    <r>
      <rPr>
        <b/>
        <sz val="22"/>
        <rFont val="Arial"/>
        <family val="2"/>
      </rPr>
      <t xml:space="preserve"> during the reporting period</t>
    </r>
  </si>
  <si>
    <r>
      <t xml:space="preserve">Of the total number of children at the end of the reporting period who are currently listed as ACTIVE on the Child Protection Notification System </t>
    </r>
    <r>
      <rPr>
        <b/>
        <u/>
        <sz val="22"/>
        <rFont val="Arial"/>
        <family val="2"/>
      </rPr>
      <t>how many have an allocated social worker</t>
    </r>
  </si>
  <si>
    <t>August 2017 (YTD)</t>
  </si>
  <si>
    <r>
      <t>The number and % of children listed as Active on the CPNS with an allocated social worker at the end of the reporting period</t>
    </r>
    <r>
      <rPr>
        <vertAlign val="superscript"/>
        <sz val="20"/>
        <rFont val="Arial"/>
        <family val="2"/>
      </rPr>
      <t>2,3,5</t>
    </r>
  </si>
  <si>
    <t>Scroll over pink cell to view extract: S24 or S25 Education (Welfare) Act 2000</t>
  </si>
  <si>
    <t>Sect 24</t>
  </si>
  <si>
    <t>Sect 25</t>
  </si>
  <si>
    <t>Overall number and % of total children in care at the end of the reporting period who are in an Out of State Placement</t>
  </si>
  <si>
    <r>
      <t>The number and % of total children in care at the end of the reporting period Who are in a Private Care Placement</t>
    </r>
    <r>
      <rPr>
        <b/>
        <sz val="20"/>
        <rFont val="Arial"/>
        <family val="2"/>
      </rPr>
      <t xml:space="preserve"> </t>
    </r>
    <r>
      <rPr>
        <b/>
        <sz val="18"/>
        <rFont val="Arial"/>
        <family val="2"/>
      </rPr>
      <t xml:space="preserve">  (Private = </t>
    </r>
    <r>
      <rPr>
        <b/>
        <u/>
        <sz val="18"/>
        <rFont val="Arial"/>
        <family val="2"/>
      </rPr>
      <t>total of Residential General; Foster Care General and Other Care Placements</t>
    </r>
    <r>
      <rPr>
        <b/>
        <sz val="18"/>
        <rFont val="Arial"/>
        <family val="2"/>
      </rPr>
      <t>)</t>
    </r>
  </si>
  <si>
    <t xml:space="preserve">Please note: Figures for  2017  include the number of children in </t>
  </si>
  <si>
    <t>care who are in care under the Social Work Team for</t>
  </si>
  <si>
    <t xml:space="preserve">Separated Children Seeking Asylum (SWTSCSA). </t>
  </si>
  <si>
    <t>Social Work Team for Separated Children Seeking Asylum (SWTSCSA)</t>
  </si>
  <si>
    <r>
      <rPr>
        <vertAlign val="superscript"/>
        <sz val="16"/>
        <rFont val="Arial"/>
        <family val="2"/>
      </rPr>
      <t>2</t>
    </r>
    <r>
      <rPr>
        <sz val="16"/>
        <rFont val="Arial"/>
        <family val="2"/>
      </rPr>
      <t xml:space="preserve"> Please note following a validation exercise the data for January and February for children in care in the care of the Social Work Team for SWTSCSA has been amended </t>
    </r>
  </si>
  <si>
    <r>
      <rPr>
        <vertAlign val="superscript"/>
        <sz val="16"/>
        <rFont val="Arial"/>
        <family val="2"/>
      </rPr>
      <t>1</t>
    </r>
    <r>
      <rPr>
        <sz val="16"/>
        <rFont val="Arial"/>
        <family val="2"/>
      </rPr>
      <t xml:space="preserve"> Please note following a validation exercise the data for January and February for children in care in the care of the Social Work Team for Separated Children Seeking Asylum (SWTSCSA) has been amended </t>
    </r>
  </si>
  <si>
    <t>Figures include all children in care under this team.</t>
  </si>
  <si>
    <r>
      <t xml:space="preserve">Please note: Figures for 2017 include the number of children in care who are in care under the Social Work Team for Separated Children Seeking Asylum (SWTSCSA).  </t>
    </r>
    <r>
      <rPr>
        <i/>
        <u/>
        <sz val="16"/>
        <rFont val="Arial"/>
        <family val="2"/>
      </rPr>
      <t>Figures include all children in care under this team.</t>
    </r>
  </si>
  <si>
    <r>
      <t>Carlow Kilkenny South Tipperary</t>
    </r>
    <r>
      <rPr>
        <vertAlign val="superscript"/>
        <sz val="21"/>
        <rFont val="Arial"/>
        <family val="2"/>
      </rPr>
      <t/>
    </r>
  </si>
  <si>
    <r>
      <t xml:space="preserve">The total number of children at the end of the reporting period who are currently listed as </t>
    </r>
    <r>
      <rPr>
        <b/>
        <u/>
        <sz val="22"/>
        <rFont val="Arial"/>
        <family val="2"/>
      </rPr>
      <t>ACTIVE</t>
    </r>
    <r>
      <rPr>
        <b/>
        <sz val="22"/>
        <rFont val="Arial"/>
        <family val="2"/>
      </rPr>
      <t xml:space="preserve"> on the Child Protection Notification System</t>
    </r>
    <r>
      <rPr>
        <b/>
        <vertAlign val="superscript"/>
        <sz val="22"/>
        <rFont val="Arial"/>
        <family val="2"/>
      </rPr>
      <t xml:space="preserve"> **</t>
    </r>
  </si>
  <si>
    <r>
      <rPr>
        <vertAlign val="superscript"/>
        <sz val="16"/>
        <rFont val="Arial"/>
        <family val="2"/>
      </rPr>
      <t>1</t>
    </r>
    <r>
      <rPr>
        <sz val="16"/>
        <rFont val="Arial"/>
        <family val="2"/>
      </rPr>
      <t>Figures for 2017 include the number of children in care who are in care under the Social Work Team for Separated Children Seeking Asylum (SWTSCSA).  Figures include all children in care under this team. Comparison with previous years is not applicable.</t>
    </r>
  </si>
  <si>
    <t>Publication date: 27th October 2017</t>
  </si>
  <si>
    <t>CPNS: Please Note: Data from December 2016 – July 2017 has been amended to exclude children who were listed on the CPNS as visiting from another jurisdiction where they have a comparable child protection system and the child is listed on that system. This listing occurs in cooperation with Brussels ii.  The data presented are for children in this jurisdiction who are the subject of a child protection plan agreed at a child protection conference</t>
  </si>
  <si>
    <r>
      <t xml:space="preserve">Tusla Monthly Performance and Activity Data:                                                                           </t>
    </r>
    <r>
      <rPr>
        <b/>
        <sz val="31"/>
        <color rgb="FFFF0000"/>
        <rFont val="Arial Narrow"/>
        <family val="2"/>
      </rPr>
      <t xml:space="preserve">Child Protection Notification System 2017                                    </t>
    </r>
  </si>
  <si>
    <r>
      <rPr>
        <vertAlign val="superscript"/>
        <sz val="18"/>
        <rFont val="Arial"/>
        <family val="2"/>
      </rPr>
      <t>1</t>
    </r>
    <r>
      <rPr>
        <sz val="18"/>
        <rFont val="Arial"/>
        <family val="2"/>
      </rPr>
      <t xml:space="preserve">Outturn 2016: 1 child listed at the end of December 2016 as Active on the CPNS did not have an allocated social worker. This child (Donegal) had been allocated a Social Care Worker as an interim measure and had since been allocated. </t>
    </r>
  </si>
  <si>
    <r>
      <rPr>
        <vertAlign val="superscript"/>
        <sz val="18"/>
        <rFont val="Arial"/>
        <family val="2"/>
      </rPr>
      <t>2</t>
    </r>
    <r>
      <rPr>
        <sz val="18"/>
        <rFont val="Arial"/>
        <family val="2"/>
      </rPr>
      <t xml:space="preserve">16 children listed at the end of April 2017 as Active on the CPNS did not have an allocated social worker; 10 (Waterford Wexford) and 6 (Donegal) were unallocated due to social work vacancies and all 16 have been allocated since. </t>
    </r>
  </si>
  <si>
    <r>
      <t>Waterford Wexford</t>
    </r>
    <r>
      <rPr>
        <vertAlign val="superscript"/>
        <sz val="21"/>
        <rFont val="Arial"/>
        <family val="2"/>
      </rPr>
      <t>2</t>
    </r>
  </si>
  <si>
    <r>
      <rPr>
        <vertAlign val="superscript"/>
        <sz val="18"/>
        <rFont val="Arial"/>
        <family val="2"/>
      </rPr>
      <t>3</t>
    </r>
    <r>
      <rPr>
        <sz val="18"/>
        <rFont val="Arial"/>
        <family val="2"/>
      </rPr>
      <t>4 children listed at the end of June 2017 as Active on the CPNS did not have an allocated social worker. All 4 children (Louth Meath) have since been allocated a social worker</t>
    </r>
  </si>
  <si>
    <r>
      <rPr>
        <vertAlign val="superscript"/>
        <sz val="18"/>
        <rFont val="Arial"/>
        <family val="2"/>
      </rPr>
      <t>4</t>
    </r>
    <r>
      <rPr>
        <sz val="18"/>
        <rFont val="Arial"/>
        <family val="2"/>
      </rPr>
      <t>Of the 18 children (Louth Meath)at the time of publication who were not allocated a social worker at the end of July all have been allocated since.</t>
    </r>
  </si>
  <si>
    <r>
      <rPr>
        <vertAlign val="superscript"/>
        <sz val="18"/>
        <rFont val="Arial"/>
        <family val="2"/>
      </rPr>
      <t>5</t>
    </r>
    <r>
      <rPr>
        <sz val="18"/>
        <rFont val="Arial"/>
        <family val="2"/>
      </rPr>
      <t>Of the 2 children (Louth Meath)at the time of publication who were not allocated a social worker at the end of August all 2 have been allocated since.</t>
    </r>
  </si>
  <si>
    <r>
      <t>Louth Meath</t>
    </r>
    <r>
      <rPr>
        <vertAlign val="superscript"/>
        <sz val="21"/>
        <rFont val="Arial"/>
        <family val="2"/>
      </rPr>
      <t>3,4,5</t>
    </r>
  </si>
  <si>
    <t>The total number of new individual children worked with  at the end of the reporting period</t>
  </si>
  <si>
    <r>
      <t>3</t>
    </r>
    <r>
      <rPr>
        <sz val="16"/>
        <rFont val="Arial"/>
        <family val="2"/>
      </rPr>
      <t>Please note that for February 2017  there were 10 children on the last day of the month who were placed in one of the three special care facilities. It should be noted however that there were 11 children on the last day of February who were subject to a Special Care Order of the High Court and one of these children were in a transitional step down placement.</t>
    </r>
  </si>
  <si>
    <r>
      <rPr>
        <vertAlign val="superscript"/>
        <sz val="16"/>
        <rFont val="Arial"/>
        <family val="2"/>
      </rPr>
      <t>2</t>
    </r>
    <r>
      <rPr>
        <sz val="16"/>
        <rFont val="Arial"/>
        <family val="2"/>
      </rPr>
      <t xml:space="preserve">Outturn 1 child listed at the end of December 2016 as Active on the CPNS did not have an allocated social worker. This child had been allocated a Social Care Worker as an interim measure and has since been allocated. </t>
    </r>
  </si>
  <si>
    <r>
      <rPr>
        <vertAlign val="superscript"/>
        <sz val="15"/>
        <rFont val="Arial"/>
        <family val="2"/>
      </rPr>
      <t>4</t>
    </r>
    <r>
      <rPr>
        <sz val="16"/>
        <rFont val="Arial"/>
        <family val="2"/>
      </rPr>
      <t xml:space="preserve">16 children listed at the end of April 2017 as Active on the CPNS did not have an allocated social worker; 10 (Waterford Wexford) and 6 (Donegal) were unallocated due to social work vacancies and all 16 have been allocated since. </t>
    </r>
  </si>
  <si>
    <r>
      <t>Child Protection Notification System (CPNS): The number of children listed as Active on the CPNS at the end of the reporting period that have an allocated social worker</t>
    </r>
    <r>
      <rPr>
        <b/>
        <vertAlign val="superscript"/>
        <sz val="26"/>
        <color theme="0"/>
        <rFont val="Arial"/>
        <family val="2"/>
      </rPr>
      <t>2,4</t>
    </r>
  </si>
  <si>
    <r>
      <t>5</t>
    </r>
    <r>
      <rPr>
        <sz val="16"/>
        <rFont val="Arial"/>
        <family val="2"/>
      </rPr>
      <t xml:space="preserve">Please note following a validation exercise the data for January and February for children in care in the care of the Social Work Team for SWTSCSA has been amended </t>
    </r>
  </si>
  <si>
    <r>
      <t>Number and Percentage of Children in Care by Care Type</t>
    </r>
    <r>
      <rPr>
        <b/>
        <vertAlign val="superscript"/>
        <sz val="26"/>
        <color theme="0"/>
        <rFont val="Arial"/>
        <family val="2"/>
      </rPr>
      <t>1,5</t>
    </r>
  </si>
  <si>
    <r>
      <t>Number and Percentage of Children in Care with an allocated Social Worker by Care Type</t>
    </r>
    <r>
      <rPr>
        <b/>
        <vertAlign val="superscript"/>
        <sz val="26"/>
        <color theme="0"/>
        <rFont val="Arial"/>
        <family val="2"/>
      </rPr>
      <t>1,5</t>
    </r>
  </si>
  <si>
    <r>
      <t>Number and Percentage of Children in Care with a Written Care Plan by Care Type</t>
    </r>
    <r>
      <rPr>
        <b/>
        <vertAlign val="superscript"/>
        <sz val="26"/>
        <color theme="0"/>
        <rFont val="Arial"/>
        <family val="2"/>
      </rPr>
      <t>1,5</t>
    </r>
  </si>
  <si>
    <r>
      <t>5</t>
    </r>
    <r>
      <rPr>
        <sz val="16"/>
        <rFont val="Arial"/>
        <family val="2"/>
      </rPr>
      <t>4 children listed at the end of June 2017 as Active on the CPNS did not have an allocated social worker. All 4 children (Louth Meath)at the time of publication have still not been allocated a social worker.</t>
    </r>
  </si>
  <si>
    <r>
      <rPr>
        <vertAlign val="superscript"/>
        <sz val="16"/>
        <rFont val="Arial"/>
        <family val="2"/>
      </rPr>
      <t>6</t>
    </r>
    <r>
      <rPr>
        <sz val="16"/>
        <rFont val="Arial"/>
        <family val="2"/>
      </rPr>
      <t>Of the 18 children at the time of publication who were not allocated a social worker at the end of July all have been allocated since.</t>
    </r>
  </si>
  <si>
    <r>
      <rPr>
        <vertAlign val="superscript"/>
        <sz val="18"/>
        <rFont val="Arial"/>
        <family val="2"/>
      </rPr>
      <t>7</t>
    </r>
    <r>
      <rPr>
        <sz val="18"/>
        <rFont val="Arial"/>
        <family val="2"/>
      </rPr>
      <t>Of the 2 children at the time of publication who were not allocated a social worker at the end of August all 2 have been allocated since.</t>
    </r>
  </si>
  <si>
    <r>
      <t>Child Protection Notification System (CPNS): The number of children listed as Active on the CPNS at the end of the reporting period</t>
    </r>
    <r>
      <rPr>
        <b/>
        <vertAlign val="superscript"/>
        <sz val="26"/>
        <color theme="0"/>
        <rFont val="Arial"/>
        <family val="2"/>
      </rPr>
      <t>5,6,7</t>
    </r>
  </si>
</sst>
</file>

<file path=xl/styles.xml><?xml version="1.0" encoding="utf-8"?>
<styleSheet xmlns="http://schemas.openxmlformats.org/spreadsheetml/2006/main">
  <numFmts count="4">
    <numFmt numFmtId="44" formatCode="_-&quot;€&quot;* #,##0.00_-;\-&quot;€&quot;* #,##0.00_-;_-&quot;€&quot;* &quot;-&quot;??_-;_-@_-"/>
    <numFmt numFmtId="43" formatCode="_-* #,##0.00_-;\-* #,##0.00_-;_-* &quot;-&quot;??_-;_-@_-"/>
    <numFmt numFmtId="164" formatCode="0.0%"/>
    <numFmt numFmtId="165" formatCode="#,###;[Red]\(#,###\)"/>
  </numFmts>
  <fonts count="117">
    <font>
      <sz val="10"/>
      <name val="Arial"/>
    </font>
    <font>
      <sz val="10"/>
      <name val="Arial"/>
      <family val="2"/>
    </font>
    <font>
      <sz val="8"/>
      <name val="Arial"/>
      <family val="2"/>
    </font>
    <font>
      <sz val="10"/>
      <name val="Arial"/>
      <family val="2"/>
    </font>
    <font>
      <b/>
      <sz val="14"/>
      <name val="Arial Narrow"/>
      <family val="2"/>
    </font>
    <font>
      <sz val="14"/>
      <name val="Arial"/>
      <family val="2"/>
    </font>
    <font>
      <b/>
      <sz val="16"/>
      <name val="Arial"/>
      <family val="2"/>
    </font>
    <font>
      <sz val="16"/>
      <name val="Arial"/>
      <family val="2"/>
    </font>
    <font>
      <b/>
      <sz val="16"/>
      <color indexed="22"/>
      <name val="Arial"/>
      <family val="2"/>
    </font>
    <font>
      <sz val="16"/>
      <color indexed="22"/>
      <name val="Arial"/>
      <family val="2"/>
    </font>
    <font>
      <sz val="15"/>
      <name val="Arial"/>
      <family val="2"/>
    </font>
    <font>
      <sz val="15"/>
      <name val="Arial"/>
      <family val="2"/>
    </font>
    <font>
      <b/>
      <sz val="16"/>
      <name val="Arial Narrow"/>
      <family val="2"/>
    </font>
    <font>
      <vertAlign val="superscript"/>
      <sz val="13"/>
      <name val="Arial"/>
      <family val="2"/>
    </font>
    <font>
      <u/>
      <sz val="10"/>
      <color indexed="12"/>
      <name val="Arial"/>
      <family val="2"/>
    </font>
    <font>
      <b/>
      <sz val="10"/>
      <name val="Arial"/>
      <family val="2"/>
    </font>
    <font>
      <b/>
      <sz val="18"/>
      <name val="Arial Narrow"/>
      <family val="2"/>
    </font>
    <font>
      <b/>
      <sz val="20"/>
      <name val="Arial"/>
      <family val="2"/>
    </font>
    <font>
      <sz val="20"/>
      <name val="Arial"/>
      <family val="2"/>
    </font>
    <font>
      <i/>
      <sz val="20"/>
      <name val="Arial"/>
      <family val="2"/>
    </font>
    <font>
      <b/>
      <sz val="18"/>
      <name val="Arial"/>
      <family val="2"/>
    </font>
    <font>
      <sz val="22"/>
      <name val="Arial"/>
      <family val="2"/>
    </font>
    <font>
      <b/>
      <sz val="22"/>
      <name val="Arial"/>
      <family val="2"/>
    </font>
    <font>
      <b/>
      <sz val="20"/>
      <color indexed="22"/>
      <name val="Arial"/>
      <family val="2"/>
    </font>
    <font>
      <b/>
      <sz val="20"/>
      <color theme="0"/>
      <name val="Arial"/>
      <family val="2"/>
    </font>
    <font>
      <sz val="20"/>
      <color theme="0"/>
      <name val="Arial"/>
      <family val="2"/>
    </font>
    <font>
      <b/>
      <sz val="21"/>
      <name val="Arial"/>
      <family val="2"/>
    </font>
    <font>
      <sz val="21"/>
      <name val="Arial"/>
      <family val="2"/>
    </font>
    <font>
      <b/>
      <sz val="10"/>
      <color theme="0"/>
      <name val="Arial"/>
      <family val="2"/>
    </font>
    <font>
      <vertAlign val="superscript"/>
      <sz val="20"/>
      <name val="Arial"/>
      <family val="2"/>
    </font>
    <font>
      <vertAlign val="superscript"/>
      <sz val="16"/>
      <name val="Arial"/>
      <family val="2"/>
    </font>
    <font>
      <b/>
      <vertAlign val="superscript"/>
      <sz val="22"/>
      <name val="Arial"/>
      <family val="2"/>
    </font>
    <font>
      <b/>
      <sz val="28"/>
      <name val="Arial"/>
      <family val="2"/>
    </font>
    <font>
      <sz val="28"/>
      <name val="Arial"/>
      <family val="2"/>
    </font>
    <font>
      <b/>
      <sz val="26"/>
      <name val="Arial"/>
      <family val="2"/>
    </font>
    <font>
      <b/>
      <sz val="20"/>
      <name val="Arial Narrow"/>
      <family val="2"/>
    </font>
    <font>
      <vertAlign val="superscript"/>
      <sz val="2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0"/>
      <name val="Helv"/>
      <charset val="204"/>
    </font>
    <font>
      <b/>
      <sz val="18"/>
      <color indexed="56"/>
      <name val="Cambria"/>
      <family val="2"/>
    </font>
    <font>
      <b/>
      <sz val="11"/>
      <color indexed="8"/>
      <name val="Calibri"/>
      <family val="2"/>
    </font>
    <font>
      <sz val="11"/>
      <color indexed="10"/>
      <name val="Calibri"/>
      <family val="2"/>
    </font>
    <font>
      <sz val="14"/>
      <color rgb="FFFF0000"/>
      <name val="Arial"/>
      <family val="2"/>
    </font>
    <font>
      <vertAlign val="superscript"/>
      <sz val="15"/>
      <name val="Arial"/>
      <family val="2"/>
    </font>
    <font>
      <b/>
      <vertAlign val="superscript"/>
      <sz val="20"/>
      <name val="Arial"/>
      <family val="2"/>
    </font>
    <font>
      <b/>
      <sz val="21"/>
      <color theme="0"/>
      <name val="Arial"/>
      <family val="2"/>
    </font>
    <font>
      <b/>
      <u/>
      <sz val="22"/>
      <name val="Arial"/>
      <family val="2"/>
    </font>
    <font>
      <b/>
      <sz val="29"/>
      <name val="Arial Narrow"/>
      <family val="2"/>
    </font>
    <font>
      <b/>
      <sz val="29"/>
      <color rgb="FFFF0000"/>
      <name val="Arial Narrow"/>
      <family val="2"/>
    </font>
    <font>
      <b/>
      <sz val="30"/>
      <name val="Arial Narrow"/>
      <family val="2"/>
    </font>
    <font>
      <b/>
      <sz val="30"/>
      <color rgb="FFFF0000"/>
      <name val="Arial Narrow"/>
      <family val="2"/>
    </font>
    <font>
      <b/>
      <sz val="22"/>
      <color theme="0"/>
      <name val="Arial"/>
      <family val="2"/>
    </font>
    <font>
      <sz val="16"/>
      <color theme="0"/>
      <name val="Arial"/>
      <family val="2"/>
    </font>
    <font>
      <sz val="15"/>
      <color theme="0"/>
      <name val="Arial"/>
      <family val="2"/>
    </font>
    <font>
      <b/>
      <sz val="26"/>
      <color theme="0"/>
      <name val="Arial"/>
      <family val="2"/>
    </font>
    <font>
      <sz val="26"/>
      <name val="Arial"/>
      <family val="2"/>
    </font>
    <font>
      <sz val="26"/>
      <color theme="0"/>
      <name val="Arial"/>
      <family val="2"/>
    </font>
    <font>
      <b/>
      <sz val="28"/>
      <color theme="0"/>
      <name val="Arial"/>
      <family val="2"/>
    </font>
    <font>
      <b/>
      <sz val="21"/>
      <color indexed="22"/>
      <name val="Arial"/>
      <family val="2"/>
    </font>
    <font>
      <sz val="21"/>
      <color theme="0"/>
      <name val="Arial"/>
      <family val="2"/>
    </font>
    <font>
      <sz val="22"/>
      <color rgb="FFFF0000"/>
      <name val="Arial"/>
      <family val="2"/>
    </font>
    <font>
      <vertAlign val="superscript"/>
      <sz val="22"/>
      <name val="Arial"/>
      <family val="2"/>
    </font>
    <font>
      <b/>
      <vertAlign val="superscript"/>
      <sz val="20"/>
      <color theme="0"/>
      <name val="Arial"/>
      <family val="2"/>
    </font>
    <font>
      <b/>
      <sz val="20"/>
      <color theme="8" tint="-0.249977111117893"/>
      <name val="Arial"/>
      <family val="2"/>
    </font>
    <font>
      <b/>
      <sz val="20"/>
      <color theme="3" tint="-0.499984740745262"/>
      <name val="Arial"/>
      <family val="2"/>
    </font>
    <font>
      <b/>
      <sz val="20"/>
      <color rgb="FF002060"/>
      <name val="Arial"/>
      <family val="2"/>
    </font>
    <font>
      <sz val="10"/>
      <color theme="0"/>
      <name val="Arial"/>
      <family val="2"/>
    </font>
    <font>
      <sz val="22"/>
      <color theme="0"/>
      <name val="Arial"/>
      <family val="2"/>
    </font>
    <font>
      <b/>
      <sz val="16"/>
      <color rgb="FF002060"/>
      <name val="Arial"/>
      <family val="2"/>
    </font>
    <font>
      <sz val="20"/>
      <color rgb="FF002060"/>
      <name val="Arial"/>
      <family val="2"/>
    </font>
    <font>
      <b/>
      <sz val="32"/>
      <color theme="0"/>
      <name val="Arial Narrow"/>
      <family val="2"/>
    </font>
    <font>
      <b/>
      <sz val="24"/>
      <color theme="0"/>
      <name val="Arial Narrow"/>
      <family val="2"/>
    </font>
    <font>
      <b/>
      <u/>
      <sz val="24"/>
      <color theme="0"/>
      <name val="Arial Narrow"/>
      <family val="2"/>
    </font>
    <font>
      <b/>
      <vertAlign val="superscript"/>
      <sz val="26"/>
      <color theme="0"/>
      <name val="Arial"/>
      <family val="2"/>
    </font>
    <font>
      <b/>
      <vertAlign val="superscript"/>
      <sz val="21"/>
      <color theme="0"/>
      <name val="Arial"/>
      <family val="2"/>
    </font>
    <font>
      <b/>
      <sz val="26"/>
      <color rgb="FFFF0000"/>
      <name val="Arial"/>
      <family val="2"/>
    </font>
    <font>
      <b/>
      <u/>
      <sz val="22"/>
      <color rgb="FFFF0000"/>
      <name val="Arial"/>
      <family val="2"/>
    </font>
    <font>
      <b/>
      <sz val="18"/>
      <color theme="0"/>
      <name val="Arial Narrow"/>
      <family val="2"/>
    </font>
    <font>
      <b/>
      <sz val="20"/>
      <color theme="6" tint="0.59999389629810485"/>
      <name val="Arial"/>
      <family val="2"/>
    </font>
    <font>
      <b/>
      <sz val="9"/>
      <color theme="0"/>
      <name val="Arial"/>
      <family val="2"/>
    </font>
    <font>
      <b/>
      <sz val="11"/>
      <name val="Arial"/>
      <family val="2"/>
    </font>
    <font>
      <b/>
      <u/>
      <sz val="26"/>
      <color theme="0"/>
      <name val="Arial"/>
      <family val="2"/>
    </font>
    <font>
      <sz val="14"/>
      <color theme="0"/>
      <name val="Arial"/>
      <family val="2"/>
    </font>
    <font>
      <sz val="18"/>
      <name val="Arial"/>
      <family val="2"/>
    </font>
    <font>
      <vertAlign val="superscript"/>
      <sz val="18"/>
      <name val="Arial"/>
      <family val="2"/>
    </font>
    <font>
      <b/>
      <sz val="20"/>
      <color theme="1"/>
      <name val="Arial"/>
      <family val="2"/>
    </font>
    <font>
      <sz val="14"/>
      <color theme="1"/>
      <name val="Arial"/>
      <family val="2"/>
    </font>
    <font>
      <sz val="15"/>
      <color theme="1"/>
      <name val="Arial"/>
      <family val="2"/>
    </font>
    <font>
      <b/>
      <sz val="8"/>
      <color indexed="81"/>
      <name val="Tahoma"/>
      <family val="2"/>
    </font>
    <font>
      <b/>
      <sz val="18"/>
      <color indexed="81"/>
      <name val="Tahoma"/>
      <family val="2"/>
    </font>
    <font>
      <b/>
      <u/>
      <sz val="18"/>
      <name val="Arial"/>
      <family val="2"/>
    </font>
    <font>
      <b/>
      <sz val="16"/>
      <color theme="0"/>
      <name val="Arial"/>
      <family val="2"/>
    </font>
    <font>
      <b/>
      <i/>
      <sz val="16"/>
      <color theme="0"/>
      <name val="Arial"/>
      <family val="2"/>
    </font>
    <font>
      <i/>
      <u/>
      <sz val="16"/>
      <name val="Arial"/>
      <family val="2"/>
    </font>
    <font>
      <b/>
      <sz val="8"/>
      <color theme="0"/>
      <name val="Arial"/>
      <family val="2"/>
    </font>
    <font>
      <b/>
      <sz val="19"/>
      <color theme="0"/>
      <name val="Arial"/>
      <family val="2"/>
    </font>
    <font>
      <b/>
      <sz val="31"/>
      <name val="Arial Narrow"/>
      <family val="2"/>
    </font>
    <font>
      <b/>
      <sz val="31"/>
      <color rgb="FFFF0000"/>
      <name val="Arial Narrow"/>
      <family val="2"/>
    </font>
  </fonts>
  <fills count="5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theme="8" tint="-0.249977111117893"/>
        <bgColor indexed="64"/>
      </patternFill>
    </fill>
    <fill>
      <patternFill patternType="solid">
        <fgColor rgb="FF002060"/>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5">
    <xf numFmtId="0" fontId="0" fillId="0" borderId="0"/>
    <xf numFmtId="0" fontId="14" fillId="0" borderId="0" applyNumberFormat="0" applyFill="0" applyBorder="0" applyAlignment="0" applyProtection="0">
      <alignment vertical="top"/>
      <protection locked="0"/>
    </xf>
    <xf numFmtId="0" fontId="1" fillId="0" borderId="0"/>
    <xf numFmtId="0" fontId="3" fillId="0" borderId="0"/>
    <xf numFmtId="0" fontId="3" fillId="0" borderId="0"/>
    <xf numFmtId="0" fontId="1" fillId="0" borderId="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7" fillId="18" borderId="0" applyNumberFormat="0" applyBorder="0" applyAlignment="0" applyProtection="0"/>
    <xf numFmtId="0" fontId="38" fillId="19"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6" borderId="0" applyNumberFormat="0" applyBorder="0" applyAlignment="0" applyProtection="0"/>
    <xf numFmtId="0" fontId="39" fillId="10" borderId="0" applyNumberFormat="0" applyBorder="0" applyAlignment="0" applyProtection="0"/>
    <xf numFmtId="0" fontId="40" fillId="27" borderId="1" applyNumberFormat="0" applyAlignment="0" applyProtection="0"/>
    <xf numFmtId="0" fontId="41" fillId="28"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43" fillId="11" borderId="0" applyNumberFormat="0" applyBorder="0" applyAlignment="0" applyProtection="0"/>
    <xf numFmtId="0" fontId="44" fillId="0" borderId="3" applyNumberFormat="0" applyFill="0" applyAlignment="0" applyProtection="0"/>
    <xf numFmtId="0" fontId="45" fillId="0" borderId="4" applyNumberFormat="0" applyFill="0" applyAlignment="0" applyProtection="0"/>
    <xf numFmtId="0" fontId="46" fillId="0" borderId="5" applyNumberFormat="0" applyFill="0" applyAlignment="0" applyProtection="0"/>
    <xf numFmtId="0" fontId="46" fillId="0" borderId="0" applyNumberFormat="0" applyFill="0" applyBorder="0" applyAlignment="0" applyProtection="0"/>
    <xf numFmtId="0" fontId="47" fillId="14" borderId="1" applyNumberFormat="0" applyAlignment="0" applyProtection="0"/>
    <xf numFmtId="0" fontId="48" fillId="0" borderId="6" applyNumberFormat="0" applyFill="0" applyAlignment="0" applyProtection="0"/>
    <xf numFmtId="0" fontId="49" fillId="29" borderId="0" applyNumberFormat="0" applyBorder="0" applyAlignment="0" applyProtection="0"/>
    <xf numFmtId="165" fontId="1" fillId="0" borderId="0" applyFill="0" applyBorder="0" applyProtection="0">
      <alignment vertical="center"/>
    </xf>
    <xf numFmtId="0" fontId="1" fillId="0" borderId="0"/>
    <xf numFmtId="0" fontId="1" fillId="0" borderId="0"/>
    <xf numFmtId="0" fontId="37" fillId="0" borderId="0"/>
    <xf numFmtId="0" fontId="1" fillId="30" borderId="7" applyNumberFormat="0" applyFont="0" applyAlignment="0" applyProtection="0"/>
    <xf numFmtId="0" fontId="50" fillId="27"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 fillId="2" borderId="0"/>
    <xf numFmtId="4" fontId="51" fillId="31" borderId="8" applyNumberFormat="0" applyProtection="0">
      <alignment vertical="center"/>
    </xf>
    <xf numFmtId="4" fontId="52" fillId="31" borderId="8" applyNumberFormat="0" applyProtection="0">
      <alignment vertical="center"/>
    </xf>
    <xf numFmtId="4" fontId="51" fillId="31" borderId="8" applyNumberFormat="0" applyProtection="0">
      <alignment horizontal="left" vertical="center" indent="1"/>
    </xf>
    <xf numFmtId="4" fontId="51" fillId="31" borderId="8" applyNumberFormat="0" applyProtection="0">
      <alignment horizontal="left" vertical="center" indent="1"/>
    </xf>
    <xf numFmtId="0" fontId="1" fillId="32" borderId="8" applyNumberFormat="0" applyProtection="0">
      <alignment horizontal="left" vertical="center" indent="1"/>
    </xf>
    <xf numFmtId="4" fontId="51" fillId="33" borderId="8" applyNumberFormat="0" applyProtection="0">
      <alignment horizontal="right" vertical="center"/>
    </xf>
    <xf numFmtId="4" fontId="51" fillId="34" borderId="8" applyNumberFormat="0" applyProtection="0">
      <alignment horizontal="right" vertical="center"/>
    </xf>
    <xf numFmtId="4" fontId="51" fillId="35" borderId="8" applyNumberFormat="0" applyProtection="0">
      <alignment horizontal="right" vertical="center"/>
    </xf>
    <xf numFmtId="4" fontId="51" fillId="36" borderId="8" applyNumberFormat="0" applyProtection="0">
      <alignment horizontal="right" vertical="center"/>
    </xf>
    <xf numFmtId="4" fontId="51" fillId="37" borderId="8" applyNumberFormat="0" applyProtection="0">
      <alignment horizontal="right" vertical="center"/>
    </xf>
    <xf numFmtId="4" fontId="51" fillId="38" borderId="8" applyNumberFormat="0" applyProtection="0">
      <alignment horizontal="right" vertical="center"/>
    </xf>
    <xf numFmtId="4" fontId="51" fillId="39" borderId="8" applyNumberFormat="0" applyProtection="0">
      <alignment horizontal="right" vertical="center"/>
    </xf>
    <xf numFmtId="4" fontId="51" fillId="40" borderId="8" applyNumberFormat="0" applyProtection="0">
      <alignment horizontal="right" vertical="center"/>
    </xf>
    <xf numFmtId="4" fontId="51" fillId="41" borderId="8" applyNumberFormat="0" applyProtection="0">
      <alignment horizontal="right" vertical="center"/>
    </xf>
    <xf numFmtId="4" fontId="53" fillId="42" borderId="8" applyNumberFormat="0" applyProtection="0">
      <alignment horizontal="left" vertical="center" indent="1"/>
    </xf>
    <xf numFmtId="4" fontId="51" fillId="43" borderId="9" applyNumberFormat="0" applyProtection="0">
      <alignment horizontal="left" vertical="center" indent="1"/>
    </xf>
    <xf numFmtId="4" fontId="54" fillId="44" borderId="0" applyNumberFormat="0" applyProtection="0">
      <alignment horizontal="left" vertical="center" indent="1"/>
    </xf>
    <xf numFmtId="0" fontId="1" fillId="32" borderId="8" applyNumberFormat="0" applyProtection="0">
      <alignment horizontal="left" vertical="center" indent="1"/>
    </xf>
    <xf numFmtId="4" fontId="51" fillId="43" borderId="8" applyNumberFormat="0" applyProtection="0">
      <alignment horizontal="left" vertical="center" indent="1"/>
    </xf>
    <xf numFmtId="4" fontId="51" fillId="45" borderId="8" applyNumberFormat="0" applyProtection="0">
      <alignment horizontal="left" vertical="center" indent="1"/>
    </xf>
    <xf numFmtId="0" fontId="1" fillId="45" borderId="8" applyNumberFormat="0" applyProtection="0">
      <alignment horizontal="left" vertical="center" indent="1"/>
    </xf>
    <xf numFmtId="0" fontId="1" fillId="45" borderId="8" applyNumberFormat="0" applyProtection="0">
      <alignment horizontal="left" vertical="center" indent="1"/>
    </xf>
    <xf numFmtId="0" fontId="1" fillId="46" borderId="8" applyNumberFormat="0" applyProtection="0">
      <alignment horizontal="left" vertical="center" indent="1"/>
    </xf>
    <xf numFmtId="0" fontId="1" fillId="46" borderId="8" applyNumberFormat="0" applyProtection="0">
      <alignment horizontal="left" vertical="center" indent="1"/>
    </xf>
    <xf numFmtId="0" fontId="1" fillId="2" borderId="8" applyNumberFormat="0" applyProtection="0">
      <alignment horizontal="left" vertical="center" indent="1"/>
    </xf>
    <xf numFmtId="0" fontId="1" fillId="2" borderId="8" applyNumberFormat="0" applyProtection="0">
      <alignment horizontal="left" vertical="center" indent="1"/>
    </xf>
    <xf numFmtId="0" fontId="1" fillId="32" borderId="8" applyNumberFormat="0" applyProtection="0">
      <alignment horizontal="left" vertical="center" indent="1"/>
    </xf>
    <xf numFmtId="0" fontId="1" fillId="32" borderId="8" applyNumberFormat="0" applyProtection="0">
      <alignment horizontal="left" vertical="center" indent="1"/>
    </xf>
    <xf numFmtId="4" fontId="51" fillId="47" borderId="8" applyNumberFormat="0" applyProtection="0">
      <alignment vertical="center"/>
    </xf>
    <xf numFmtId="4" fontId="52" fillId="47" borderId="8" applyNumberFormat="0" applyProtection="0">
      <alignment vertical="center"/>
    </xf>
    <xf numFmtId="4" fontId="51" fillId="47" borderId="8" applyNumberFormat="0" applyProtection="0">
      <alignment horizontal="left" vertical="center" indent="1"/>
    </xf>
    <xf numFmtId="4" fontId="51" fillId="47" borderId="8" applyNumberFormat="0" applyProtection="0">
      <alignment horizontal="left" vertical="center" indent="1"/>
    </xf>
    <xf numFmtId="4" fontId="51" fillId="43" borderId="8" applyNumberFormat="0" applyProtection="0">
      <alignment horizontal="right" vertical="center"/>
    </xf>
    <xf numFmtId="4" fontId="52" fillId="43" borderId="8" applyNumberFormat="0" applyProtection="0">
      <alignment horizontal="right" vertical="center"/>
    </xf>
    <xf numFmtId="0" fontId="1" fillId="32" borderId="8" applyNumberFormat="0" applyProtection="0">
      <alignment horizontal="left" vertical="center" indent="1"/>
    </xf>
    <xf numFmtId="0" fontId="1" fillId="32" borderId="8" applyNumberFormat="0" applyProtection="0">
      <alignment horizontal="left" vertical="center" indent="1"/>
    </xf>
    <xf numFmtId="0" fontId="55" fillId="0" borderId="0"/>
    <xf numFmtId="4" fontId="56" fillId="43" borderId="8" applyNumberFormat="0" applyProtection="0">
      <alignment horizontal="right" vertical="center"/>
    </xf>
    <xf numFmtId="0" fontId="57" fillId="0" borderId="0"/>
    <xf numFmtId="0" fontId="58" fillId="0" borderId="0" applyNumberFormat="0" applyFill="0" applyBorder="0" applyAlignment="0" applyProtection="0"/>
    <xf numFmtId="0" fontId="59" fillId="0" borderId="10" applyNumberFormat="0" applyFill="0" applyAlignment="0" applyProtection="0"/>
    <xf numFmtId="0" fontId="60" fillId="0" borderId="0" applyNumberFormat="0" applyFill="0" applyBorder="0" applyAlignment="0" applyProtection="0"/>
  </cellStyleXfs>
  <cellXfs count="331">
    <xf numFmtId="0" fontId="0" fillId="0" borderId="0" xfId="0"/>
    <xf numFmtId="0" fontId="5" fillId="0" borderId="0" xfId="0" applyFont="1"/>
    <xf numFmtId="0" fontId="3" fillId="0" borderId="0" xfId="3" applyProtection="1">
      <protection locked="0"/>
    </xf>
    <xf numFmtId="0" fontId="27" fillId="0" borderId="0" xfId="0" applyFont="1"/>
    <xf numFmtId="0" fontId="15" fillId="0" borderId="0" xfId="0" applyFont="1"/>
    <xf numFmtId="0" fontId="33" fillId="0" borderId="0" xfId="0" applyFont="1"/>
    <xf numFmtId="0" fontId="32" fillId="4" borderId="0" xfId="0" applyFont="1" applyFill="1" applyBorder="1" applyAlignment="1">
      <alignment vertical="center" wrapText="1"/>
    </xf>
    <xf numFmtId="0" fontId="34" fillId="4" borderId="0" xfId="0" applyFont="1" applyFill="1" applyBorder="1" applyAlignment="1">
      <alignment horizontal="left" vertical="center"/>
    </xf>
    <xf numFmtId="0" fontId="34" fillId="4" borderId="0" xfId="0" applyFont="1" applyFill="1" applyBorder="1" applyAlignment="1">
      <alignment vertical="center"/>
    </xf>
    <xf numFmtId="0" fontId="34" fillId="4" borderId="0" xfId="0" applyFont="1" applyFill="1" applyBorder="1" applyAlignment="1">
      <alignment vertical="center" wrapText="1"/>
    </xf>
    <xf numFmtId="0" fontId="34" fillId="5" borderId="0" xfId="0" applyFont="1" applyFill="1" applyBorder="1" applyAlignment="1">
      <alignment vertical="center" wrapText="1"/>
    </xf>
    <xf numFmtId="0" fontId="0" fillId="0" borderId="0" xfId="0" applyAlignment="1">
      <alignment horizontal="left" vertical="center"/>
    </xf>
    <xf numFmtId="0" fontId="32" fillId="0" borderId="0" xfId="0" applyFont="1" applyAlignment="1"/>
    <xf numFmtId="0" fontId="22" fillId="0" borderId="0" xfId="2" applyFont="1" applyFill="1" applyBorder="1" applyAlignment="1">
      <alignment horizontal="left" vertical="center" wrapText="1"/>
    </xf>
    <xf numFmtId="0" fontId="22" fillId="0" borderId="0" xfId="0" applyFont="1" applyBorder="1" applyAlignment="1">
      <alignment horizontal="right" vertical="center"/>
    </xf>
    <xf numFmtId="0" fontId="22" fillId="7" borderId="0" xfId="0" applyFont="1" applyFill="1" applyBorder="1" applyAlignment="1">
      <alignment horizontal="right" vertical="center"/>
    </xf>
    <xf numFmtId="0" fontId="22" fillId="4" borderId="0" xfId="0" applyFont="1" applyFill="1" applyBorder="1" applyAlignment="1">
      <alignment horizontal="right" vertical="center"/>
    </xf>
    <xf numFmtId="0" fontId="22" fillId="5" borderId="0" xfId="0" applyFont="1" applyFill="1" applyBorder="1" applyAlignment="1">
      <alignment horizontal="right" vertical="center" wrapText="1"/>
    </xf>
    <xf numFmtId="0" fontId="17" fillId="0" borderId="0" xfId="0" applyFont="1" applyAlignment="1">
      <alignment horizontal="right"/>
    </xf>
    <xf numFmtId="9" fontId="5" fillId="0" borderId="0" xfId="0" applyNumberFormat="1" applyFont="1"/>
    <xf numFmtId="9" fontId="10" fillId="0" borderId="0" xfId="0" applyNumberFormat="1" applyFont="1"/>
    <xf numFmtId="0" fontId="22" fillId="7" borderId="0" xfId="1" applyFont="1" applyFill="1" applyBorder="1" applyAlignment="1" applyProtection="1">
      <alignment horizontal="left" vertical="center" wrapText="1"/>
    </xf>
    <xf numFmtId="0" fontId="0" fillId="0" borderId="0" xfId="0" applyBorder="1"/>
    <xf numFmtId="0" fontId="61" fillId="0" borderId="0" xfId="0" applyFont="1" applyBorder="1" applyAlignment="1">
      <alignment vertical="center"/>
    </xf>
    <xf numFmtId="0" fontId="64" fillId="49" borderId="0" xfId="0" applyFont="1" applyFill="1" applyBorder="1" applyAlignment="1">
      <alignment horizontal="left" vertical="center" wrapText="1"/>
    </xf>
    <xf numFmtId="3" fontId="24" fillId="49" borderId="0" xfId="0" applyNumberFormat="1" applyFont="1" applyFill="1" applyBorder="1" applyAlignment="1">
      <alignment horizontal="center" vertical="center" wrapText="1"/>
    </xf>
    <xf numFmtId="164" fontId="24" fillId="49" borderId="0" xfId="0" applyNumberFormat="1" applyFont="1" applyFill="1" applyBorder="1" applyAlignment="1">
      <alignment horizontal="center" vertical="center" wrapText="1"/>
    </xf>
    <xf numFmtId="0" fontId="64" fillId="48" borderId="0" xfId="0" applyFont="1" applyFill="1" applyBorder="1" applyAlignment="1">
      <alignment horizontal="left" vertical="center" wrapText="1"/>
    </xf>
    <xf numFmtId="3" fontId="24" fillId="48" borderId="0" xfId="0" applyNumberFormat="1" applyFont="1" applyFill="1" applyBorder="1" applyAlignment="1">
      <alignment horizontal="center" vertical="center" wrapText="1"/>
    </xf>
    <xf numFmtId="164" fontId="24" fillId="48" borderId="0"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3" fontId="17" fillId="0"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wrapText="1"/>
    </xf>
    <xf numFmtId="3" fontId="17" fillId="6" borderId="0" xfId="0" applyNumberFormat="1" applyFont="1" applyFill="1" applyBorder="1" applyAlignment="1">
      <alignment horizontal="center" vertical="center" wrapText="1"/>
    </xf>
    <xf numFmtId="0" fontId="6" fillId="0" borderId="0" xfId="0" applyFont="1" applyFill="1" applyBorder="1" applyAlignment="1">
      <alignment horizontal="right" wrapText="1"/>
    </xf>
    <xf numFmtId="0" fontId="6" fillId="0" borderId="0" xfId="0" applyFont="1" applyFill="1" applyBorder="1" applyAlignment="1">
      <alignment horizontal="left" vertical="center" wrapText="1"/>
    </xf>
    <xf numFmtId="9" fontId="24" fillId="49" borderId="0" xfId="0" applyNumberFormat="1" applyFont="1" applyFill="1" applyBorder="1" applyAlignment="1">
      <alignment horizontal="center" vertical="center" wrapText="1"/>
    </xf>
    <xf numFmtId="164" fontId="25" fillId="48" borderId="0" xfId="0" applyNumberFormat="1" applyFont="1" applyFill="1" applyBorder="1" applyAlignment="1">
      <alignment horizontal="center" vertical="center" wrapText="1"/>
    </xf>
    <xf numFmtId="9" fontId="24" fillId="48" borderId="0" xfId="0" applyNumberFormat="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164" fontId="17" fillId="6" borderId="0" xfId="0" applyNumberFormat="1" applyFont="1" applyFill="1" applyBorder="1" applyAlignment="1">
      <alignment horizontal="center" vertical="center" wrapText="1"/>
    </xf>
    <xf numFmtId="9" fontId="23" fillId="2"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Border="1"/>
    <xf numFmtId="0" fontId="27" fillId="0" borderId="0" xfId="0" applyFont="1" applyBorder="1"/>
    <xf numFmtId="0" fontId="5" fillId="0" borderId="0" xfId="0" applyFont="1" applyBorder="1"/>
    <xf numFmtId="0" fontId="10" fillId="0" borderId="0" xfId="0" applyFont="1" applyBorder="1"/>
    <xf numFmtId="0" fontId="11" fillId="0" borderId="0" xfId="0" applyFont="1" applyBorder="1"/>
    <xf numFmtId="0" fontId="30" fillId="0" borderId="0" xfId="0" applyFont="1" applyBorder="1"/>
    <xf numFmtId="0" fontId="15" fillId="0" borderId="0" xfId="0" applyFont="1" applyBorder="1"/>
    <xf numFmtId="17" fontId="35" fillId="0" borderId="0" xfId="2" applyNumberFormat="1" applyFont="1" applyFill="1" applyBorder="1" applyAlignment="1">
      <alignment horizontal="center" vertical="center" wrapText="1"/>
    </xf>
    <xf numFmtId="0" fontId="35"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7" fillId="6" borderId="0" xfId="2" applyFont="1" applyFill="1" applyBorder="1" applyAlignment="1">
      <alignment horizontal="center" vertical="center" wrapText="1"/>
    </xf>
    <xf numFmtId="0" fontId="73" fillId="50" borderId="0" xfId="0" applyFont="1" applyFill="1" applyBorder="1" applyAlignment="1">
      <alignment vertical="center"/>
    </xf>
    <xf numFmtId="0" fontId="24" fillId="50" borderId="0" xfId="0" applyFont="1" applyFill="1" applyBorder="1" applyAlignment="1">
      <alignment horizontal="left" vertical="center" wrapText="1"/>
    </xf>
    <xf numFmtId="3" fontId="71" fillId="50" borderId="0" xfId="0" applyNumberFormat="1" applyFont="1" applyFill="1" applyBorder="1" applyAlignment="1">
      <alignment horizontal="center" vertical="center" wrapText="1"/>
    </xf>
    <xf numFmtId="0" fontId="71" fillId="50" borderId="0" xfId="0" applyFont="1" applyFill="1" applyBorder="1" applyAlignment="1">
      <alignment horizontal="center" vertical="center" wrapText="1"/>
    </xf>
    <xf numFmtId="0" fontId="72" fillId="50" borderId="0" xfId="0" applyFont="1" applyFill="1" applyBorder="1" applyAlignment="1">
      <alignment horizontal="center" vertical="center" wrapText="1"/>
    </xf>
    <xf numFmtId="164" fontId="71" fillId="50" borderId="0" xfId="0" applyNumberFormat="1" applyFont="1" applyFill="1" applyBorder="1" applyAlignment="1">
      <alignment horizontal="center" vertical="center" wrapText="1"/>
    </xf>
    <xf numFmtId="0" fontId="34" fillId="50" borderId="0" xfId="0" applyFont="1" applyFill="1" applyBorder="1" applyAlignment="1">
      <alignment horizontal="left" vertical="center" wrapText="1"/>
    </xf>
    <xf numFmtId="3" fontId="74" fillId="50" borderId="0" xfId="0" applyNumberFormat="1" applyFont="1" applyFill="1" applyBorder="1" applyAlignment="1">
      <alignment horizontal="center" vertical="center" wrapText="1"/>
    </xf>
    <xf numFmtId="0" fontId="74" fillId="50" borderId="0" xfId="0" applyFont="1" applyFill="1" applyBorder="1" applyAlignment="1">
      <alignment horizontal="center" vertical="center" wrapText="1"/>
    </xf>
    <xf numFmtId="3" fontId="75" fillId="50" borderId="0" xfId="0" applyNumberFormat="1" applyFont="1" applyFill="1" applyBorder="1" applyAlignment="1">
      <alignment horizontal="center" vertical="center" wrapText="1"/>
    </xf>
    <xf numFmtId="0" fontId="75" fillId="50" borderId="0" xfId="0" applyFont="1" applyFill="1" applyBorder="1" applyAlignment="1">
      <alignment horizontal="center" vertical="center" wrapText="1"/>
    </xf>
    <xf numFmtId="3" fontId="34" fillId="50" borderId="0" xfId="0" applyNumberFormat="1" applyFont="1" applyFill="1" applyBorder="1" applyAlignment="1">
      <alignment horizontal="center" vertical="center" wrapText="1"/>
    </xf>
    <xf numFmtId="164" fontId="34" fillId="50" borderId="0" xfId="0" applyNumberFormat="1" applyFont="1" applyFill="1" applyBorder="1" applyAlignment="1">
      <alignment horizontal="center" vertical="center" wrapText="1"/>
    </xf>
    <xf numFmtId="9" fontId="74" fillId="50" borderId="0" xfId="0" applyNumberFormat="1" applyFont="1" applyFill="1" applyBorder="1" applyAlignment="1">
      <alignment horizontal="center" vertical="center" wrapText="1"/>
    </xf>
    <xf numFmtId="9" fontId="17" fillId="0" borderId="0"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0" fontId="73" fillId="50" borderId="0" xfId="0" applyFont="1" applyFill="1" applyBorder="1" applyAlignment="1">
      <alignment horizontal="left" vertical="center"/>
    </xf>
    <xf numFmtId="3" fontId="75" fillId="50" borderId="0" xfId="0" applyNumberFormat="1" applyFont="1" applyFill="1" applyBorder="1" applyAlignment="1">
      <alignment horizontal="center" vertical="center"/>
    </xf>
    <xf numFmtId="0" fontId="75" fillId="50" borderId="0" xfId="0" applyFont="1" applyFill="1" applyBorder="1" applyAlignment="1">
      <alignment horizontal="center" vertical="center"/>
    </xf>
    <xf numFmtId="3" fontId="73" fillId="50" borderId="0" xfId="0" applyNumberFormat="1" applyFont="1" applyFill="1" applyBorder="1" applyAlignment="1">
      <alignment horizontal="center" vertical="center" wrapText="1"/>
    </xf>
    <xf numFmtId="164" fontId="73" fillId="50" borderId="0" xfId="0" applyNumberFormat="1" applyFont="1" applyFill="1" applyBorder="1" applyAlignment="1">
      <alignment horizontal="center" vertical="center" wrapText="1"/>
    </xf>
    <xf numFmtId="9" fontId="75" fillId="50" borderId="0" xfId="0" applyNumberFormat="1" applyFont="1" applyFill="1" applyBorder="1" applyAlignment="1">
      <alignment horizontal="center" vertical="center"/>
    </xf>
    <xf numFmtId="0" fontId="73" fillId="50" borderId="0" xfId="0" applyFont="1" applyFill="1" applyBorder="1" applyAlignment="1">
      <alignment horizontal="left" vertical="center" wrapText="1"/>
    </xf>
    <xf numFmtId="164" fontId="75" fillId="50" borderId="0" xfId="0" applyNumberFormat="1" applyFont="1" applyFill="1" applyBorder="1" applyAlignment="1">
      <alignment horizontal="center" vertical="center" wrapText="1"/>
    </xf>
    <xf numFmtId="0" fontId="73" fillId="51" borderId="0" xfId="0" applyFont="1" applyFill="1" applyBorder="1" applyAlignment="1">
      <alignment vertical="center"/>
    </xf>
    <xf numFmtId="0" fontId="73" fillId="51" borderId="0" xfId="0" applyFont="1" applyFill="1" applyBorder="1" applyAlignment="1">
      <alignment horizontal="left" vertical="center" wrapText="1"/>
    </xf>
    <xf numFmtId="3" fontId="75" fillId="51" borderId="0" xfId="0" applyNumberFormat="1" applyFont="1" applyFill="1" applyBorder="1" applyAlignment="1">
      <alignment horizontal="center" vertical="center" wrapText="1"/>
    </xf>
    <xf numFmtId="0" fontId="75" fillId="51" borderId="0" xfId="0" applyFont="1" applyFill="1" applyBorder="1" applyAlignment="1">
      <alignment horizontal="center" vertical="center" wrapText="1"/>
    </xf>
    <xf numFmtId="0" fontId="0" fillId="0" borderId="0" xfId="0" applyBorder="1" applyAlignment="1"/>
    <xf numFmtId="0" fontId="76" fillId="54" borderId="0" xfId="0" applyFont="1" applyFill="1" applyBorder="1" applyAlignment="1">
      <alignment vertical="center" wrapText="1"/>
    </xf>
    <xf numFmtId="0" fontId="70" fillId="54" borderId="0" xfId="0" applyFont="1" applyFill="1" applyBorder="1" applyAlignment="1">
      <alignment horizontal="right" vertical="center"/>
    </xf>
    <xf numFmtId="0" fontId="76" fillId="52" borderId="0" xfId="0" applyFont="1" applyFill="1" applyBorder="1" applyAlignment="1">
      <alignment vertical="center" wrapText="1"/>
    </xf>
    <xf numFmtId="0" fontId="70" fillId="52" borderId="0" xfId="0" applyFont="1" applyFill="1" applyBorder="1" applyAlignment="1">
      <alignment horizontal="right" vertical="center"/>
    </xf>
    <xf numFmtId="0" fontId="21" fillId="0" borderId="0" xfId="0" applyFont="1"/>
    <xf numFmtId="0" fontId="21" fillId="0" borderId="0" xfId="0" applyFont="1" applyAlignment="1">
      <alignment horizontal="left" vertical="center"/>
    </xf>
    <xf numFmtId="3" fontId="26" fillId="0" borderId="0" xfId="0" applyNumberFormat="1" applyFont="1" applyFill="1" applyBorder="1" applyAlignment="1">
      <alignment horizontal="center" vertical="center" wrapText="1"/>
    </xf>
    <xf numFmtId="164" fontId="27" fillId="2" borderId="0" xfId="0" applyNumberFormat="1" applyFont="1" applyFill="1" applyBorder="1" applyAlignment="1">
      <alignment horizontal="center" vertical="center" wrapText="1"/>
    </xf>
    <xf numFmtId="3" fontId="26" fillId="3" borderId="0" xfId="0" applyNumberFormat="1"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164" fontId="26" fillId="2" borderId="0" xfId="0" applyNumberFormat="1" applyFont="1" applyFill="1" applyBorder="1" applyAlignment="1">
      <alignment horizontal="center" vertical="center" wrapText="1"/>
    </xf>
    <xf numFmtId="164" fontId="26" fillId="3" borderId="0" xfId="0" applyNumberFormat="1" applyFont="1" applyFill="1" applyBorder="1" applyAlignment="1">
      <alignment horizontal="center" vertical="center" wrapText="1"/>
    </xf>
    <xf numFmtId="9" fontId="77" fillId="2" borderId="0" xfId="0" applyNumberFormat="1" applyFont="1" applyFill="1" applyBorder="1" applyAlignment="1">
      <alignment horizontal="center" vertical="center" wrapText="1"/>
    </xf>
    <xf numFmtId="9" fontId="26" fillId="3" borderId="0" xfId="0" applyNumberFormat="1" applyFont="1" applyFill="1" applyBorder="1" applyAlignment="1">
      <alignment horizontal="center" vertical="center" wrapText="1"/>
    </xf>
    <xf numFmtId="9" fontId="26" fillId="0" borderId="0" xfId="0" applyNumberFormat="1" applyFont="1" applyFill="1" applyBorder="1" applyAlignment="1">
      <alignment horizontal="center" vertical="center" wrapText="1"/>
    </xf>
    <xf numFmtId="9" fontId="27" fillId="0" borderId="0" xfId="0" applyNumberFormat="1" applyFont="1" applyFill="1" applyBorder="1" applyAlignment="1">
      <alignment horizontal="center" vertical="center" wrapText="1"/>
    </xf>
    <xf numFmtId="3" fontId="78" fillId="51" borderId="0" xfId="0" applyNumberFormat="1" applyFont="1" applyFill="1" applyBorder="1" applyAlignment="1">
      <alignment horizontal="center" vertical="center" wrapText="1"/>
    </xf>
    <xf numFmtId="0" fontId="78" fillId="51" borderId="0" xfId="0" applyFont="1" applyFill="1" applyBorder="1" applyAlignment="1">
      <alignment horizontal="center" vertical="center" wrapText="1"/>
    </xf>
    <xf numFmtId="164" fontId="78" fillId="51" borderId="0" xfId="0" applyNumberFormat="1" applyFont="1" applyFill="1" applyBorder="1" applyAlignment="1">
      <alignment horizontal="center" vertical="center" wrapText="1"/>
    </xf>
    <xf numFmtId="9" fontId="25" fillId="48" borderId="0" xfId="0" applyNumberFormat="1" applyFont="1" applyFill="1" applyBorder="1" applyAlignment="1">
      <alignment horizontal="center" vertical="center" wrapText="1"/>
    </xf>
    <xf numFmtId="9" fontId="17" fillId="6" borderId="0" xfId="0" applyNumberFormat="1" applyFont="1" applyFill="1" applyBorder="1" applyAlignment="1">
      <alignment horizontal="center" vertical="center" wrapText="1"/>
    </xf>
    <xf numFmtId="9" fontId="25" fillId="49" borderId="0" xfId="0" applyNumberFormat="1" applyFont="1" applyFill="1" applyBorder="1" applyAlignment="1">
      <alignment horizontal="center" vertical="center" wrapText="1"/>
    </xf>
    <xf numFmtId="9" fontId="24" fillId="0" borderId="0" xfId="0" applyNumberFormat="1" applyFont="1" applyFill="1" applyBorder="1" applyAlignment="1">
      <alignment horizontal="center" vertical="center" wrapText="1"/>
    </xf>
    <xf numFmtId="164" fontId="25" fillId="49" borderId="0" xfId="0" applyNumberFormat="1" applyFont="1" applyFill="1" applyBorder="1" applyAlignment="1">
      <alignment horizontal="center" vertical="center" wrapText="1"/>
    </xf>
    <xf numFmtId="0" fontId="73" fillId="53" borderId="0" xfId="0" applyFont="1" applyFill="1" applyBorder="1" applyAlignment="1">
      <alignment vertical="center"/>
    </xf>
    <xf numFmtId="0" fontId="73" fillId="53" borderId="0" xfId="0" applyFont="1" applyFill="1" applyBorder="1" applyAlignment="1">
      <alignment horizontal="left" vertical="center" wrapText="1"/>
    </xf>
    <xf numFmtId="3" fontId="75" fillId="53" borderId="0" xfId="0" applyNumberFormat="1" applyFont="1" applyFill="1" applyBorder="1" applyAlignment="1">
      <alignment horizontal="center" vertical="center" wrapText="1"/>
    </xf>
    <xf numFmtId="0" fontId="75" fillId="53" borderId="0" xfId="0" applyFont="1" applyFill="1" applyBorder="1" applyAlignment="1">
      <alignment horizontal="center" vertical="center" wrapText="1"/>
    </xf>
    <xf numFmtId="3" fontId="78" fillId="53" borderId="0" xfId="0" applyNumberFormat="1" applyFont="1" applyFill="1" applyBorder="1" applyAlignment="1">
      <alignment horizontal="center" vertical="center" wrapText="1"/>
    </xf>
    <xf numFmtId="0" fontId="78" fillId="53" borderId="0" xfId="0" applyFont="1" applyFill="1" applyBorder="1" applyAlignment="1">
      <alignment horizontal="center" vertical="center" wrapText="1"/>
    </xf>
    <xf numFmtId="164" fontId="78" fillId="53" borderId="0" xfId="0" applyNumberFormat="1" applyFont="1" applyFill="1" applyBorder="1" applyAlignment="1">
      <alignment horizontal="center" vertical="center" wrapText="1"/>
    </xf>
    <xf numFmtId="0" fontId="34" fillId="53" borderId="0" xfId="0" applyFont="1" applyFill="1" applyBorder="1" applyAlignment="1">
      <alignment horizontal="left" vertical="center" wrapText="1"/>
    </xf>
    <xf numFmtId="3" fontId="74" fillId="53" borderId="0" xfId="0" applyNumberFormat="1" applyFont="1" applyFill="1" applyBorder="1" applyAlignment="1">
      <alignment horizontal="center" vertical="center" wrapText="1"/>
    </xf>
    <xf numFmtId="0" fontId="74" fillId="53" borderId="0" xfId="0" applyFont="1" applyFill="1" applyBorder="1" applyAlignment="1">
      <alignment horizontal="center" vertical="center" wrapText="1"/>
    </xf>
    <xf numFmtId="3" fontId="27" fillId="53" borderId="0" xfId="0" applyNumberFormat="1" applyFont="1" applyFill="1" applyBorder="1" applyAlignment="1">
      <alignment horizontal="center" vertical="center" wrapText="1"/>
    </xf>
    <xf numFmtId="0" fontId="27" fillId="53" borderId="0" xfId="0" applyFont="1" applyFill="1" applyBorder="1" applyAlignment="1">
      <alignment horizontal="center" vertical="center" wrapText="1"/>
    </xf>
    <xf numFmtId="3" fontId="26" fillId="53" borderId="0" xfId="0" applyNumberFormat="1" applyFont="1" applyFill="1" applyBorder="1" applyAlignment="1">
      <alignment horizontal="center" vertical="center" wrapText="1"/>
    </xf>
    <xf numFmtId="164" fontId="26" fillId="53" borderId="0" xfId="0" applyNumberFormat="1" applyFont="1" applyFill="1" applyBorder="1" applyAlignment="1">
      <alignment horizontal="center" vertical="center" wrapText="1"/>
    </xf>
    <xf numFmtId="9" fontId="27" fillId="53" borderId="0" xfId="0" applyNumberFormat="1" applyFont="1" applyFill="1" applyBorder="1" applyAlignment="1">
      <alignment horizontal="center" vertical="center" wrapText="1"/>
    </xf>
    <xf numFmtId="0" fontId="6" fillId="0" borderId="0" xfId="0" applyFont="1" applyFill="1" applyBorder="1" applyAlignment="1">
      <alignment vertical="top"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7" fillId="6" borderId="0" xfId="2" applyFont="1" applyFill="1" applyBorder="1" applyAlignment="1">
      <alignment horizontal="center" vertical="center" wrapText="1"/>
    </xf>
    <xf numFmtId="0" fontId="18" fillId="0" borderId="0" xfId="0" applyFont="1" applyFill="1" applyBorder="1" applyAlignment="1">
      <alignment horizontal="left" vertical="center" wrapText="1"/>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6" borderId="0" xfId="2" applyFont="1" applyFill="1" applyBorder="1" applyAlignment="1">
      <alignment horizontal="center" vertical="center" wrapText="1"/>
    </xf>
    <xf numFmtId="164" fontId="17" fillId="48" borderId="0" xfId="0" applyNumberFormat="1" applyFont="1" applyFill="1" applyBorder="1" applyAlignment="1">
      <alignment horizontal="center" vertical="center" wrapText="1"/>
    </xf>
    <xf numFmtId="164" fontId="24" fillId="2" borderId="0" xfId="0" applyNumberFormat="1" applyFont="1" applyFill="1" applyBorder="1" applyAlignment="1">
      <alignment horizontal="center" vertical="center" wrapText="1"/>
    </xf>
    <xf numFmtId="9" fontId="17" fillId="2" borderId="0" xfId="0" applyNumberFormat="1" applyFont="1" applyFill="1" applyBorder="1" applyAlignment="1">
      <alignment horizontal="center" vertical="center" wrapText="1"/>
    </xf>
    <xf numFmtId="9" fontId="18" fillId="2" borderId="0" xfId="0" applyNumberFormat="1" applyFont="1" applyFill="1" applyBorder="1" applyAlignment="1">
      <alignment horizontal="center" vertical="center" wrapText="1"/>
    </xf>
    <xf numFmtId="0" fontId="18" fillId="0" borderId="0" xfId="0" applyFont="1" applyFill="1" applyBorder="1" applyAlignment="1">
      <alignment horizontal="right" wrapText="1"/>
    </xf>
    <xf numFmtId="0" fontId="13" fillId="0" borderId="0" xfId="0" applyFont="1" applyBorder="1"/>
    <xf numFmtId="0" fontId="3" fillId="0" borderId="0" xfId="3" applyBorder="1" applyProtection="1">
      <protection locked="0"/>
    </xf>
    <xf numFmtId="0" fontId="16" fillId="0" borderId="0" xfId="4" applyFont="1" applyFill="1" applyBorder="1" applyAlignment="1" applyProtection="1">
      <alignment horizontal="center" vertical="center" wrapText="1"/>
      <protection locked="0"/>
    </xf>
    <xf numFmtId="17" fontId="16" fillId="0" borderId="0" xfId="4" applyNumberFormat="1" applyFont="1" applyFill="1" applyBorder="1" applyAlignment="1" applyProtection="1">
      <alignment horizontal="center" vertical="center" wrapText="1"/>
      <protection locked="0"/>
    </xf>
    <xf numFmtId="0" fontId="16" fillId="6" borderId="0" xfId="4" applyFont="1" applyFill="1" applyBorder="1" applyAlignment="1" applyProtection="1">
      <alignment horizontal="center" vertical="center" wrapText="1"/>
      <protection locked="0"/>
    </xf>
    <xf numFmtId="0" fontId="24" fillId="49" borderId="0" xfId="5" applyFont="1" applyFill="1" applyBorder="1" applyAlignment="1" applyProtection="1">
      <alignment horizontal="left" vertical="center" wrapText="1"/>
      <protection locked="0"/>
    </xf>
    <xf numFmtId="3" fontId="24" fillId="49" borderId="0" xfId="5" applyNumberFormat="1" applyFont="1" applyFill="1" applyBorder="1" applyAlignment="1" applyProtection="1">
      <alignment horizontal="center" vertical="center" wrapText="1"/>
      <protection locked="0"/>
    </xf>
    <xf numFmtId="164" fontId="25" fillId="49" borderId="0" xfId="5" applyNumberFormat="1" applyFont="1" applyFill="1" applyBorder="1" applyAlignment="1" applyProtection="1">
      <alignment horizontal="center" vertical="center" wrapText="1"/>
      <protection locked="0"/>
    </xf>
    <xf numFmtId="164" fontId="24" fillId="49" borderId="0" xfId="5" applyNumberFormat="1" applyFont="1" applyFill="1" applyBorder="1" applyAlignment="1" applyProtection="1">
      <alignment horizontal="center" vertical="center" wrapText="1"/>
      <protection locked="0"/>
    </xf>
    <xf numFmtId="0" fontId="17" fillId="0" borderId="0" xfId="5" applyFont="1" applyFill="1" applyBorder="1" applyAlignment="1" applyProtection="1">
      <alignment horizontal="center" vertical="center" wrapText="1"/>
      <protection locked="0"/>
    </xf>
    <xf numFmtId="3" fontId="17" fillId="0" borderId="0" xfId="5" applyNumberFormat="1" applyFont="1" applyFill="1" applyBorder="1" applyAlignment="1" applyProtection="1">
      <alignment horizontal="center" vertical="center" wrapText="1"/>
      <protection locked="0"/>
    </xf>
    <xf numFmtId="164" fontId="17" fillId="2" borderId="0" xfId="5" applyNumberFormat="1" applyFont="1" applyFill="1" applyBorder="1" applyAlignment="1" applyProtection="1">
      <alignment horizontal="center" vertical="center" wrapText="1"/>
      <protection locked="0"/>
    </xf>
    <xf numFmtId="164" fontId="24" fillId="2" borderId="0" xfId="5" applyNumberFormat="1" applyFont="1" applyFill="1" applyBorder="1" applyAlignment="1" applyProtection="1">
      <alignment horizontal="center" vertical="center" wrapText="1"/>
      <protection locked="0"/>
    </xf>
    <xf numFmtId="3" fontId="17" fillId="6" borderId="0" xfId="5" applyNumberFormat="1" applyFont="1" applyFill="1" applyBorder="1" applyAlignment="1" applyProtection="1">
      <alignment horizontal="center" vertical="center" wrapText="1"/>
      <protection locked="0"/>
    </xf>
    <xf numFmtId="9" fontId="8" fillId="2" borderId="0" xfId="5" applyNumberFormat="1" applyFont="1" applyFill="1" applyBorder="1" applyAlignment="1" applyProtection="1">
      <alignment horizontal="center" vertical="center" wrapText="1"/>
      <protection locked="0"/>
    </xf>
    <xf numFmtId="9" fontId="9" fillId="2" borderId="0" xfId="5" applyNumberFormat="1" applyFont="1" applyFill="1" applyBorder="1" applyAlignment="1" applyProtection="1">
      <alignment horizontal="center" vertical="center" wrapText="1"/>
      <protection locked="0"/>
    </xf>
    <xf numFmtId="3" fontId="31" fillId="2" borderId="0" xfId="5" applyNumberFormat="1" applyFont="1" applyFill="1" applyBorder="1" applyAlignment="1" applyProtection="1">
      <alignment horizontal="left" vertical="center" wrapText="1"/>
      <protection locked="0"/>
    </xf>
    <xf numFmtId="0" fontId="7" fillId="0" borderId="0" xfId="3" applyFont="1" applyBorder="1" applyAlignment="1" applyProtection="1">
      <alignment vertical="center"/>
      <protection locked="0"/>
    </xf>
    <xf numFmtId="0" fontId="1" fillId="0" borderId="0" xfId="3" applyFont="1" applyBorder="1" applyProtection="1">
      <protection locked="0"/>
    </xf>
    <xf numFmtId="0" fontId="3" fillId="0" borderId="0" xfId="3" applyFont="1" applyBorder="1" applyProtection="1">
      <protection locked="0"/>
    </xf>
    <xf numFmtId="0" fontId="61" fillId="0" borderId="0" xfId="3" applyFont="1" applyBorder="1" applyProtection="1">
      <protection locked="0"/>
    </xf>
    <xf numFmtId="0" fontId="61" fillId="0" borderId="0" xfId="5" applyFont="1" applyBorder="1" applyProtection="1">
      <protection locked="0"/>
    </xf>
    <xf numFmtId="0" fontId="61" fillId="0" borderId="0" xfId="3" applyFont="1" applyBorder="1" applyAlignment="1" applyProtection="1">
      <alignment vertical="center"/>
      <protection locked="0"/>
    </xf>
    <xf numFmtId="17" fontId="16" fillId="0" borderId="0" xfId="2" applyNumberFormat="1" applyFont="1" applyFill="1" applyBorder="1" applyAlignment="1">
      <alignment horizontal="center" vertical="center" wrapText="1"/>
    </xf>
    <xf numFmtId="49" fontId="24" fillId="49" borderId="0" xfId="0" applyNumberFormat="1" applyFont="1" applyFill="1" applyBorder="1" applyAlignment="1">
      <alignment horizontal="center" vertical="center" wrapText="1"/>
    </xf>
    <xf numFmtId="3" fontId="82" fillId="48" borderId="0" xfId="0" applyNumberFormat="1" applyFont="1" applyFill="1" applyBorder="1" applyAlignment="1">
      <alignment horizontal="center" vertical="center" wrapText="1"/>
    </xf>
    <xf numFmtId="3" fontId="24" fillId="0" borderId="0" xfId="0" applyNumberFormat="1" applyFont="1" applyFill="1" applyBorder="1" applyAlignment="1">
      <alignment horizontal="center" vertical="center" wrapText="1"/>
    </xf>
    <xf numFmtId="164" fontId="24" fillId="0" borderId="0" xfId="0" applyNumberFormat="1" applyFont="1" applyFill="1" applyBorder="1" applyAlignment="1">
      <alignment horizontal="center" vertical="center" wrapText="1"/>
    </xf>
    <xf numFmtId="164" fontId="82" fillId="48" borderId="0" xfId="0" applyNumberFormat="1" applyFont="1" applyFill="1" applyBorder="1" applyAlignment="1">
      <alignment horizontal="center" vertical="center" wrapText="1"/>
    </xf>
    <xf numFmtId="3" fontId="83" fillId="49" borderId="0" xfId="0" applyNumberFormat="1" applyFont="1" applyFill="1" applyBorder="1" applyAlignment="1">
      <alignment horizontal="center" vertical="center" wrapText="1"/>
    </xf>
    <xf numFmtId="164" fontId="83" fillId="49" borderId="0" xfId="0" applyNumberFormat="1" applyFont="1" applyFill="1" applyBorder="1" applyAlignment="1">
      <alignment horizontal="center" vertical="center" wrapText="1"/>
    </xf>
    <xf numFmtId="0" fontId="15" fillId="0" borderId="0" xfId="0" applyFont="1" applyFill="1" applyBorder="1"/>
    <xf numFmtId="9" fontId="82" fillId="48" borderId="0" xfId="0" applyNumberFormat="1" applyFont="1" applyFill="1" applyBorder="1" applyAlignment="1">
      <alignment horizontal="center" vertical="center" wrapText="1"/>
    </xf>
    <xf numFmtId="3" fontId="84" fillId="49" borderId="0" xfId="0" applyNumberFormat="1" applyFont="1" applyFill="1" applyBorder="1" applyAlignment="1">
      <alignment horizontal="center" vertical="center" wrapText="1"/>
    </xf>
    <xf numFmtId="9" fontId="84" fillId="49" borderId="0" xfId="0" applyNumberFormat="1" applyFont="1" applyFill="1" applyBorder="1" applyAlignment="1">
      <alignment horizontal="center" vertical="center" wrapText="1"/>
    </xf>
    <xf numFmtId="164" fontId="84" fillId="49" borderId="0" xfId="0" applyNumberFormat="1" applyFont="1" applyFill="1" applyBorder="1" applyAlignment="1">
      <alignment horizontal="center" vertical="center" wrapText="1"/>
    </xf>
    <xf numFmtId="9" fontId="23" fillId="48" borderId="0" xfId="0" applyNumberFormat="1" applyFont="1" applyFill="1" applyBorder="1" applyAlignment="1">
      <alignment horizontal="center" vertical="center" wrapText="1"/>
    </xf>
    <xf numFmtId="3" fontId="64" fillId="0" borderId="0" xfId="0" applyNumberFormat="1" applyFont="1" applyFill="1" applyBorder="1" applyAlignment="1">
      <alignment horizontal="center" vertical="center" wrapText="1"/>
    </xf>
    <xf numFmtId="164" fontId="78" fillId="2" borderId="0" xfId="0" applyNumberFormat="1" applyFont="1" applyFill="1" applyBorder="1" applyAlignment="1">
      <alignment horizontal="center" vertical="center" wrapText="1"/>
    </xf>
    <xf numFmtId="164" fontId="64" fillId="0" borderId="0" xfId="0" applyNumberFormat="1" applyFont="1" applyFill="1" applyBorder="1" applyAlignment="1">
      <alignment horizontal="center" vertical="center" wrapText="1"/>
    </xf>
    <xf numFmtId="9" fontId="64" fillId="0" borderId="0" xfId="0" applyNumberFormat="1" applyFont="1" applyFill="1" applyBorder="1" applyAlignment="1">
      <alignment horizontal="center" vertical="center" wrapText="1"/>
    </xf>
    <xf numFmtId="0" fontId="70" fillId="0" borderId="0" xfId="1" applyFont="1" applyAlignment="1" applyProtection="1">
      <alignment horizontal="left" vertical="center" wrapText="1"/>
    </xf>
    <xf numFmtId="0" fontId="70" fillId="0" borderId="0" xfId="0" applyFont="1" applyAlignment="1">
      <alignment horizontal="right" vertical="center"/>
    </xf>
    <xf numFmtId="0" fontId="85" fillId="0" borderId="0" xfId="0" applyFont="1"/>
    <xf numFmtId="0" fontId="86" fillId="0" borderId="0" xfId="0" applyFont="1"/>
    <xf numFmtId="164" fontId="72" fillId="48" borderId="0" xfId="0" applyNumberFormat="1" applyFont="1" applyFill="1" applyBorder="1" applyAlignment="1">
      <alignment horizontal="center" vertical="center" wrapText="1"/>
    </xf>
    <xf numFmtId="9" fontId="87" fillId="49" borderId="0" xfId="5" applyNumberFormat="1" applyFont="1" applyFill="1" applyBorder="1" applyAlignment="1" applyProtection="1">
      <alignment horizontal="center" vertical="center" wrapText="1"/>
      <protection locked="0"/>
    </xf>
    <xf numFmtId="164" fontId="88" fillId="49" borderId="0" xfId="5" applyNumberFormat="1" applyFont="1" applyFill="1" applyBorder="1" applyAlignment="1" applyProtection="1">
      <alignment horizontal="center" vertical="center" wrapText="1"/>
      <protection locked="0"/>
    </xf>
    <xf numFmtId="164" fontId="84" fillId="49" borderId="0" xfId="5" applyNumberFormat="1" applyFont="1" applyFill="1" applyBorder="1" applyAlignment="1" applyProtection="1">
      <alignment horizontal="center" vertical="center" wrapText="1"/>
      <protection locked="0"/>
    </xf>
    <xf numFmtId="0" fontId="22" fillId="0" borderId="0" xfId="1" applyFont="1" applyBorder="1" applyAlignment="1" applyProtection="1">
      <alignment horizontal="left"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89" fillId="49" borderId="0" xfId="2" applyFont="1" applyFill="1" applyBorder="1" applyAlignment="1">
      <alignment horizontal="left" vertical="center" wrapText="1"/>
    </xf>
    <xf numFmtId="0" fontId="90" fillId="49" borderId="0" xfId="0" applyFont="1" applyFill="1" applyBorder="1" applyAlignment="1">
      <alignment horizontal="right" vertical="center"/>
    </xf>
    <xf numFmtId="0" fontId="24" fillId="49" borderId="0" xfId="0" applyFont="1" applyFill="1" applyBorder="1" applyAlignment="1">
      <alignment horizontal="right" vertical="center"/>
    </xf>
    <xf numFmtId="0" fontId="91" fillId="49" borderId="0" xfId="2" applyFont="1" applyFill="1" applyBorder="1" applyAlignment="1">
      <alignment horizontal="left" vertical="center" wrapText="1"/>
    </xf>
    <xf numFmtId="0" fontId="22" fillId="8" borderId="0" xfId="1" applyFont="1" applyFill="1" applyBorder="1" applyAlignment="1" applyProtection="1">
      <alignment vertical="center"/>
    </xf>
    <xf numFmtId="0" fontId="22" fillId="8" borderId="0" xfId="0" applyFont="1" applyFill="1" applyBorder="1" applyAlignment="1">
      <alignment horizontal="right" vertical="center"/>
    </xf>
    <xf numFmtId="0" fontId="22" fillId="8" borderId="0" xfId="1" applyFont="1" applyFill="1" applyBorder="1" applyAlignment="1" applyProtection="1">
      <alignment vertical="center" wrapText="1"/>
    </xf>
    <xf numFmtId="0" fontId="22" fillId="8" borderId="0" xfId="1" applyFont="1" applyFill="1" applyBorder="1" applyAlignment="1" applyProtection="1">
      <alignment horizontal="left" vertical="center" wrapText="1"/>
    </xf>
    <xf numFmtId="0" fontId="22" fillId="8" borderId="0" xfId="1" applyFont="1" applyFill="1" applyAlignment="1" applyProtection="1">
      <alignment horizontal="left" vertical="center" wrapText="1"/>
    </xf>
    <xf numFmtId="0" fontId="22" fillId="8" borderId="0" xfId="0" applyFont="1" applyFill="1" applyAlignment="1">
      <alignment horizontal="right" vertical="center"/>
    </xf>
    <xf numFmtId="0" fontId="22" fillId="8" borderId="0" xfId="1" applyFont="1" applyFill="1" applyAlignment="1" applyProtection="1">
      <alignment wrapText="1"/>
    </xf>
    <xf numFmtId="3" fontId="7" fillId="50" borderId="0" xfId="0" applyNumberFormat="1" applyFont="1" applyFill="1" applyBorder="1" applyAlignment="1">
      <alignment horizontal="center" vertical="center" wrapText="1"/>
    </xf>
    <xf numFmtId="0" fontId="10" fillId="50" borderId="0" xfId="0" applyFont="1" applyFill="1" applyBorder="1" applyAlignment="1">
      <alignment horizontal="center" vertical="center" wrapText="1"/>
    </xf>
    <xf numFmtId="3" fontId="74" fillId="50" borderId="0" xfId="0" applyNumberFormat="1" applyFont="1" applyFill="1" applyBorder="1" applyAlignment="1">
      <alignment horizontal="center" vertical="center"/>
    </xf>
    <xf numFmtId="0" fontId="74" fillId="50" borderId="0" xfId="0" applyFont="1" applyFill="1" applyBorder="1" applyAlignment="1">
      <alignment horizontal="center" vertical="center"/>
    </xf>
    <xf numFmtId="3" fontId="27" fillId="51" borderId="0" xfId="0" applyNumberFormat="1" applyFont="1" applyFill="1" applyBorder="1" applyAlignment="1">
      <alignment horizontal="center" vertical="center" wrapText="1"/>
    </xf>
    <xf numFmtId="0" fontId="27" fillId="51" borderId="0" xfId="0" applyFont="1" applyFill="1" applyBorder="1" applyAlignment="1">
      <alignment horizontal="center"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164" fontId="18" fillId="49" borderId="0" xfId="5" applyNumberFormat="1" applyFont="1" applyFill="1" applyBorder="1" applyAlignment="1" applyProtection="1">
      <alignment horizontal="center" vertical="center" wrapText="1"/>
      <protection locked="0"/>
    </xf>
    <xf numFmtId="164" fontId="17" fillId="49" borderId="0" xfId="5" applyNumberFormat="1" applyFont="1" applyFill="1" applyBorder="1" applyAlignment="1" applyProtection="1">
      <alignment horizontal="center" vertical="center" wrapText="1"/>
      <protection locked="0"/>
    </xf>
    <xf numFmtId="0" fontId="1" fillId="0" borderId="0" xfId="3" applyFont="1" applyFill="1" applyBorder="1" applyProtection="1">
      <protection locked="0"/>
    </xf>
    <xf numFmtId="164" fontId="16" fillId="0" borderId="0" xfId="2" applyNumberFormat="1" applyFont="1" applyFill="1" applyBorder="1" applyAlignment="1">
      <alignment horizontal="center" vertical="center" wrapText="1"/>
    </xf>
    <xf numFmtId="164" fontId="15" fillId="0" borderId="0" xfId="0" applyNumberFormat="1" applyFont="1" applyBorder="1"/>
    <xf numFmtId="164" fontId="0" fillId="0" borderId="0" xfId="0" applyNumberFormat="1" applyBorder="1"/>
    <xf numFmtId="164" fontId="25" fillId="2" borderId="0" xfId="0" applyNumberFormat="1" applyFont="1" applyFill="1" applyBorder="1" applyAlignment="1">
      <alignment horizontal="center" vertical="center" wrapText="1"/>
    </xf>
    <xf numFmtId="0" fontId="30" fillId="0" borderId="0" xfId="0" applyFont="1" applyAlignment="1">
      <alignmen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right" vertical="center" wrapText="1"/>
    </xf>
    <xf numFmtId="17" fontId="96" fillId="0" borderId="0" xfId="4" applyNumberFormat="1" applyFont="1" applyFill="1" applyBorder="1" applyAlignment="1" applyProtection="1">
      <alignment horizontal="center" vertical="center" wrapText="1"/>
      <protection locked="0"/>
    </xf>
    <xf numFmtId="0" fontId="85" fillId="0" borderId="0" xfId="3" applyFont="1" applyFill="1" applyBorder="1" applyProtection="1">
      <protection locked="0"/>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164" fontId="17" fillId="49" borderId="0" xfId="0" applyNumberFormat="1" applyFont="1" applyFill="1" applyBorder="1" applyAlignment="1">
      <alignment horizontal="center" vertical="center" wrapText="1"/>
    </xf>
    <xf numFmtId="9" fontId="17" fillId="48" borderId="0" xfId="0"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7" fillId="50" borderId="0" xfId="0" applyFont="1" applyFill="1" applyBorder="1" applyAlignment="1">
      <alignment horizontal="center" vertical="center" wrapText="1"/>
    </xf>
    <xf numFmtId="0" fontId="1" fillId="0" borderId="0" xfId="0" applyFont="1" applyBorder="1"/>
    <xf numFmtId="164" fontId="1" fillId="0" borderId="0" xfId="0" applyNumberFormat="1" applyFont="1" applyBorder="1"/>
    <xf numFmtId="0" fontId="16" fillId="0" borderId="0" xfId="4" applyFont="1" applyFill="1" applyBorder="1" applyAlignment="1" applyProtection="1">
      <alignment horizontal="center" vertical="center" wrapText="1"/>
      <protection locked="0"/>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9" fontId="97" fillId="6" borderId="0" xfId="0" applyNumberFormat="1" applyFont="1" applyFill="1" applyBorder="1" applyAlignment="1">
      <alignment horizontal="center" vertical="center" wrapText="1"/>
    </xf>
    <xf numFmtId="0" fontId="0" fillId="55" borderId="0" xfId="0" applyFill="1"/>
    <xf numFmtId="0" fontId="0" fillId="55" borderId="11" xfId="0" applyFill="1" applyBorder="1"/>
    <xf numFmtId="0" fontId="0" fillId="55" borderId="12" xfId="0" applyFill="1" applyBorder="1"/>
    <xf numFmtId="0" fontId="0" fillId="55" borderId="13" xfId="0" applyFill="1" applyBorder="1"/>
    <xf numFmtId="0" fontId="0" fillId="55" borderId="14" xfId="0" applyFill="1" applyBorder="1"/>
    <xf numFmtId="0" fontId="0" fillId="55" borderId="0" xfId="0" applyFill="1" applyBorder="1"/>
    <xf numFmtId="0" fontId="0" fillId="55" borderId="15" xfId="0" applyFill="1" applyBorder="1"/>
    <xf numFmtId="0" fontId="28" fillId="55" borderId="0" xfId="0" applyFont="1" applyFill="1" applyBorder="1"/>
    <xf numFmtId="0" fontId="28" fillId="55" borderId="15" xfId="0" applyFont="1" applyFill="1" applyBorder="1"/>
    <xf numFmtId="0" fontId="0" fillId="8" borderId="15" xfId="0" applyFill="1" applyBorder="1"/>
    <xf numFmtId="0" fontId="0" fillId="8" borderId="0" xfId="0" applyFill="1" applyBorder="1"/>
    <xf numFmtId="0" fontId="64" fillId="55" borderId="0" xfId="0" applyFont="1" applyFill="1" applyBorder="1"/>
    <xf numFmtId="0" fontId="99" fillId="8" borderId="0" xfId="0" applyFont="1" applyFill="1" applyBorder="1"/>
    <xf numFmtId="0" fontId="7" fillId="5" borderId="0" xfId="0" applyFont="1" applyFill="1" applyBorder="1" applyAlignment="1">
      <alignment vertical="center"/>
    </xf>
    <xf numFmtId="0" fontId="5" fillId="5" borderId="0" xfId="0" applyFont="1" applyFill="1" applyBorder="1"/>
    <xf numFmtId="0" fontId="10" fillId="5" borderId="0" xfId="0" applyFont="1" applyFill="1" applyBorder="1"/>
    <xf numFmtId="0" fontId="10" fillId="5" borderId="0" xfId="0" applyFont="1" applyFill="1" applyBorder="1" applyAlignment="1">
      <alignment vertical="center"/>
    </xf>
    <xf numFmtId="0" fontId="30" fillId="5" borderId="0" xfId="0" applyFont="1" applyFill="1" applyAlignment="1">
      <alignment vertical="center"/>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6" fillId="0" borderId="0" xfId="4" applyFont="1" applyFill="1" applyBorder="1" applyAlignment="1" applyProtection="1">
      <alignment horizontal="center" vertical="center" wrapText="1"/>
      <protection locked="0"/>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01" fillId="0" borderId="0" xfId="0" applyFont="1" applyBorder="1"/>
    <xf numFmtId="0" fontId="72" fillId="0" borderId="0" xfId="0" applyFont="1" applyBorder="1"/>
    <xf numFmtId="0" fontId="16" fillId="0" borderId="0" xfId="4" applyFont="1" applyFill="1" applyBorder="1" applyAlignment="1" applyProtection="1">
      <alignment horizontal="center" vertical="center" wrapText="1"/>
      <protection locked="0"/>
    </xf>
    <xf numFmtId="164" fontId="97" fillId="6" borderId="0" xfId="0" applyNumberFormat="1"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6" fillId="0" borderId="0" xfId="4" applyFont="1" applyFill="1" applyBorder="1" applyAlignment="1" applyProtection="1">
      <alignment horizontal="center" vertical="center" wrapText="1"/>
      <protection locked="0"/>
    </xf>
    <xf numFmtId="0" fontId="18" fillId="0" borderId="0" xfId="0" applyFont="1" applyFill="1" applyBorder="1" applyAlignment="1">
      <alignment horizontal="left" vertical="center" wrapText="1"/>
    </xf>
    <xf numFmtId="0" fontId="16"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17" fontId="17" fillId="0" borderId="0" xfId="2" applyNumberFormat="1" applyFont="1" applyFill="1" applyBorder="1" applyAlignment="1">
      <alignment horizontal="center" vertical="center" wrapText="1"/>
    </xf>
    <xf numFmtId="0" fontId="16" fillId="0" borderId="0" xfId="4" applyFont="1" applyFill="1" applyBorder="1" applyAlignment="1" applyProtection="1">
      <alignment horizontal="center" vertical="center" wrapText="1"/>
      <protection locked="0"/>
    </xf>
    <xf numFmtId="0" fontId="102" fillId="5" borderId="0" xfId="0" applyFont="1" applyFill="1" applyBorder="1" applyAlignment="1">
      <alignment vertical="center"/>
    </xf>
    <xf numFmtId="17" fontId="104" fillId="0" borderId="0" xfId="2" applyNumberFormat="1" applyFont="1" applyFill="1" applyBorder="1" applyAlignment="1">
      <alignment horizontal="center" vertical="center" wrapText="1"/>
    </xf>
    <xf numFmtId="0" fontId="104" fillId="0" borderId="0" xfId="2" applyFont="1" applyFill="1" applyBorder="1" applyAlignment="1">
      <alignment horizontal="center" vertical="center" wrapText="1"/>
    </xf>
    <xf numFmtId="3" fontId="104" fillId="0" borderId="0" xfId="0" applyNumberFormat="1" applyFont="1" applyFill="1" applyBorder="1" applyAlignment="1">
      <alignment horizontal="center" vertical="center" wrapText="1"/>
    </xf>
    <xf numFmtId="164" fontId="104" fillId="2" borderId="0" xfId="0" applyNumberFormat="1" applyFont="1" applyFill="1" applyBorder="1" applyAlignment="1">
      <alignment horizontal="center" vertical="center" wrapText="1"/>
    </xf>
    <xf numFmtId="164" fontId="104" fillId="0" borderId="0" xfId="0" applyNumberFormat="1" applyFont="1" applyFill="1" applyBorder="1" applyAlignment="1">
      <alignment horizontal="center" vertical="center" wrapText="1"/>
    </xf>
    <xf numFmtId="0" fontId="105" fillId="0" borderId="0" xfId="0" applyFont="1" applyBorder="1"/>
    <xf numFmtId="0" fontId="106" fillId="0" borderId="0" xfId="0" applyFont="1" applyBorder="1"/>
    <xf numFmtId="0" fontId="1" fillId="0" borderId="0" xfId="5" applyBorder="1" applyProtection="1">
      <protection locked="0"/>
    </xf>
    <xf numFmtId="0" fontId="7" fillId="0" borderId="0" xfId="5" applyFont="1" applyBorder="1" applyAlignment="1" applyProtection="1">
      <alignment vertical="center"/>
      <protection locked="0"/>
    </xf>
    <xf numFmtId="0" fontId="1" fillId="0" borderId="0" xfId="5" applyFont="1" applyBorder="1" applyProtection="1">
      <protection locked="0"/>
    </xf>
    <xf numFmtId="0" fontId="7" fillId="56" borderId="0" xfId="5" applyFont="1" applyFill="1" applyBorder="1" applyAlignment="1" applyProtection="1">
      <alignment horizontal="center" vertical="center"/>
      <protection locked="0"/>
    </xf>
    <xf numFmtId="0" fontId="85" fillId="0" borderId="0" xfId="5" applyFont="1" applyFill="1" applyBorder="1" applyProtection="1">
      <protection locked="0"/>
    </xf>
    <xf numFmtId="0" fontId="7" fillId="0" borderId="0" xfId="0" applyFont="1" applyFill="1" applyBorder="1" applyAlignment="1">
      <alignment vertical="center"/>
    </xf>
    <xf numFmtId="0" fontId="110" fillId="49" borderId="0" xfId="0" applyFont="1" applyFill="1" applyBorder="1" applyAlignment="1">
      <alignment horizontal="left" wrapText="1"/>
    </xf>
    <xf numFmtId="0" fontId="110" fillId="49" borderId="0" xfId="0" applyFont="1" applyFill="1" applyBorder="1" applyAlignment="1">
      <alignment horizontal="left" vertical="top" wrapText="1"/>
    </xf>
    <xf numFmtId="0" fontId="7" fillId="0" borderId="0" xfId="0" applyFont="1" applyBorder="1" applyAlignment="1">
      <alignment vertical="center"/>
    </xf>
    <xf numFmtId="0" fontId="111" fillId="49" borderId="0" xfId="0" applyFont="1" applyFill="1" applyBorder="1" applyAlignment="1">
      <alignment horizontal="left" vertical="center" wrapText="1"/>
    </xf>
    <xf numFmtId="0" fontId="102" fillId="0" borderId="0" xfId="0" applyNumberFormat="1" applyFont="1" applyBorder="1"/>
    <xf numFmtId="0" fontId="7" fillId="5" borderId="0" xfId="0" applyNumberFormat="1" applyFont="1" applyFill="1" applyBorder="1" applyAlignment="1">
      <alignment vertical="center"/>
    </xf>
    <xf numFmtId="0" fontId="113" fillId="55" borderId="0" xfId="0" applyFont="1" applyFill="1" applyBorder="1"/>
    <xf numFmtId="0" fontId="110" fillId="0" borderId="0" xfId="0" applyFont="1" applyFill="1" applyBorder="1" applyAlignment="1">
      <alignment horizontal="center" wrapText="1"/>
    </xf>
    <xf numFmtId="0" fontId="102" fillId="5" borderId="0" xfId="0" applyNumberFormat="1" applyFont="1" applyFill="1" applyBorder="1" applyAlignment="1">
      <alignment vertical="center"/>
    </xf>
    <xf numFmtId="0" fontId="27" fillId="5" borderId="0" xfId="0" applyFont="1" applyFill="1" applyBorder="1"/>
    <xf numFmtId="0" fontId="15" fillId="5" borderId="0" xfId="0" applyFont="1" applyFill="1" applyBorder="1"/>
    <xf numFmtId="164" fontId="15" fillId="5" borderId="0" xfId="0" applyNumberFormat="1" applyFont="1" applyFill="1" applyBorder="1"/>
    <xf numFmtId="0" fontId="0" fillId="5" borderId="0" xfId="0" applyFill="1" applyBorder="1"/>
    <xf numFmtId="164" fontId="0" fillId="5" borderId="0" xfId="0" applyNumberFormat="1" applyFill="1" applyBorder="1"/>
    <xf numFmtId="0" fontId="1" fillId="5" borderId="0" xfId="0" applyFont="1" applyFill="1" applyBorder="1"/>
    <xf numFmtId="164" fontId="1" fillId="5" borderId="0" xfId="0" applyNumberFormat="1" applyFont="1" applyFill="1" applyBorder="1"/>
    <xf numFmtId="0" fontId="98" fillId="55" borderId="16" xfId="0" applyFont="1" applyFill="1" applyBorder="1" applyAlignment="1">
      <alignment horizontal="center"/>
    </xf>
    <xf numFmtId="0" fontId="98" fillId="55" borderId="17" xfId="0" applyFont="1" applyFill="1" applyBorder="1" applyAlignment="1">
      <alignment horizontal="center"/>
    </xf>
    <xf numFmtId="0" fontId="98" fillId="55" borderId="18" xfId="0" applyFont="1" applyFill="1" applyBorder="1" applyAlignment="1">
      <alignment horizontal="center"/>
    </xf>
    <xf numFmtId="0" fontId="18" fillId="0" borderId="0" xfId="0" applyFont="1" applyFill="1" applyBorder="1" applyAlignment="1">
      <alignment horizontal="left" vertical="center" wrapText="1"/>
    </xf>
    <xf numFmtId="17" fontId="17" fillId="0" borderId="0" xfId="2" applyNumberFormat="1" applyFont="1" applyFill="1" applyBorder="1" applyAlignment="1">
      <alignment horizontal="center" vertical="center" wrapText="1"/>
    </xf>
    <xf numFmtId="0" fontId="17" fillId="0" borderId="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68" fillId="0" borderId="0" xfId="2"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17" fontId="104" fillId="0" borderId="0" xfId="2" applyNumberFormat="1" applyFont="1" applyFill="1" applyBorder="1" applyAlignment="1">
      <alignment horizontal="center" vertical="center" wrapText="1"/>
    </xf>
    <xf numFmtId="0" fontId="104" fillId="0" borderId="0" xfId="2" applyFont="1" applyFill="1" applyBorder="1" applyAlignment="1">
      <alignment horizontal="center" vertical="center" wrapText="1"/>
    </xf>
    <xf numFmtId="164" fontId="12" fillId="0" borderId="0" xfId="2" applyNumberFormat="1" applyFont="1" applyFill="1" applyBorder="1" applyAlignment="1">
      <alignment horizontal="center" vertical="center" wrapText="1"/>
    </xf>
    <xf numFmtId="0" fontId="17" fillId="6" borderId="0" xfId="2" applyFont="1" applyFill="1" applyBorder="1" applyAlignment="1">
      <alignment horizontal="center" vertical="center" wrapText="1"/>
    </xf>
    <xf numFmtId="0" fontId="66" fillId="0" borderId="0" xfId="2" applyFont="1" applyFill="1" applyBorder="1" applyAlignment="1">
      <alignment horizontal="center" vertical="center" wrapText="1"/>
    </xf>
    <xf numFmtId="0" fontId="22"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6" fillId="0" borderId="0" xfId="4" applyFont="1" applyFill="1" applyBorder="1" applyAlignment="1" applyProtection="1">
      <alignment horizontal="center" vertical="center" wrapText="1"/>
      <protection locked="0"/>
    </xf>
    <xf numFmtId="0" fontId="21" fillId="0" borderId="0" xfId="5" applyFont="1" applyFill="1" applyBorder="1" applyAlignment="1" applyProtection="1">
      <alignment horizontal="center" vertical="center" wrapText="1"/>
      <protection locked="0"/>
    </xf>
    <xf numFmtId="0" fontId="20" fillId="0" borderId="0" xfId="4" applyFont="1" applyFill="1" applyBorder="1" applyAlignment="1" applyProtection="1">
      <alignment horizontal="center" vertical="center" wrapText="1"/>
      <protection locked="0"/>
    </xf>
    <xf numFmtId="0" fontId="16" fillId="0" borderId="0" xfId="4" applyFont="1" applyFill="1" applyBorder="1" applyAlignment="1" applyProtection="1">
      <alignment horizontal="center" vertical="center" wrapText="1"/>
      <protection locked="0"/>
    </xf>
    <xf numFmtId="17" fontId="20" fillId="0" borderId="0" xfId="4" applyNumberFormat="1" applyFont="1" applyFill="1" applyBorder="1" applyAlignment="1" applyProtection="1">
      <alignment horizontal="center" vertical="center" wrapText="1"/>
      <protection locked="0"/>
    </xf>
    <xf numFmtId="164" fontId="16" fillId="0" borderId="0" xfId="4" applyNumberFormat="1" applyFont="1" applyFill="1" applyBorder="1" applyAlignment="1" applyProtection="1">
      <alignment horizontal="center" vertical="center" wrapText="1"/>
      <protection locked="0"/>
    </xf>
    <xf numFmtId="0" fontId="20" fillId="6" borderId="0" xfId="4" applyFont="1" applyFill="1" applyBorder="1" applyAlignment="1" applyProtection="1">
      <alignment horizontal="center" vertical="center" wrapText="1"/>
      <protection locked="0"/>
    </xf>
    <xf numFmtId="0" fontId="115" fillId="0" borderId="0" xfId="2" applyFont="1" applyFill="1" applyBorder="1" applyAlignment="1">
      <alignment horizontal="center" vertical="center" wrapText="1"/>
    </xf>
    <xf numFmtId="0" fontId="114" fillId="54" borderId="0" xfId="0" applyFont="1" applyFill="1" applyBorder="1" applyAlignment="1">
      <alignment horizontal="left" vertical="center" wrapText="1"/>
    </xf>
    <xf numFmtId="17" fontId="20" fillId="0" borderId="0" xfId="2" applyNumberFormat="1" applyFont="1" applyFill="1" applyBorder="1" applyAlignment="1">
      <alignment horizontal="center" vertical="center" wrapText="1"/>
    </xf>
    <xf numFmtId="0" fontId="20" fillId="0" borderId="0" xfId="2" applyFont="1" applyFill="1" applyBorder="1" applyAlignment="1">
      <alignment horizontal="center" vertical="center" wrapText="1"/>
    </xf>
    <xf numFmtId="0" fontId="16" fillId="0" borderId="0" xfId="2" applyFont="1" applyFill="1" applyBorder="1" applyAlignment="1">
      <alignment horizontal="center" vertical="center" wrapText="1"/>
    </xf>
  </cellXfs>
  <cellStyles count="95">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60% - Accent1 2" xfId="18"/>
    <cellStyle name="60% - Accent2 2" xfId="19"/>
    <cellStyle name="60% - Accent3 2" xfId="20"/>
    <cellStyle name="60% - Accent4 2" xfId="21"/>
    <cellStyle name="60% - Accent5 2" xfId="22"/>
    <cellStyle name="60% - Accent6 2" xfId="23"/>
    <cellStyle name="Accent1 2" xfId="24"/>
    <cellStyle name="Accent2 2" xfId="25"/>
    <cellStyle name="Accent3 2" xfId="26"/>
    <cellStyle name="Accent4 2" xfId="27"/>
    <cellStyle name="Accent5 2" xfId="28"/>
    <cellStyle name="Accent6 2" xfId="29"/>
    <cellStyle name="Bad 2" xfId="30"/>
    <cellStyle name="Calculation 2" xfId="31"/>
    <cellStyle name="Check Cell 2" xfId="32"/>
    <cellStyle name="Comma 2" xfId="33"/>
    <cellStyle name="Currency 2" xfId="34"/>
    <cellStyle name="Explanatory Text 2" xfId="35"/>
    <cellStyle name="Good 2" xfId="36"/>
    <cellStyle name="Heading 1 2" xfId="37"/>
    <cellStyle name="Heading 2 2" xfId="38"/>
    <cellStyle name="Heading 3 2" xfId="39"/>
    <cellStyle name="Heading 4 2" xfId="40"/>
    <cellStyle name="Hyperlink" xfId="1" builtinId="8"/>
    <cellStyle name="Input 2" xfId="41"/>
    <cellStyle name="Linked Cell 2" xfId="42"/>
    <cellStyle name="Neutral 2" xfId="43"/>
    <cellStyle name="Normal" xfId="0" builtinId="0"/>
    <cellStyle name="Normal (0)" xfId="44"/>
    <cellStyle name="Normal 2" xfId="3"/>
    <cellStyle name="Normal 2 2" xfId="5"/>
    <cellStyle name="Normal 3" xfId="45"/>
    <cellStyle name="Normal 4" xfId="46"/>
    <cellStyle name="Normal 5" xfId="47"/>
    <cellStyle name="Normal_Draft September Management Data Report Children and family Service" xfId="2"/>
    <cellStyle name="Normal_Draft September Management Data Report Children and family Service 2" xfId="4"/>
    <cellStyle name="Note 2" xfId="48"/>
    <cellStyle name="Output 2" xfId="49"/>
    <cellStyle name="Percent 2" xfId="50"/>
    <cellStyle name="Percent 3" xfId="51"/>
    <cellStyle name="RowHeader" xfId="52"/>
    <cellStyle name="SAPBEXaggData" xfId="53"/>
    <cellStyle name="SAPBEXaggDataEmph" xfId="54"/>
    <cellStyle name="SAPBEXaggItem" xfId="55"/>
    <cellStyle name="SAPBEXaggItemX" xfId="56"/>
    <cellStyle name="SAPBEXchaText" xfId="57"/>
    <cellStyle name="SAPBEXexcBad7" xfId="58"/>
    <cellStyle name="SAPBEXexcBad8" xfId="59"/>
    <cellStyle name="SAPBEXexcBad9" xfId="60"/>
    <cellStyle name="SAPBEXexcCritical4" xfId="61"/>
    <cellStyle name="SAPBEXexcCritical5" xfId="62"/>
    <cellStyle name="SAPBEXexcCritical6" xfId="63"/>
    <cellStyle name="SAPBEXexcGood1" xfId="64"/>
    <cellStyle name="SAPBEXexcGood2" xfId="65"/>
    <cellStyle name="SAPBEXexcGood3" xfId="66"/>
    <cellStyle name="SAPBEXfilterDrill" xfId="67"/>
    <cellStyle name="SAPBEXfilterItem" xfId="68"/>
    <cellStyle name="SAPBEXfilterText" xfId="69"/>
    <cellStyle name="SAPBEXformats" xfId="70"/>
    <cellStyle name="SAPBEXheaderItem" xfId="71"/>
    <cellStyle name="SAPBEXheaderText" xfId="72"/>
    <cellStyle name="SAPBEXHLevel0" xfId="73"/>
    <cellStyle name="SAPBEXHLevel0X" xfId="74"/>
    <cellStyle name="SAPBEXHLevel1" xfId="75"/>
    <cellStyle name="SAPBEXHLevel1X" xfId="76"/>
    <cellStyle name="SAPBEXHLevel2" xfId="77"/>
    <cellStyle name="SAPBEXHLevel2X" xfId="78"/>
    <cellStyle name="SAPBEXHLevel3" xfId="79"/>
    <cellStyle name="SAPBEXHLevel3X" xfId="80"/>
    <cellStyle name="SAPBEXresData" xfId="81"/>
    <cellStyle name="SAPBEXresDataEmph" xfId="82"/>
    <cellStyle name="SAPBEXresItem" xfId="83"/>
    <cellStyle name="SAPBEXresItemX" xfId="84"/>
    <cellStyle name="SAPBEXstdData" xfId="85"/>
    <cellStyle name="SAPBEXstdDataEmph" xfId="86"/>
    <cellStyle name="SAPBEXstdItem" xfId="87"/>
    <cellStyle name="SAPBEXstdItemX" xfId="88"/>
    <cellStyle name="SAPBEXtitle" xfId="89"/>
    <cellStyle name="SAPBEXundefined" xfId="90"/>
    <cellStyle name="Style 1" xfId="91"/>
    <cellStyle name="Title 2" xfId="92"/>
    <cellStyle name="Total 2" xfId="93"/>
    <cellStyle name="Warning Text 2" xfId="94"/>
  </cellStyles>
  <dxfs count="14">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9" defaultPivotStyle="PivotStyleLight16"/>
  <colors>
    <mruColors>
      <color rgb="FF525252"/>
      <color rgb="FF12DC25"/>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200025</xdr:colOff>
      <xdr:row>0</xdr:row>
      <xdr:rowOff>81080</xdr:rowOff>
    </xdr:from>
    <xdr:to>
      <xdr:col>6</xdr:col>
      <xdr:colOff>600074</xdr:colOff>
      <xdr:row>7</xdr:row>
      <xdr:rowOff>79376</xdr:rowOff>
    </xdr:to>
    <xdr:pic>
      <xdr:nvPicPr>
        <xdr:cNvPr id="4097" name="Picture 1"/>
        <xdr:cNvPicPr>
          <a:picLocks noChangeAspect="1" noChangeArrowheads="1"/>
        </xdr:cNvPicPr>
      </xdr:nvPicPr>
      <xdr:blipFill>
        <a:blip xmlns:r="http://schemas.openxmlformats.org/officeDocument/2006/relationships" r:embed="rId1" cstate="print">
          <a:lum bright="-2000" contrast="18000"/>
        </a:blip>
        <a:srcRect/>
        <a:stretch>
          <a:fillRect/>
        </a:stretch>
      </xdr:blipFill>
      <xdr:spPr bwMode="auto">
        <a:xfrm>
          <a:off x="3057525" y="81080"/>
          <a:ext cx="1828799" cy="1131771"/>
        </a:xfrm>
        <a:prstGeom prst="rect">
          <a:avLst/>
        </a:prstGeom>
        <a:noFill/>
        <a:ln w="1">
          <a:noFill/>
          <a:miter lim="800000"/>
          <a:headEnd/>
          <a:tailEnd type="none" w="med" len="med"/>
        </a:ln>
        <a:effectLst/>
      </xdr:spPr>
    </xdr:pic>
    <xdr:clientData/>
  </xdr:twoCellAnchor>
  <xdr:twoCellAnchor editAs="oneCell">
    <xdr:from>
      <xdr:col>0</xdr:col>
      <xdr:colOff>0</xdr:colOff>
      <xdr:row>11</xdr:row>
      <xdr:rowOff>10583</xdr:rowOff>
    </xdr:from>
    <xdr:to>
      <xdr:col>10</xdr:col>
      <xdr:colOff>682624</xdr:colOff>
      <xdr:row>25</xdr:row>
      <xdr:rowOff>152400</xdr:rowOff>
    </xdr:to>
    <xdr:pic>
      <xdr:nvPicPr>
        <xdr:cNvPr id="4098" name="Picture 2"/>
        <xdr:cNvPicPr>
          <a:picLocks noChangeAspect="1" noChangeArrowheads="1"/>
        </xdr:cNvPicPr>
      </xdr:nvPicPr>
      <xdr:blipFill>
        <a:blip xmlns:r="http://schemas.openxmlformats.org/officeDocument/2006/relationships" r:embed="rId2" cstate="print">
          <a:lum contrast="24000"/>
        </a:blip>
        <a:srcRect/>
        <a:stretch>
          <a:fillRect/>
        </a:stretch>
      </xdr:blipFill>
      <xdr:spPr bwMode="auto">
        <a:xfrm>
          <a:off x="0" y="2116666"/>
          <a:ext cx="7879291" cy="2364317"/>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formance%20Reporting/Monthly%20and%20Quarterly%20Management%20Data%20and%20Activity%20Reports/2017/3.%20March/Tusla%20Monthly%20Management%20Data%20Activity%20Report%20March%20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ver Page"/>
      <sheetName val="Contents Link Page"/>
      <sheetName val="National Summary CIC &amp; SA"/>
      <sheetName val="Children in Care"/>
      <sheetName val="Children in Care SW"/>
      <sheetName val="Children in Care Care Plan"/>
      <sheetName val="Res Single Care Placement"/>
      <sheetName val="Children in Care Out of State"/>
      <sheetName val="CIC Private Placements"/>
      <sheetName val="Respite Care From Home"/>
      <sheetName val="CPW Social Work Activity"/>
      <sheetName val="Educational Welfare Service"/>
      <sheetName val="Section 14 EWA "/>
      <sheetName val="CPNS Monthly"/>
    </sheetNames>
    <sheetDataSet>
      <sheetData sheetId="0"/>
      <sheetData sheetId="1"/>
      <sheetData sheetId="2"/>
      <sheetData sheetId="3">
        <row r="3">
          <cell r="H3">
            <v>6322</v>
          </cell>
          <cell r="J3">
            <v>6300</v>
          </cell>
          <cell r="L3">
            <v>6308</v>
          </cell>
        </row>
        <row r="4">
          <cell r="H4">
            <v>1506</v>
          </cell>
          <cell r="J4">
            <v>1519</v>
          </cell>
          <cell r="L4">
            <v>1515</v>
          </cell>
        </row>
        <row r="5">
          <cell r="H5">
            <v>384</v>
          </cell>
          <cell r="J5">
            <v>389</v>
          </cell>
          <cell r="L5">
            <v>394</v>
          </cell>
        </row>
        <row r="6">
          <cell r="H6">
            <v>285</v>
          </cell>
          <cell r="J6">
            <v>285</v>
          </cell>
          <cell r="L6">
            <v>286</v>
          </cell>
        </row>
        <row r="7">
          <cell r="H7">
            <v>436</v>
          </cell>
          <cell r="J7">
            <v>440</v>
          </cell>
          <cell r="L7">
            <v>436</v>
          </cell>
        </row>
        <row r="8">
          <cell r="H8">
            <v>401</v>
          </cell>
          <cell r="J8">
            <v>405</v>
          </cell>
          <cell r="L8">
            <v>399</v>
          </cell>
        </row>
        <row r="9">
          <cell r="H9">
            <v>1492</v>
          </cell>
          <cell r="J9">
            <v>1489</v>
          </cell>
          <cell r="L9">
            <v>1500</v>
          </cell>
        </row>
        <row r="10">
          <cell r="H10">
            <v>609</v>
          </cell>
          <cell r="J10">
            <v>613</v>
          </cell>
          <cell r="L10">
            <v>613</v>
          </cell>
        </row>
        <row r="11">
          <cell r="H11">
            <v>333</v>
          </cell>
          <cell r="J11">
            <v>332</v>
          </cell>
          <cell r="L11">
            <v>335</v>
          </cell>
        </row>
        <row r="12">
          <cell r="H12">
            <v>400</v>
          </cell>
          <cell r="J12">
            <v>395</v>
          </cell>
          <cell r="L12">
            <v>396</v>
          </cell>
        </row>
        <row r="13">
          <cell r="H13">
            <v>150</v>
          </cell>
          <cell r="J13">
            <v>149</v>
          </cell>
          <cell r="L13">
            <v>156</v>
          </cell>
        </row>
        <row r="14">
          <cell r="H14">
            <v>1812</v>
          </cell>
          <cell r="J14">
            <v>1790</v>
          </cell>
          <cell r="L14">
            <v>1783</v>
          </cell>
        </row>
        <row r="15">
          <cell r="H15">
            <v>866</v>
          </cell>
          <cell r="J15">
            <v>859</v>
          </cell>
          <cell r="L15">
            <v>851</v>
          </cell>
        </row>
        <row r="16">
          <cell r="H16">
            <v>152</v>
          </cell>
          <cell r="J16">
            <v>153</v>
          </cell>
          <cell r="L16">
            <v>155</v>
          </cell>
        </row>
        <row r="17">
          <cell r="H17">
            <v>371</v>
          </cell>
          <cell r="J17">
            <v>364</v>
          </cell>
          <cell r="L17">
            <v>362</v>
          </cell>
        </row>
        <row r="18">
          <cell r="H18">
            <v>423</v>
          </cell>
          <cell r="J18">
            <v>414</v>
          </cell>
          <cell r="L18">
            <v>415</v>
          </cell>
        </row>
        <row r="19">
          <cell r="H19">
            <v>1465</v>
          </cell>
          <cell r="J19">
            <v>1458</v>
          </cell>
          <cell r="L19">
            <v>1452</v>
          </cell>
        </row>
        <row r="20">
          <cell r="H20">
            <v>601</v>
          </cell>
          <cell r="J20">
            <v>595</v>
          </cell>
          <cell r="L20">
            <v>593</v>
          </cell>
        </row>
        <row r="21">
          <cell r="H21">
            <v>407</v>
          </cell>
          <cell r="J21">
            <v>405</v>
          </cell>
          <cell r="L21">
            <v>403</v>
          </cell>
        </row>
        <row r="22">
          <cell r="H22">
            <v>140</v>
          </cell>
          <cell r="J22">
            <v>142</v>
          </cell>
          <cell r="L22">
            <v>142</v>
          </cell>
        </row>
        <row r="23">
          <cell r="H23">
            <v>216</v>
          </cell>
          <cell r="J23">
            <v>216</v>
          </cell>
          <cell r="L23">
            <v>214</v>
          </cell>
        </row>
        <row r="24">
          <cell r="H24">
            <v>101</v>
          </cell>
          <cell r="J24">
            <v>100</v>
          </cell>
          <cell r="L24">
            <v>100</v>
          </cell>
        </row>
        <row r="25">
          <cell r="H25">
            <v>47</v>
          </cell>
          <cell r="J25">
            <v>44</v>
          </cell>
          <cell r="L25">
            <v>58</v>
          </cell>
        </row>
        <row r="26">
          <cell r="H26">
            <v>11</v>
          </cell>
          <cell r="J26">
            <v>10</v>
          </cell>
          <cell r="L26">
            <v>10</v>
          </cell>
        </row>
        <row r="27">
          <cell r="H27">
            <v>4</v>
          </cell>
          <cell r="J27">
            <v>2</v>
          </cell>
          <cell r="L27">
            <v>3</v>
          </cell>
        </row>
        <row r="28">
          <cell r="H28">
            <v>2</v>
          </cell>
          <cell r="J28">
            <v>1</v>
          </cell>
          <cell r="L28">
            <v>1</v>
          </cell>
        </row>
        <row r="29">
          <cell r="H29">
            <v>0</v>
          </cell>
          <cell r="J29">
            <v>0</v>
          </cell>
          <cell r="L29">
            <v>1</v>
          </cell>
        </row>
        <row r="30">
          <cell r="H30">
            <v>2</v>
          </cell>
          <cell r="J30">
            <v>1</v>
          </cell>
          <cell r="L30">
            <v>1</v>
          </cell>
        </row>
        <row r="31">
          <cell r="H31">
            <v>0</v>
          </cell>
          <cell r="J31">
            <v>0</v>
          </cell>
          <cell r="L31">
            <v>0</v>
          </cell>
        </row>
        <row r="32">
          <cell r="H32">
            <v>2</v>
          </cell>
          <cell r="J32">
            <v>2</v>
          </cell>
          <cell r="L32">
            <v>2</v>
          </cell>
        </row>
        <row r="33">
          <cell r="H33">
            <v>1</v>
          </cell>
          <cell r="J33">
            <v>1</v>
          </cell>
          <cell r="L33">
            <v>1</v>
          </cell>
        </row>
        <row r="34">
          <cell r="H34">
            <v>1</v>
          </cell>
          <cell r="J34">
            <v>1</v>
          </cell>
          <cell r="L34">
            <v>1</v>
          </cell>
        </row>
        <row r="35">
          <cell r="H35">
            <v>0</v>
          </cell>
          <cell r="J35">
            <v>0</v>
          </cell>
          <cell r="L35">
            <v>0</v>
          </cell>
        </row>
        <row r="36">
          <cell r="H36">
            <v>0</v>
          </cell>
          <cell r="J36">
            <v>0</v>
          </cell>
          <cell r="L36">
            <v>0</v>
          </cell>
        </row>
        <row r="37">
          <cell r="H37">
            <v>3</v>
          </cell>
          <cell r="J37">
            <v>4</v>
          </cell>
          <cell r="L37">
            <v>4</v>
          </cell>
        </row>
        <row r="38">
          <cell r="H38">
            <v>1</v>
          </cell>
          <cell r="J38">
            <v>2</v>
          </cell>
          <cell r="L38">
            <v>2</v>
          </cell>
        </row>
        <row r="39">
          <cell r="H39">
            <v>1</v>
          </cell>
          <cell r="J39">
            <v>1</v>
          </cell>
          <cell r="L39">
            <v>1</v>
          </cell>
        </row>
        <row r="40">
          <cell r="H40">
            <v>1</v>
          </cell>
          <cell r="J40">
            <v>1</v>
          </cell>
          <cell r="L40">
            <v>1</v>
          </cell>
        </row>
        <row r="41">
          <cell r="H41">
            <v>0</v>
          </cell>
          <cell r="J41">
            <v>0</v>
          </cell>
          <cell r="L41">
            <v>0</v>
          </cell>
        </row>
        <row r="42">
          <cell r="H42">
            <v>2</v>
          </cell>
          <cell r="J42">
            <v>2</v>
          </cell>
          <cell r="L42">
            <v>1</v>
          </cell>
        </row>
        <row r="43">
          <cell r="H43">
            <v>2</v>
          </cell>
          <cell r="J43">
            <v>2</v>
          </cell>
          <cell r="L43">
            <v>1</v>
          </cell>
        </row>
        <row r="44">
          <cell r="H44">
            <v>0</v>
          </cell>
          <cell r="J44">
            <v>0</v>
          </cell>
          <cell r="L44">
            <v>0</v>
          </cell>
        </row>
        <row r="45">
          <cell r="H45">
            <v>0</v>
          </cell>
          <cell r="J45">
            <v>0</v>
          </cell>
          <cell r="L45">
            <v>0</v>
          </cell>
        </row>
        <row r="46">
          <cell r="H46">
            <v>0</v>
          </cell>
          <cell r="J46">
            <v>0</v>
          </cell>
          <cell r="L46">
            <v>0</v>
          </cell>
        </row>
        <row r="47">
          <cell r="H47">
            <v>0</v>
          </cell>
          <cell r="J47">
            <v>0</v>
          </cell>
          <cell r="L47">
            <v>0</v>
          </cell>
        </row>
        <row r="48">
          <cell r="H48">
            <v>0</v>
          </cell>
          <cell r="J48">
            <v>0</v>
          </cell>
          <cell r="L48">
            <v>0</v>
          </cell>
        </row>
        <row r="49">
          <cell r="H49">
            <v>330</v>
          </cell>
          <cell r="J49">
            <v>344</v>
          </cell>
          <cell r="L49">
            <v>352</v>
          </cell>
        </row>
        <row r="50">
          <cell r="H50">
            <v>102</v>
          </cell>
          <cell r="J50">
            <v>106</v>
          </cell>
          <cell r="L50">
            <v>102</v>
          </cell>
        </row>
        <row r="51">
          <cell r="H51">
            <v>36</v>
          </cell>
          <cell r="J51">
            <v>36</v>
          </cell>
          <cell r="L51">
            <v>37</v>
          </cell>
        </row>
        <row r="52">
          <cell r="H52">
            <v>21</v>
          </cell>
          <cell r="J52">
            <v>20</v>
          </cell>
          <cell r="L52">
            <v>20</v>
          </cell>
        </row>
        <row r="53">
          <cell r="H53">
            <v>30</v>
          </cell>
          <cell r="J53">
            <v>31</v>
          </cell>
          <cell r="L53">
            <v>29</v>
          </cell>
        </row>
        <row r="54">
          <cell r="H54">
            <v>15</v>
          </cell>
          <cell r="J54">
            <v>19</v>
          </cell>
          <cell r="L54">
            <v>16</v>
          </cell>
        </row>
        <row r="55">
          <cell r="H55">
            <v>85</v>
          </cell>
          <cell r="J55">
            <v>87</v>
          </cell>
          <cell r="L55">
            <v>82</v>
          </cell>
        </row>
        <row r="56">
          <cell r="H56">
            <v>41</v>
          </cell>
          <cell r="J56">
            <v>44</v>
          </cell>
          <cell r="L56">
            <v>40</v>
          </cell>
        </row>
        <row r="57">
          <cell r="H57">
            <v>26</v>
          </cell>
          <cell r="J57">
            <v>25</v>
          </cell>
          <cell r="L57">
            <v>24</v>
          </cell>
        </row>
        <row r="58">
          <cell r="H58">
            <v>16</v>
          </cell>
          <cell r="J58">
            <v>16</v>
          </cell>
          <cell r="L58">
            <v>16</v>
          </cell>
        </row>
        <row r="59">
          <cell r="H59">
            <v>2</v>
          </cell>
          <cell r="J59">
            <v>2</v>
          </cell>
          <cell r="L59">
            <v>2</v>
          </cell>
        </row>
        <row r="60">
          <cell r="H60">
            <v>83</v>
          </cell>
          <cell r="J60">
            <v>89</v>
          </cell>
          <cell r="L60">
            <v>91</v>
          </cell>
        </row>
        <row r="61">
          <cell r="H61">
            <v>36</v>
          </cell>
          <cell r="J61">
            <v>40</v>
          </cell>
          <cell r="L61">
            <v>40</v>
          </cell>
        </row>
        <row r="62">
          <cell r="H62">
            <v>2</v>
          </cell>
          <cell r="J62">
            <v>2</v>
          </cell>
          <cell r="L62">
            <v>4</v>
          </cell>
        </row>
        <row r="63">
          <cell r="H63">
            <v>15</v>
          </cell>
          <cell r="J63">
            <v>17</v>
          </cell>
          <cell r="L63">
            <v>19</v>
          </cell>
        </row>
        <row r="64">
          <cell r="H64">
            <v>30</v>
          </cell>
          <cell r="J64">
            <v>30</v>
          </cell>
          <cell r="L64">
            <v>28</v>
          </cell>
        </row>
        <row r="65">
          <cell r="H65">
            <v>40</v>
          </cell>
          <cell r="J65">
            <v>40</v>
          </cell>
          <cell r="L65">
            <v>41</v>
          </cell>
        </row>
        <row r="66">
          <cell r="H66">
            <v>22</v>
          </cell>
          <cell r="J66">
            <v>21</v>
          </cell>
          <cell r="L66">
            <v>22</v>
          </cell>
        </row>
        <row r="67">
          <cell r="H67">
            <v>5</v>
          </cell>
          <cell r="J67">
            <v>6</v>
          </cell>
          <cell r="L67">
            <v>6</v>
          </cell>
        </row>
        <row r="68">
          <cell r="H68">
            <v>1</v>
          </cell>
          <cell r="J68">
            <v>1</v>
          </cell>
          <cell r="L68">
            <v>1</v>
          </cell>
        </row>
        <row r="69">
          <cell r="H69">
            <v>5</v>
          </cell>
          <cell r="J69">
            <v>5</v>
          </cell>
          <cell r="L69">
            <v>6</v>
          </cell>
        </row>
        <row r="70">
          <cell r="H70">
            <v>7</v>
          </cell>
          <cell r="J70">
            <v>7</v>
          </cell>
          <cell r="L70">
            <v>6</v>
          </cell>
        </row>
        <row r="71">
          <cell r="H71">
            <v>20</v>
          </cell>
          <cell r="J71">
            <v>22</v>
          </cell>
          <cell r="L71">
            <v>36</v>
          </cell>
        </row>
        <row r="72">
          <cell r="H72">
            <v>4134</v>
          </cell>
          <cell r="J72">
            <v>4121</v>
          </cell>
          <cell r="L72">
            <v>4133</v>
          </cell>
        </row>
        <row r="73">
          <cell r="H73">
            <v>950</v>
          </cell>
          <cell r="J73">
            <v>961</v>
          </cell>
          <cell r="L73">
            <v>963</v>
          </cell>
        </row>
        <row r="74">
          <cell r="H74">
            <v>240</v>
          </cell>
          <cell r="J74">
            <v>247</v>
          </cell>
          <cell r="L74">
            <v>255</v>
          </cell>
        </row>
        <row r="75">
          <cell r="H75">
            <v>179</v>
          </cell>
          <cell r="J75">
            <v>179</v>
          </cell>
          <cell r="L75">
            <v>180</v>
          </cell>
        </row>
        <row r="76">
          <cell r="H76">
            <v>250</v>
          </cell>
          <cell r="J76">
            <v>250</v>
          </cell>
          <cell r="L76">
            <v>249</v>
          </cell>
        </row>
        <row r="77">
          <cell r="H77">
            <v>281</v>
          </cell>
          <cell r="J77">
            <v>285</v>
          </cell>
          <cell r="L77">
            <v>279</v>
          </cell>
        </row>
        <row r="78">
          <cell r="H78">
            <v>937</v>
          </cell>
          <cell r="J78">
            <v>937</v>
          </cell>
          <cell r="L78">
            <v>953</v>
          </cell>
        </row>
        <row r="79">
          <cell r="H79">
            <v>348</v>
          </cell>
          <cell r="J79">
            <v>348</v>
          </cell>
          <cell r="L79">
            <v>352</v>
          </cell>
        </row>
        <row r="80">
          <cell r="H80">
            <v>188</v>
          </cell>
          <cell r="J80">
            <v>191</v>
          </cell>
          <cell r="L80">
            <v>196</v>
          </cell>
        </row>
        <row r="81">
          <cell r="H81">
            <v>278</v>
          </cell>
          <cell r="J81">
            <v>276</v>
          </cell>
          <cell r="L81">
            <v>277</v>
          </cell>
        </row>
        <row r="82">
          <cell r="H82">
            <v>123</v>
          </cell>
          <cell r="J82">
            <v>122</v>
          </cell>
          <cell r="L82">
            <v>128</v>
          </cell>
        </row>
        <row r="83">
          <cell r="H83">
            <v>1159</v>
          </cell>
          <cell r="J83">
            <v>1143</v>
          </cell>
          <cell r="L83">
            <v>1140</v>
          </cell>
        </row>
        <row r="84">
          <cell r="H84">
            <v>535</v>
          </cell>
          <cell r="J84">
            <v>533</v>
          </cell>
          <cell r="L84">
            <v>529</v>
          </cell>
        </row>
        <row r="85">
          <cell r="H85">
            <v>84</v>
          </cell>
          <cell r="J85">
            <v>84</v>
          </cell>
          <cell r="L85">
            <v>85</v>
          </cell>
        </row>
        <row r="86">
          <cell r="H86">
            <v>242</v>
          </cell>
          <cell r="J86">
            <v>234</v>
          </cell>
          <cell r="L86">
            <v>232</v>
          </cell>
        </row>
        <row r="87">
          <cell r="H87">
            <v>298</v>
          </cell>
          <cell r="J87">
            <v>292</v>
          </cell>
          <cell r="L87">
            <v>294</v>
          </cell>
        </row>
        <row r="88">
          <cell r="H88">
            <v>1073</v>
          </cell>
          <cell r="J88">
            <v>1070</v>
          </cell>
          <cell r="L88">
            <v>1067</v>
          </cell>
        </row>
        <row r="89">
          <cell r="H89">
            <v>406</v>
          </cell>
          <cell r="J89">
            <v>406</v>
          </cell>
          <cell r="L89">
            <v>404</v>
          </cell>
        </row>
        <row r="90">
          <cell r="H90">
            <v>317</v>
          </cell>
          <cell r="J90">
            <v>313</v>
          </cell>
          <cell r="L90">
            <v>314</v>
          </cell>
        </row>
        <row r="91">
          <cell r="H91">
            <v>100</v>
          </cell>
          <cell r="J91">
            <v>102</v>
          </cell>
          <cell r="L91">
            <v>102</v>
          </cell>
        </row>
        <row r="92">
          <cell r="H92">
            <v>173</v>
          </cell>
          <cell r="J92">
            <v>173</v>
          </cell>
          <cell r="L92">
            <v>171</v>
          </cell>
        </row>
        <row r="93">
          <cell r="H93">
            <v>77</v>
          </cell>
          <cell r="J93">
            <v>76</v>
          </cell>
          <cell r="L93">
            <v>76</v>
          </cell>
        </row>
        <row r="94">
          <cell r="H94">
            <v>15</v>
          </cell>
          <cell r="J94">
            <v>10</v>
          </cell>
          <cell r="L94">
            <v>10</v>
          </cell>
        </row>
        <row r="95">
          <cell r="H95">
            <v>1714</v>
          </cell>
          <cell r="J95">
            <v>1695</v>
          </cell>
          <cell r="L95">
            <v>1686</v>
          </cell>
        </row>
        <row r="96">
          <cell r="H96">
            <v>426</v>
          </cell>
          <cell r="J96">
            <v>425</v>
          </cell>
          <cell r="L96">
            <v>421</v>
          </cell>
        </row>
        <row r="97">
          <cell r="H97">
            <v>97</v>
          </cell>
          <cell r="J97">
            <v>96</v>
          </cell>
          <cell r="L97">
            <v>92</v>
          </cell>
        </row>
        <row r="98">
          <cell r="H98">
            <v>80</v>
          </cell>
          <cell r="J98">
            <v>80</v>
          </cell>
          <cell r="L98">
            <v>80</v>
          </cell>
        </row>
        <row r="99">
          <cell r="H99">
            <v>150</v>
          </cell>
          <cell r="J99">
            <v>155</v>
          </cell>
          <cell r="L99">
            <v>154</v>
          </cell>
        </row>
        <row r="100">
          <cell r="H100">
            <v>99</v>
          </cell>
          <cell r="J100">
            <v>94</v>
          </cell>
          <cell r="L100">
            <v>95</v>
          </cell>
        </row>
        <row r="101">
          <cell r="H101">
            <v>434</v>
          </cell>
          <cell r="J101">
            <v>433</v>
          </cell>
          <cell r="L101">
            <v>434</v>
          </cell>
        </row>
        <row r="102">
          <cell r="H102">
            <v>204</v>
          </cell>
          <cell r="J102">
            <v>205</v>
          </cell>
          <cell r="L102">
            <v>205</v>
          </cell>
        </row>
        <row r="103">
          <cell r="H103">
            <v>115</v>
          </cell>
          <cell r="J103">
            <v>114</v>
          </cell>
          <cell r="L103">
            <v>113</v>
          </cell>
        </row>
        <row r="104">
          <cell r="H104">
            <v>90</v>
          </cell>
          <cell r="J104">
            <v>89</v>
          </cell>
          <cell r="L104">
            <v>90</v>
          </cell>
        </row>
        <row r="105">
          <cell r="H105">
            <v>25</v>
          </cell>
          <cell r="J105">
            <v>25</v>
          </cell>
          <cell r="L105">
            <v>26</v>
          </cell>
        </row>
        <row r="106">
          <cell r="H106">
            <v>537</v>
          </cell>
          <cell r="J106">
            <v>527</v>
          </cell>
          <cell r="L106">
            <v>522</v>
          </cell>
        </row>
        <row r="107">
          <cell r="H107">
            <v>267</v>
          </cell>
          <cell r="J107">
            <v>260</v>
          </cell>
          <cell r="L107">
            <v>256</v>
          </cell>
        </row>
        <row r="108">
          <cell r="H108">
            <v>65</v>
          </cell>
          <cell r="J108">
            <v>65</v>
          </cell>
          <cell r="L108">
            <v>65</v>
          </cell>
        </row>
        <row r="109">
          <cell r="H109">
            <v>112</v>
          </cell>
          <cell r="J109">
            <v>112</v>
          </cell>
          <cell r="L109">
            <v>110</v>
          </cell>
        </row>
        <row r="110">
          <cell r="H110">
            <v>93</v>
          </cell>
          <cell r="J110">
            <v>90</v>
          </cell>
          <cell r="L110">
            <v>91</v>
          </cell>
        </row>
        <row r="111">
          <cell r="H111">
            <v>317</v>
          </cell>
          <cell r="J111">
            <v>310</v>
          </cell>
          <cell r="L111">
            <v>309</v>
          </cell>
        </row>
        <row r="112">
          <cell r="H112">
            <v>149</v>
          </cell>
          <cell r="J112">
            <v>146</v>
          </cell>
          <cell r="L112">
            <v>146</v>
          </cell>
        </row>
        <row r="113">
          <cell r="H113">
            <v>81</v>
          </cell>
          <cell r="J113">
            <v>77</v>
          </cell>
          <cell r="L113">
            <v>77</v>
          </cell>
        </row>
        <row r="114">
          <cell r="H114">
            <v>38</v>
          </cell>
          <cell r="J114">
            <v>38</v>
          </cell>
          <cell r="L114">
            <v>38</v>
          </cell>
        </row>
        <row r="115">
          <cell r="H115">
            <v>33</v>
          </cell>
          <cell r="J115">
            <v>33</v>
          </cell>
          <cell r="L115">
            <v>32</v>
          </cell>
        </row>
        <row r="116">
          <cell r="H116">
            <v>16</v>
          </cell>
          <cell r="J116">
            <v>16</v>
          </cell>
          <cell r="L116">
            <v>16</v>
          </cell>
        </row>
        <row r="117">
          <cell r="H117">
            <v>0</v>
          </cell>
          <cell r="J117">
            <v>0</v>
          </cell>
          <cell r="L117">
            <v>0</v>
          </cell>
        </row>
        <row r="118">
          <cell r="H118">
            <v>133</v>
          </cell>
          <cell r="J118">
            <v>130</v>
          </cell>
          <cell r="L118">
            <v>127</v>
          </cell>
        </row>
        <row r="119">
          <cell r="H119">
            <v>24</v>
          </cell>
          <cell r="J119">
            <v>25</v>
          </cell>
          <cell r="L119">
            <v>26</v>
          </cell>
        </row>
        <row r="120">
          <cell r="H120">
            <v>9</v>
          </cell>
          <cell r="J120">
            <v>9</v>
          </cell>
          <cell r="L120">
            <v>9</v>
          </cell>
        </row>
        <row r="121">
          <cell r="H121">
            <v>5</v>
          </cell>
          <cell r="J121">
            <v>6</v>
          </cell>
          <cell r="L121">
            <v>5</v>
          </cell>
        </row>
        <row r="122">
          <cell r="H122">
            <v>4</v>
          </cell>
          <cell r="J122">
            <v>3</v>
          </cell>
          <cell r="L122">
            <v>3</v>
          </cell>
        </row>
        <row r="123">
          <cell r="H123">
            <v>6</v>
          </cell>
          <cell r="J123">
            <v>7</v>
          </cell>
          <cell r="L123">
            <v>9</v>
          </cell>
        </row>
        <row r="124">
          <cell r="H124">
            <v>34</v>
          </cell>
          <cell r="J124">
            <v>30</v>
          </cell>
          <cell r="L124">
            <v>29</v>
          </cell>
        </row>
        <row r="125">
          <cell r="H125">
            <v>15</v>
          </cell>
          <cell r="J125">
            <v>15</v>
          </cell>
          <cell r="L125">
            <v>15</v>
          </cell>
        </row>
        <row r="126">
          <cell r="H126">
            <v>3</v>
          </cell>
          <cell r="J126">
            <v>1</v>
          </cell>
          <cell r="L126">
            <v>1</v>
          </cell>
        </row>
        <row r="127">
          <cell r="H127">
            <v>16</v>
          </cell>
          <cell r="J127">
            <v>14</v>
          </cell>
          <cell r="L127">
            <v>13</v>
          </cell>
        </row>
        <row r="128">
          <cell r="H128">
            <v>0</v>
          </cell>
          <cell r="J128">
            <v>0</v>
          </cell>
          <cell r="L128">
            <v>0</v>
          </cell>
        </row>
        <row r="129">
          <cell r="H129">
            <v>30</v>
          </cell>
          <cell r="J129">
            <v>27</v>
          </cell>
          <cell r="L129">
            <v>26</v>
          </cell>
        </row>
        <row r="130">
          <cell r="H130">
            <v>27</v>
          </cell>
          <cell r="J130">
            <v>24</v>
          </cell>
          <cell r="L130">
            <v>24</v>
          </cell>
        </row>
        <row r="131">
          <cell r="H131">
            <v>0</v>
          </cell>
          <cell r="J131">
            <v>1</v>
          </cell>
          <cell r="L131">
            <v>0</v>
          </cell>
        </row>
        <row r="132">
          <cell r="H132">
            <v>1</v>
          </cell>
          <cell r="J132">
            <v>0</v>
          </cell>
          <cell r="L132">
            <v>0</v>
          </cell>
        </row>
        <row r="133">
          <cell r="H133">
            <v>2</v>
          </cell>
          <cell r="J133">
            <v>2</v>
          </cell>
          <cell r="L133">
            <v>2</v>
          </cell>
        </row>
        <row r="134">
          <cell r="H134">
            <v>33</v>
          </cell>
          <cell r="J134">
            <v>36</v>
          </cell>
          <cell r="L134">
            <v>34</v>
          </cell>
        </row>
        <row r="135">
          <cell r="H135">
            <v>22</v>
          </cell>
          <cell r="J135">
            <v>20</v>
          </cell>
          <cell r="L135">
            <v>20</v>
          </cell>
        </row>
        <row r="136">
          <cell r="H136">
            <v>4</v>
          </cell>
          <cell r="J136">
            <v>9</v>
          </cell>
          <cell r="L136">
            <v>6</v>
          </cell>
        </row>
        <row r="137">
          <cell r="H137">
            <v>1</v>
          </cell>
          <cell r="J137">
            <v>1</v>
          </cell>
          <cell r="L137">
            <v>1</v>
          </cell>
        </row>
        <row r="138">
          <cell r="H138">
            <v>5</v>
          </cell>
          <cell r="J138">
            <v>5</v>
          </cell>
          <cell r="L138">
            <v>5</v>
          </cell>
        </row>
        <row r="139">
          <cell r="H139">
            <v>1</v>
          </cell>
          <cell r="J139">
            <v>1</v>
          </cell>
          <cell r="L139">
            <v>2</v>
          </cell>
        </row>
        <row r="140">
          <cell r="H140">
            <v>12</v>
          </cell>
          <cell r="J140">
            <v>12</v>
          </cell>
          <cell r="L140">
            <v>12</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F0"/>
  </sheetPr>
  <dimension ref="A1:L29"/>
  <sheetViews>
    <sheetView tabSelected="1" view="pageBreakPreview" zoomScale="120" zoomScaleNormal="100" zoomScaleSheetLayoutView="120" workbookViewId="0">
      <selection activeCell="F35" sqref="F35"/>
    </sheetView>
  </sheetViews>
  <sheetFormatPr defaultRowHeight="12.75"/>
  <cols>
    <col min="1" max="10" width="10.7109375" customWidth="1"/>
    <col min="11" max="11" width="10.7109375" style="235" customWidth="1"/>
  </cols>
  <sheetData>
    <row r="1" spans="1:12">
      <c r="A1" s="236"/>
      <c r="B1" s="237"/>
      <c r="C1" s="237"/>
      <c r="D1" s="237"/>
      <c r="E1" s="237"/>
      <c r="F1" s="237"/>
      <c r="G1" s="237"/>
      <c r="H1" s="237"/>
      <c r="I1" s="237"/>
      <c r="J1" s="237"/>
      <c r="K1" s="238"/>
      <c r="L1" s="235"/>
    </row>
    <row r="2" spans="1:12">
      <c r="A2" s="239"/>
      <c r="B2" s="240"/>
      <c r="C2" s="240"/>
      <c r="D2" s="240"/>
      <c r="E2" s="240"/>
      <c r="F2" s="240"/>
      <c r="G2" s="240"/>
      <c r="H2" s="240"/>
      <c r="I2" s="240"/>
      <c r="J2" s="240"/>
      <c r="K2" s="241"/>
      <c r="L2" s="235"/>
    </row>
    <row r="3" spans="1:12">
      <c r="A3" s="239"/>
      <c r="B3" s="240"/>
      <c r="C3" s="240"/>
      <c r="D3" s="240"/>
      <c r="E3" s="240"/>
      <c r="F3" s="240"/>
      <c r="G3" s="240"/>
      <c r="H3" s="240"/>
      <c r="I3" s="240"/>
      <c r="J3" s="240"/>
      <c r="K3" s="241"/>
      <c r="L3" s="235"/>
    </row>
    <row r="4" spans="1:12">
      <c r="A4" s="239"/>
      <c r="B4" s="240"/>
      <c r="C4" s="240"/>
      <c r="D4" s="240"/>
      <c r="E4" s="240"/>
      <c r="F4" s="240"/>
      <c r="G4" s="240"/>
      <c r="H4" s="240"/>
      <c r="I4" s="240"/>
      <c r="J4" s="240"/>
      <c r="K4" s="241"/>
      <c r="L4" s="235"/>
    </row>
    <row r="5" spans="1:12">
      <c r="A5" s="239"/>
      <c r="B5" s="240"/>
      <c r="C5" s="240"/>
      <c r="D5" s="240"/>
      <c r="E5" s="240"/>
      <c r="F5" s="240"/>
      <c r="G5" s="240"/>
      <c r="H5" s="240"/>
      <c r="I5" s="240"/>
      <c r="J5" s="240"/>
      <c r="K5" s="241"/>
      <c r="L5" s="235"/>
    </row>
    <row r="6" spans="1:12">
      <c r="A6" s="239"/>
      <c r="B6" s="240"/>
      <c r="C6" s="240"/>
      <c r="D6" s="240"/>
      <c r="E6" s="240"/>
      <c r="F6" s="240"/>
      <c r="G6" s="240"/>
      <c r="H6" s="240"/>
      <c r="I6" s="240"/>
      <c r="J6" s="240"/>
      <c r="K6" s="241"/>
      <c r="L6" s="235"/>
    </row>
    <row r="7" spans="1:12">
      <c r="A7" s="239"/>
      <c r="B7" s="240"/>
      <c r="C7" s="240"/>
      <c r="D7" s="240"/>
      <c r="E7" s="240"/>
      <c r="F7" s="240"/>
      <c r="G7" s="240"/>
      <c r="H7" s="240"/>
      <c r="I7" s="240"/>
      <c r="J7" s="240"/>
      <c r="K7" s="241"/>
      <c r="L7" s="235"/>
    </row>
    <row r="8" spans="1:12">
      <c r="A8" s="239"/>
      <c r="B8" s="240"/>
      <c r="C8" s="240"/>
      <c r="D8" s="240"/>
      <c r="E8" s="240"/>
      <c r="F8" s="240"/>
      <c r="G8" s="240"/>
      <c r="H8" s="240"/>
      <c r="I8" s="240"/>
      <c r="J8" s="240"/>
      <c r="K8" s="241"/>
      <c r="L8" s="235"/>
    </row>
    <row r="9" spans="1:12">
      <c r="A9" s="239"/>
      <c r="B9" s="240"/>
      <c r="C9" s="240"/>
      <c r="D9" s="240"/>
      <c r="E9" s="240"/>
      <c r="F9" s="240"/>
      <c r="G9" s="240"/>
      <c r="H9" s="240"/>
      <c r="I9" s="240"/>
      <c r="J9" s="240"/>
      <c r="K9" s="241"/>
      <c r="L9" s="235"/>
    </row>
    <row r="10" spans="1:12" ht="27">
      <c r="A10" s="239"/>
      <c r="B10" s="240"/>
      <c r="C10" s="246" t="s">
        <v>245</v>
      </c>
      <c r="D10" s="242"/>
      <c r="E10" s="242"/>
      <c r="F10" s="242"/>
      <c r="G10" s="242"/>
      <c r="H10" s="242"/>
      <c r="I10" s="242"/>
      <c r="J10" s="242"/>
      <c r="K10" s="243"/>
      <c r="L10" s="235"/>
    </row>
    <row r="11" spans="1:12" ht="27">
      <c r="A11" s="239"/>
      <c r="B11" s="240"/>
      <c r="C11" s="242"/>
      <c r="D11" s="242"/>
      <c r="E11" s="246" t="s">
        <v>255</v>
      </c>
      <c r="F11" s="242"/>
      <c r="G11" s="242"/>
      <c r="H11" s="242"/>
      <c r="I11" s="242"/>
      <c r="J11" s="242"/>
      <c r="K11" s="243"/>
      <c r="L11" s="235"/>
    </row>
    <row r="12" spans="1:12">
      <c r="A12" s="239"/>
      <c r="B12" s="240"/>
      <c r="C12" s="240"/>
      <c r="D12" s="240"/>
      <c r="E12" s="240"/>
      <c r="F12" s="240"/>
      <c r="G12" s="240"/>
      <c r="H12" s="240"/>
      <c r="I12" s="240"/>
      <c r="J12" s="240"/>
      <c r="K12" s="241"/>
      <c r="L12" s="235"/>
    </row>
    <row r="13" spans="1:12">
      <c r="A13" s="239"/>
      <c r="B13" s="240"/>
      <c r="C13" s="240"/>
      <c r="D13" s="240"/>
      <c r="E13" s="240"/>
      <c r="F13" s="240"/>
      <c r="G13" s="240"/>
      <c r="H13" s="240"/>
      <c r="I13" s="240"/>
      <c r="J13" s="240"/>
      <c r="K13" s="241"/>
      <c r="L13" s="235"/>
    </row>
    <row r="14" spans="1:12">
      <c r="A14" s="239"/>
      <c r="B14" s="240"/>
      <c r="C14" s="240"/>
      <c r="D14" s="240"/>
      <c r="E14" s="240"/>
      <c r="F14" s="240"/>
      <c r="G14" s="240"/>
      <c r="H14" s="240"/>
      <c r="I14" s="240"/>
      <c r="J14" s="240"/>
      <c r="K14" s="241"/>
      <c r="L14" s="235"/>
    </row>
    <row r="15" spans="1:12">
      <c r="A15" s="239"/>
      <c r="B15" s="240"/>
      <c r="C15" s="240"/>
      <c r="D15" s="240"/>
      <c r="E15" s="240"/>
      <c r="F15" s="240"/>
      <c r="G15" s="240"/>
      <c r="H15" s="240"/>
      <c r="I15" s="240"/>
      <c r="J15" s="240"/>
      <c r="K15" s="241"/>
      <c r="L15" s="235"/>
    </row>
    <row r="16" spans="1:12">
      <c r="A16" s="239"/>
      <c r="B16" s="240"/>
      <c r="C16" s="240"/>
      <c r="D16" s="240"/>
      <c r="E16" s="240"/>
      <c r="F16" s="240"/>
      <c r="G16" s="240"/>
      <c r="H16" s="240"/>
      <c r="I16" s="240"/>
      <c r="J16" s="240"/>
      <c r="K16" s="241"/>
      <c r="L16" s="235"/>
    </row>
    <row r="17" spans="1:12">
      <c r="A17" s="239"/>
      <c r="B17" s="240"/>
      <c r="C17" s="240"/>
      <c r="D17" s="240"/>
      <c r="E17" s="240"/>
      <c r="F17" s="240"/>
      <c r="G17" s="240"/>
      <c r="H17" s="240"/>
      <c r="I17" s="240"/>
      <c r="J17" s="240"/>
      <c r="K17" s="241"/>
      <c r="L17" s="235"/>
    </row>
    <row r="18" spans="1:12">
      <c r="A18" s="239"/>
      <c r="B18" s="240"/>
      <c r="C18" s="240"/>
      <c r="D18" s="240"/>
      <c r="E18" s="240"/>
      <c r="F18" s="240"/>
      <c r="G18" s="240"/>
      <c r="H18" s="240"/>
      <c r="I18" s="240"/>
      <c r="J18" s="240"/>
      <c r="K18" s="241"/>
      <c r="L18" s="235"/>
    </row>
    <row r="19" spans="1:12">
      <c r="A19" s="239"/>
      <c r="B19" s="240"/>
      <c r="C19" s="240"/>
      <c r="D19" s="240"/>
      <c r="E19" s="240"/>
      <c r="F19" s="240"/>
      <c r="G19" s="240"/>
      <c r="H19" s="240"/>
      <c r="I19" s="240"/>
      <c r="J19" s="240"/>
      <c r="K19" s="241"/>
      <c r="L19" s="235"/>
    </row>
    <row r="20" spans="1:12">
      <c r="A20" s="239"/>
      <c r="B20" s="240"/>
      <c r="C20" s="240"/>
      <c r="D20" s="240"/>
      <c r="E20" s="240"/>
      <c r="F20" s="240"/>
      <c r="G20" s="240"/>
      <c r="H20" s="240"/>
      <c r="I20" s="240"/>
      <c r="J20" s="240"/>
      <c r="K20" s="241"/>
      <c r="L20" s="235"/>
    </row>
    <row r="21" spans="1:12">
      <c r="A21" s="239"/>
      <c r="B21" s="240"/>
      <c r="C21" s="240"/>
      <c r="D21" s="240"/>
      <c r="E21" s="240"/>
      <c r="F21" s="240"/>
      <c r="G21" s="240"/>
      <c r="H21" s="240"/>
      <c r="I21" s="240"/>
      <c r="J21" s="240"/>
      <c r="K21" s="241"/>
      <c r="L21" s="235"/>
    </row>
    <row r="22" spans="1:12">
      <c r="A22" s="239"/>
      <c r="B22" s="240"/>
      <c r="C22" s="240"/>
      <c r="D22" s="240"/>
      <c r="E22" s="240"/>
      <c r="F22" s="240"/>
      <c r="G22" s="240"/>
      <c r="H22" s="240"/>
      <c r="I22" s="240"/>
      <c r="J22" s="240"/>
      <c r="K22" s="241"/>
      <c r="L22" s="235"/>
    </row>
    <row r="23" spans="1:12">
      <c r="A23" s="239"/>
      <c r="B23" s="240"/>
      <c r="C23" s="240"/>
      <c r="D23" s="240"/>
      <c r="E23" s="240"/>
      <c r="F23" s="240"/>
      <c r="G23" s="240"/>
      <c r="H23" s="240"/>
      <c r="I23" s="240"/>
      <c r="J23" s="240"/>
      <c r="K23" s="241"/>
      <c r="L23" s="235"/>
    </row>
    <row r="24" spans="1:12">
      <c r="A24" s="239"/>
      <c r="B24" s="240"/>
      <c r="C24" s="240"/>
      <c r="D24" s="240"/>
      <c r="E24" s="240"/>
      <c r="F24" s="240"/>
      <c r="G24" s="240"/>
      <c r="H24" s="240"/>
      <c r="I24" s="240"/>
      <c r="J24" s="240"/>
      <c r="K24" s="241"/>
      <c r="L24" s="235"/>
    </row>
    <row r="25" spans="1:12">
      <c r="A25" s="239"/>
      <c r="B25" s="240"/>
      <c r="C25" s="240"/>
      <c r="D25" s="240"/>
      <c r="E25" s="240"/>
      <c r="F25" s="240"/>
      <c r="G25" s="240"/>
      <c r="H25" s="240"/>
      <c r="I25" s="240"/>
      <c r="J25" s="240"/>
      <c r="K25" s="241"/>
      <c r="L25" s="235"/>
    </row>
    <row r="26" spans="1:12">
      <c r="A26" s="239"/>
      <c r="B26" s="240"/>
      <c r="C26" s="240"/>
      <c r="D26" s="240"/>
      <c r="E26" s="240"/>
      <c r="F26" s="240"/>
      <c r="G26" s="240"/>
      <c r="H26" s="240"/>
      <c r="I26" s="240"/>
      <c r="J26" s="240"/>
      <c r="K26" s="241"/>
      <c r="L26" s="235"/>
    </row>
    <row r="27" spans="1:12" ht="15">
      <c r="A27" s="239"/>
      <c r="B27" s="240"/>
      <c r="C27" s="240"/>
      <c r="D27" s="240"/>
      <c r="E27" s="240"/>
      <c r="F27" s="240"/>
      <c r="G27" s="247" t="s">
        <v>246</v>
      </c>
      <c r="H27" s="245"/>
      <c r="I27" s="245"/>
      <c r="J27" s="245"/>
      <c r="K27" s="244"/>
      <c r="L27" s="235"/>
    </row>
    <row r="28" spans="1:12">
      <c r="A28" s="239"/>
      <c r="B28" s="240"/>
      <c r="C28" s="240"/>
      <c r="D28" s="240"/>
      <c r="E28" s="240"/>
      <c r="F28" s="240"/>
      <c r="G28" s="292" t="s">
        <v>273</v>
      </c>
      <c r="H28" s="240"/>
      <c r="I28" s="240"/>
      <c r="J28" s="240"/>
      <c r="K28" s="241"/>
      <c r="L28" s="235"/>
    </row>
    <row r="29" spans="1:12" ht="13.5" thickBot="1">
      <c r="A29" s="302" t="s">
        <v>247</v>
      </c>
      <c r="B29" s="303"/>
      <c r="C29" s="303"/>
      <c r="D29" s="303"/>
      <c r="E29" s="303"/>
      <c r="F29" s="303"/>
      <c r="G29" s="303"/>
      <c r="H29" s="303"/>
      <c r="I29" s="303"/>
      <c r="J29" s="303"/>
      <c r="K29" s="304"/>
    </row>
  </sheetData>
  <sheetProtection password="E45E" sheet="1" objects="1" scenarios="1" selectLockedCells="1" selectUnlockedCells="1"/>
  <mergeCells count="1">
    <mergeCell ref="A29:K29"/>
  </mergeCells>
  <pageMargins left="0.70866141732283472" right="0.70866141732283472" top="0.74803149606299213" bottom="0.74803149606299213" header="0.31496062992125984" footer="0.31496062992125984"/>
  <pageSetup paperSize="9" scale="113" orientation="landscape" r:id="rId1"/>
  <drawing r:id="rId2"/>
</worksheet>
</file>

<file path=xl/worksheets/sheet10.xml><?xml version="1.0" encoding="utf-8"?>
<worksheet xmlns="http://schemas.openxmlformats.org/spreadsheetml/2006/main" xmlns:r="http://schemas.openxmlformats.org/officeDocument/2006/relationships">
  <sheetPr>
    <tabColor rgb="FF92D050"/>
  </sheetPr>
  <dimension ref="A1:AJ107"/>
  <sheetViews>
    <sheetView view="pageBreakPreview" zoomScale="40" zoomScaleNormal="50" zoomScaleSheetLayoutView="40" workbookViewId="0">
      <pane ySplit="2" topLeftCell="A3" activePane="bottomLeft" state="frozen"/>
      <selection activeCell="AF3" sqref="AF3:AF140"/>
      <selection pane="bottomLeft" activeCell="A24" sqref="A24"/>
    </sheetView>
  </sheetViews>
  <sheetFormatPr defaultRowHeight="26.25" outlineLevelRow="1"/>
  <cols>
    <col min="1" max="1" width="41.42578125" style="50"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8" customWidth="1"/>
    <col min="32" max="32" width="13.42578125" style="46" customWidth="1"/>
    <col min="33" max="33" width="18.140625" style="47" customWidth="1"/>
    <col min="34" max="34" width="17.140625" style="46" customWidth="1"/>
    <col min="35" max="36" width="9.140625" style="22"/>
  </cols>
  <sheetData>
    <row r="1" spans="1:34" ht="99.95" customHeight="1">
      <c r="A1" s="315" t="s">
        <v>226</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130" t="s">
        <v>3</v>
      </c>
      <c r="D2" s="130" t="s">
        <v>4</v>
      </c>
      <c r="E2" s="130" t="s">
        <v>3</v>
      </c>
      <c r="F2" s="130" t="s">
        <v>4</v>
      </c>
      <c r="G2" s="308"/>
      <c r="H2" s="129" t="s">
        <v>3</v>
      </c>
      <c r="I2" s="130" t="s">
        <v>4</v>
      </c>
      <c r="J2" s="207" t="s">
        <v>3</v>
      </c>
      <c r="K2" s="206" t="s">
        <v>4</v>
      </c>
      <c r="L2" s="221" t="s">
        <v>3</v>
      </c>
      <c r="M2" s="130" t="s">
        <v>4</v>
      </c>
      <c r="N2" s="232" t="s">
        <v>3</v>
      </c>
      <c r="O2" s="233" t="s">
        <v>4</v>
      </c>
      <c r="P2" s="253" t="s">
        <v>3</v>
      </c>
      <c r="Q2" s="254" t="s">
        <v>4</v>
      </c>
      <c r="R2" s="257" t="s">
        <v>3</v>
      </c>
      <c r="S2" s="256" t="s">
        <v>4</v>
      </c>
      <c r="T2" s="265" t="s">
        <v>3</v>
      </c>
      <c r="U2" s="264" t="s">
        <v>4</v>
      </c>
      <c r="V2" s="270" t="s">
        <v>3</v>
      </c>
      <c r="W2" s="269" t="s">
        <v>4</v>
      </c>
      <c r="X2" s="129" t="s">
        <v>3</v>
      </c>
      <c r="Y2" s="130" t="s">
        <v>4</v>
      </c>
      <c r="Z2" s="129" t="s">
        <v>3</v>
      </c>
      <c r="AA2" s="130" t="s">
        <v>4</v>
      </c>
      <c r="AB2" s="129" t="s">
        <v>3</v>
      </c>
      <c r="AC2" s="130" t="s">
        <v>4</v>
      </c>
      <c r="AD2" s="129" t="s">
        <v>3</v>
      </c>
      <c r="AE2" s="130" t="s">
        <v>4</v>
      </c>
      <c r="AF2" s="131" t="s">
        <v>3</v>
      </c>
      <c r="AG2" s="131" t="s">
        <v>4</v>
      </c>
      <c r="AH2" s="313"/>
    </row>
    <row r="3" spans="1:34" ht="80.099999999999994" customHeight="1">
      <c r="A3" s="316" t="s">
        <v>207</v>
      </c>
      <c r="B3" s="24" t="s">
        <v>62</v>
      </c>
      <c r="C3" s="25">
        <f>C4+C9+C14+C19+C25</f>
        <v>179</v>
      </c>
      <c r="D3" s="26"/>
      <c r="E3" s="108"/>
      <c r="F3" s="108"/>
      <c r="G3" s="108"/>
      <c r="H3" s="25">
        <f>H4+H9+H14+H19+H25</f>
        <v>186</v>
      </c>
      <c r="I3" s="26"/>
      <c r="J3" s="25">
        <f>J4+J9+J14+J19+J25</f>
        <v>180</v>
      </c>
      <c r="K3" s="26"/>
      <c r="L3" s="25">
        <f>L4+L9+L14+L19+L25</f>
        <v>180</v>
      </c>
      <c r="M3" s="172"/>
      <c r="N3" s="25">
        <f>N4+N9+N14+N19+N25</f>
        <v>168</v>
      </c>
      <c r="O3" s="26"/>
      <c r="P3" s="25">
        <f>P4+P9+P14+P19+P25</f>
        <v>163</v>
      </c>
      <c r="Q3" s="26"/>
      <c r="R3" s="25">
        <f>R4+R9+R14+R19+R25</f>
        <v>177</v>
      </c>
      <c r="S3" s="26"/>
      <c r="T3" s="25">
        <f>T4+T9+T14+T19+T25</f>
        <v>167</v>
      </c>
      <c r="U3" s="26"/>
      <c r="V3" s="25">
        <f>V4+V9+V14+V19+V25</f>
        <v>173</v>
      </c>
      <c r="W3" s="26"/>
      <c r="X3" s="170">
        <f>X4+X9+X14+X19+X25</f>
        <v>0</v>
      </c>
      <c r="Y3" s="172"/>
      <c r="Z3" s="170">
        <f>Z4+Z9+Z14+Z19+Z25</f>
        <v>0</v>
      </c>
      <c r="AA3" s="172"/>
      <c r="AB3" s="170">
        <f>AB4+AB9+AB14+AB19+AB25</f>
        <v>0</v>
      </c>
      <c r="AC3" s="172"/>
      <c r="AD3" s="170">
        <f>AD4+AD9+AD14+AD19+AD25</f>
        <v>0</v>
      </c>
      <c r="AE3" s="26"/>
      <c r="AF3" s="25">
        <f>AF4+AF9+AF14+AF19+AF25</f>
        <v>173</v>
      </c>
      <c r="AG3" s="26"/>
      <c r="AH3" s="26"/>
    </row>
    <row r="4" spans="1:34" ht="80.099999999999994" customHeight="1">
      <c r="A4" s="316"/>
      <c r="B4" s="27" t="s">
        <v>169</v>
      </c>
      <c r="C4" s="28">
        <f>SUM(C5:C8)</f>
        <v>16</v>
      </c>
      <c r="D4" s="29"/>
      <c r="E4" s="37"/>
      <c r="F4" s="37"/>
      <c r="G4" s="37"/>
      <c r="H4" s="28">
        <f>SUM(H5:H8)</f>
        <v>12</v>
      </c>
      <c r="I4" s="29"/>
      <c r="J4" s="28">
        <f>SUM(J5:J8)</f>
        <v>9</v>
      </c>
      <c r="K4" s="29"/>
      <c r="L4" s="28">
        <f>SUM(L5:L8)</f>
        <v>11</v>
      </c>
      <c r="M4" s="165"/>
      <c r="N4" s="28">
        <f>SUM(N5:N8)</f>
        <v>13</v>
      </c>
      <c r="O4" s="29"/>
      <c r="P4" s="28">
        <f>SUM(P5:P8)</f>
        <v>9</v>
      </c>
      <c r="Q4" s="29"/>
      <c r="R4" s="28">
        <f>SUM(R5:R8)</f>
        <v>13</v>
      </c>
      <c r="S4" s="29"/>
      <c r="T4" s="28">
        <f>SUM(T5:T8)</f>
        <v>13</v>
      </c>
      <c r="U4" s="29"/>
      <c r="V4" s="28">
        <f>SUM(V5:V8)</f>
        <v>12</v>
      </c>
      <c r="W4" s="29"/>
      <c r="X4" s="162">
        <f>SUM(X5:X8)</f>
        <v>0</v>
      </c>
      <c r="Y4" s="165"/>
      <c r="Z4" s="162">
        <f>SUM(Z5:Z8)</f>
        <v>0</v>
      </c>
      <c r="AA4" s="165"/>
      <c r="AB4" s="162">
        <f>SUM(AB5:AB8)</f>
        <v>0</v>
      </c>
      <c r="AC4" s="165"/>
      <c r="AD4" s="162">
        <f>SUM(AD5:AD8)</f>
        <v>0</v>
      </c>
      <c r="AE4" s="29"/>
      <c r="AF4" s="28">
        <f>SUM(AF5:AF8)</f>
        <v>12</v>
      </c>
      <c r="AG4" s="29"/>
      <c r="AH4" s="29"/>
    </row>
    <row r="5" spans="1:34" ht="80.099999999999994" customHeight="1" outlineLevel="1">
      <c r="A5" s="316"/>
      <c r="B5" s="30" t="s">
        <v>45</v>
      </c>
      <c r="C5" s="31">
        <v>8</v>
      </c>
      <c r="D5" s="32"/>
      <c r="E5" s="40"/>
      <c r="F5" s="40"/>
      <c r="G5" s="40"/>
      <c r="H5" s="31">
        <v>7</v>
      </c>
      <c r="I5" s="32"/>
      <c r="J5" s="31">
        <v>7</v>
      </c>
      <c r="K5" s="32"/>
      <c r="L5" s="31">
        <v>8</v>
      </c>
      <c r="M5" s="32"/>
      <c r="N5" s="31">
        <v>7</v>
      </c>
      <c r="O5" s="32"/>
      <c r="P5" s="31">
        <v>6</v>
      </c>
      <c r="Q5" s="32"/>
      <c r="R5" s="31">
        <v>9</v>
      </c>
      <c r="S5" s="32"/>
      <c r="T5" s="31">
        <v>9</v>
      </c>
      <c r="U5" s="32"/>
      <c r="V5" s="31">
        <v>9</v>
      </c>
      <c r="W5" s="32"/>
      <c r="X5" s="31"/>
      <c r="Y5" s="32"/>
      <c r="Z5" s="31"/>
      <c r="AA5" s="32"/>
      <c r="AB5" s="31"/>
      <c r="AC5" s="32"/>
      <c r="AD5" s="31"/>
      <c r="AE5" s="133"/>
      <c r="AF5" s="33">
        <f>V5</f>
        <v>9</v>
      </c>
      <c r="AG5" s="32"/>
      <c r="AH5" s="32"/>
    </row>
    <row r="6" spans="1:34" ht="80.099999999999994" customHeight="1" outlineLevel="1">
      <c r="A6" s="286" t="s">
        <v>262</v>
      </c>
      <c r="B6" s="30" t="s">
        <v>46</v>
      </c>
      <c r="C6" s="31">
        <v>3</v>
      </c>
      <c r="D6" s="32"/>
      <c r="E6" s="40"/>
      <c r="F6" s="40"/>
      <c r="G6" s="40"/>
      <c r="H6" s="31">
        <v>3</v>
      </c>
      <c r="I6" s="32"/>
      <c r="J6" s="31">
        <v>1</v>
      </c>
      <c r="K6" s="32"/>
      <c r="L6" s="31">
        <v>2</v>
      </c>
      <c r="M6" s="32"/>
      <c r="N6" s="31">
        <v>2</v>
      </c>
      <c r="O6" s="32"/>
      <c r="P6" s="31">
        <v>1</v>
      </c>
      <c r="Q6" s="32"/>
      <c r="R6" s="31">
        <v>0</v>
      </c>
      <c r="S6" s="32"/>
      <c r="T6" s="31">
        <v>0</v>
      </c>
      <c r="U6" s="32"/>
      <c r="V6" s="31">
        <v>0</v>
      </c>
      <c r="W6" s="32"/>
      <c r="X6" s="31"/>
      <c r="Y6" s="32"/>
      <c r="Z6" s="31"/>
      <c r="AA6" s="32"/>
      <c r="AB6" s="31"/>
      <c r="AC6" s="32"/>
      <c r="AD6" s="31"/>
      <c r="AE6" s="133"/>
      <c r="AF6" s="33">
        <f t="shared" ref="AF6:AF8" si="0">V6</f>
        <v>0</v>
      </c>
      <c r="AG6" s="32"/>
      <c r="AH6" s="32"/>
    </row>
    <row r="7" spans="1:34" ht="80.099999999999994" customHeight="1" outlineLevel="1">
      <c r="A7" s="287" t="s">
        <v>263</v>
      </c>
      <c r="B7" s="30" t="s">
        <v>47</v>
      </c>
      <c r="C7" s="31">
        <v>1</v>
      </c>
      <c r="D7" s="32"/>
      <c r="E7" s="40"/>
      <c r="F7" s="40"/>
      <c r="G7" s="40"/>
      <c r="H7" s="31">
        <v>1</v>
      </c>
      <c r="I7" s="32"/>
      <c r="J7" s="31">
        <v>1</v>
      </c>
      <c r="K7" s="32"/>
      <c r="L7" s="31">
        <v>1</v>
      </c>
      <c r="M7" s="32"/>
      <c r="N7" s="31">
        <v>2</v>
      </c>
      <c r="O7" s="32"/>
      <c r="P7" s="31">
        <v>2</v>
      </c>
      <c r="Q7" s="32"/>
      <c r="R7" s="31">
        <v>2</v>
      </c>
      <c r="S7" s="32"/>
      <c r="T7" s="31">
        <v>2</v>
      </c>
      <c r="U7" s="32"/>
      <c r="V7" s="31">
        <v>1</v>
      </c>
      <c r="W7" s="32"/>
      <c r="X7" s="31"/>
      <c r="Y7" s="32"/>
      <c r="Z7" s="31"/>
      <c r="AA7" s="32"/>
      <c r="AB7" s="31"/>
      <c r="AC7" s="32"/>
      <c r="AD7" s="31"/>
      <c r="AE7" s="133"/>
      <c r="AF7" s="33">
        <f t="shared" si="0"/>
        <v>1</v>
      </c>
      <c r="AG7" s="32"/>
      <c r="AH7" s="32"/>
    </row>
    <row r="8" spans="1:34" ht="80.099999999999994" customHeight="1" outlineLevel="1">
      <c r="A8" s="287" t="s">
        <v>264</v>
      </c>
      <c r="B8" s="30" t="s">
        <v>48</v>
      </c>
      <c r="C8" s="31">
        <v>4</v>
      </c>
      <c r="D8" s="32"/>
      <c r="E8" s="40"/>
      <c r="F8" s="40"/>
      <c r="G8" s="40"/>
      <c r="H8" s="31">
        <v>1</v>
      </c>
      <c r="I8" s="32"/>
      <c r="J8" s="31">
        <v>0</v>
      </c>
      <c r="K8" s="32"/>
      <c r="L8" s="31">
        <v>0</v>
      </c>
      <c r="M8" s="32"/>
      <c r="N8" s="31">
        <v>2</v>
      </c>
      <c r="O8" s="32"/>
      <c r="P8" s="31">
        <v>0</v>
      </c>
      <c r="Q8" s="32"/>
      <c r="R8" s="31">
        <v>2</v>
      </c>
      <c r="S8" s="32"/>
      <c r="T8" s="31">
        <v>2</v>
      </c>
      <c r="U8" s="32"/>
      <c r="V8" s="31">
        <v>2</v>
      </c>
      <c r="W8" s="32"/>
      <c r="X8" s="31"/>
      <c r="Y8" s="32"/>
      <c r="Z8" s="31"/>
      <c r="AA8" s="32"/>
      <c r="AB8" s="31"/>
      <c r="AC8" s="32"/>
      <c r="AD8" s="31"/>
      <c r="AE8" s="133"/>
      <c r="AF8" s="33">
        <f t="shared" si="0"/>
        <v>2</v>
      </c>
      <c r="AG8" s="32"/>
      <c r="AH8" s="32"/>
    </row>
    <row r="9" spans="1:34" ht="80.099999999999994" customHeight="1">
      <c r="A9" s="289" t="s">
        <v>268</v>
      </c>
      <c r="B9" s="27" t="s">
        <v>170</v>
      </c>
      <c r="C9" s="28">
        <f>SUM(C10:C13)</f>
        <v>5</v>
      </c>
      <c r="D9" s="29"/>
      <c r="E9" s="37"/>
      <c r="F9" s="37"/>
      <c r="G9" s="37"/>
      <c r="H9" s="28">
        <f>SUM(H10:H13)</f>
        <v>9</v>
      </c>
      <c r="I9" s="29"/>
      <c r="J9" s="28">
        <f>SUM(J10:J13)</f>
        <v>10</v>
      </c>
      <c r="K9" s="29"/>
      <c r="L9" s="28">
        <f>SUM(L10:L13)</f>
        <v>9</v>
      </c>
      <c r="M9" s="165"/>
      <c r="N9" s="28">
        <f>SUM(N10:N13)</f>
        <v>9</v>
      </c>
      <c r="O9" s="29"/>
      <c r="P9" s="28">
        <f>SUM(P10:P13)</f>
        <v>9</v>
      </c>
      <c r="Q9" s="29"/>
      <c r="R9" s="28">
        <f>SUM(R10:R13)</f>
        <v>6</v>
      </c>
      <c r="S9" s="29"/>
      <c r="T9" s="28">
        <f>SUM(T10:T13)</f>
        <v>11</v>
      </c>
      <c r="U9" s="29"/>
      <c r="V9" s="28">
        <f>SUM(V10:V13)</f>
        <v>7</v>
      </c>
      <c r="W9" s="29"/>
      <c r="X9" s="162">
        <f>SUM(X10:X13)</f>
        <v>0</v>
      </c>
      <c r="Y9" s="165"/>
      <c r="Z9" s="162">
        <f>SUM(Z10:Z13)</f>
        <v>0</v>
      </c>
      <c r="AA9" s="165"/>
      <c r="AB9" s="162">
        <f>SUM(AB10:AB13)</f>
        <v>0</v>
      </c>
      <c r="AC9" s="165"/>
      <c r="AD9" s="162">
        <f>SUM(AD10:AD13)</f>
        <v>0</v>
      </c>
      <c r="AE9" s="29"/>
      <c r="AF9" s="28">
        <f>SUM(AF10:AF13)</f>
        <v>7</v>
      </c>
      <c r="AG9" s="29"/>
      <c r="AH9" s="29"/>
    </row>
    <row r="10" spans="1:34" ht="80.099999999999994" customHeight="1" outlineLevel="1">
      <c r="B10" s="30" t="s">
        <v>49</v>
      </c>
      <c r="C10" s="31">
        <v>0</v>
      </c>
      <c r="D10" s="32"/>
      <c r="E10" s="40"/>
      <c r="F10" s="40"/>
      <c r="G10" s="40"/>
      <c r="H10" s="31">
        <v>0</v>
      </c>
      <c r="I10" s="32"/>
      <c r="J10" s="31">
        <v>0</v>
      </c>
      <c r="K10" s="32"/>
      <c r="L10" s="31">
        <v>0</v>
      </c>
      <c r="M10" s="32"/>
      <c r="N10" s="31">
        <v>0</v>
      </c>
      <c r="O10" s="32"/>
      <c r="P10" s="31">
        <v>0</v>
      </c>
      <c r="Q10" s="32"/>
      <c r="R10" s="31">
        <v>0</v>
      </c>
      <c r="S10" s="32"/>
      <c r="T10" s="31">
        <v>0</v>
      </c>
      <c r="U10" s="32"/>
      <c r="V10" s="31">
        <v>0</v>
      </c>
      <c r="W10" s="32"/>
      <c r="X10" s="31"/>
      <c r="Y10" s="32"/>
      <c r="Z10" s="31"/>
      <c r="AA10" s="32"/>
      <c r="AB10" s="31"/>
      <c r="AC10" s="32"/>
      <c r="AD10" s="31"/>
      <c r="AE10" s="133"/>
      <c r="AF10" s="33">
        <f>V10</f>
        <v>0</v>
      </c>
      <c r="AG10" s="32"/>
      <c r="AH10" s="32"/>
    </row>
    <row r="11" spans="1:34" ht="80.099999999999994" customHeight="1" outlineLevel="1">
      <c r="A11" s="35"/>
      <c r="B11" s="30" t="s">
        <v>50</v>
      </c>
      <c r="C11" s="31">
        <v>0</v>
      </c>
      <c r="D11" s="32"/>
      <c r="E11" s="40"/>
      <c r="F11" s="40"/>
      <c r="G11" s="40"/>
      <c r="H11" s="31">
        <v>3</v>
      </c>
      <c r="I11" s="32"/>
      <c r="J11" s="31">
        <v>4</v>
      </c>
      <c r="K11" s="32"/>
      <c r="L11" s="31">
        <v>1</v>
      </c>
      <c r="M11" s="32"/>
      <c r="N11" s="31">
        <v>0</v>
      </c>
      <c r="O11" s="32"/>
      <c r="P11" s="31">
        <v>3</v>
      </c>
      <c r="Q11" s="32"/>
      <c r="R11" s="31">
        <v>0</v>
      </c>
      <c r="S11" s="32"/>
      <c r="T11" s="31">
        <v>4</v>
      </c>
      <c r="U11" s="32"/>
      <c r="V11" s="31">
        <v>0</v>
      </c>
      <c r="W11" s="32"/>
      <c r="X11" s="31"/>
      <c r="Y11" s="32"/>
      <c r="Z11" s="31"/>
      <c r="AA11" s="32"/>
      <c r="AB11" s="31"/>
      <c r="AC11" s="32"/>
      <c r="AD11" s="31"/>
      <c r="AE11" s="133"/>
      <c r="AF11" s="33">
        <f t="shared" ref="AF11:AF13" si="1">V11</f>
        <v>0</v>
      </c>
      <c r="AG11" s="32"/>
      <c r="AH11" s="32"/>
    </row>
    <row r="12" spans="1:34" ht="80.099999999999994" customHeight="1" outlineLevel="1">
      <c r="A12" s="35"/>
      <c r="B12" s="30" t="s">
        <v>51</v>
      </c>
      <c r="C12" s="31">
        <v>5</v>
      </c>
      <c r="D12" s="32"/>
      <c r="E12" s="40"/>
      <c r="F12" s="40"/>
      <c r="G12" s="40"/>
      <c r="H12" s="31">
        <v>6</v>
      </c>
      <c r="I12" s="32"/>
      <c r="J12" s="31">
        <v>6</v>
      </c>
      <c r="K12" s="32"/>
      <c r="L12" s="31">
        <v>8</v>
      </c>
      <c r="M12" s="32"/>
      <c r="N12" s="31">
        <v>8</v>
      </c>
      <c r="O12" s="32"/>
      <c r="P12" s="31">
        <v>6</v>
      </c>
      <c r="Q12" s="32"/>
      <c r="R12" s="31">
        <v>6</v>
      </c>
      <c r="S12" s="32"/>
      <c r="T12" s="31">
        <v>7</v>
      </c>
      <c r="U12" s="32"/>
      <c r="V12" s="31">
        <v>7</v>
      </c>
      <c r="W12" s="32"/>
      <c r="X12" s="31"/>
      <c r="Y12" s="32"/>
      <c r="Z12" s="31"/>
      <c r="AA12" s="32"/>
      <c r="AB12" s="31"/>
      <c r="AC12" s="32"/>
      <c r="AD12" s="31"/>
      <c r="AE12" s="133"/>
      <c r="AF12" s="33">
        <f t="shared" si="1"/>
        <v>7</v>
      </c>
      <c r="AG12" s="32"/>
      <c r="AH12" s="32"/>
    </row>
    <row r="13" spans="1:34" ht="80.099999999999994" customHeight="1" outlineLevel="1">
      <c r="A13" s="35"/>
      <c r="B13" s="30" t="s">
        <v>52</v>
      </c>
      <c r="C13" s="31">
        <v>0</v>
      </c>
      <c r="D13" s="32"/>
      <c r="E13" s="40"/>
      <c r="F13" s="40"/>
      <c r="G13" s="40"/>
      <c r="H13" s="31">
        <v>0</v>
      </c>
      <c r="I13" s="32"/>
      <c r="J13" s="31">
        <v>0</v>
      </c>
      <c r="K13" s="32"/>
      <c r="L13" s="31">
        <v>0</v>
      </c>
      <c r="M13" s="32"/>
      <c r="N13" s="31">
        <v>1</v>
      </c>
      <c r="O13" s="32"/>
      <c r="P13" s="31">
        <v>0</v>
      </c>
      <c r="Q13" s="32"/>
      <c r="R13" s="31">
        <v>0</v>
      </c>
      <c r="S13" s="32"/>
      <c r="T13" s="31">
        <v>0</v>
      </c>
      <c r="U13" s="32"/>
      <c r="V13" s="31">
        <v>0</v>
      </c>
      <c r="W13" s="32"/>
      <c r="X13" s="31"/>
      <c r="Y13" s="32"/>
      <c r="Z13" s="31"/>
      <c r="AA13" s="32"/>
      <c r="AB13" s="31"/>
      <c r="AC13" s="32"/>
      <c r="AD13" s="31"/>
      <c r="AE13" s="133"/>
      <c r="AF13" s="33">
        <f t="shared" si="1"/>
        <v>0</v>
      </c>
      <c r="AG13" s="32"/>
      <c r="AH13" s="32"/>
    </row>
    <row r="14" spans="1:34" ht="80.099999999999994" customHeight="1">
      <c r="A14" s="35"/>
      <c r="B14" s="27" t="s">
        <v>171</v>
      </c>
      <c r="C14" s="28">
        <f>SUM(C15:C18)</f>
        <v>114</v>
      </c>
      <c r="D14" s="29"/>
      <c r="E14" s="37"/>
      <c r="F14" s="37"/>
      <c r="G14" s="37"/>
      <c r="H14" s="28">
        <f>SUM(H15:H18)</f>
        <v>119</v>
      </c>
      <c r="I14" s="29"/>
      <c r="J14" s="28">
        <f>SUM(J15:J18)</f>
        <v>110</v>
      </c>
      <c r="K14" s="29"/>
      <c r="L14" s="28">
        <f>SUM(L15:L18)</f>
        <v>113</v>
      </c>
      <c r="M14" s="165"/>
      <c r="N14" s="28">
        <f>SUM(N15:N18)</f>
        <v>111</v>
      </c>
      <c r="O14" s="29"/>
      <c r="P14" s="28">
        <f>SUM(P15:P18)</f>
        <v>113</v>
      </c>
      <c r="Q14" s="29"/>
      <c r="R14" s="28">
        <f>SUM(R15:R18)</f>
        <v>120</v>
      </c>
      <c r="S14" s="29"/>
      <c r="T14" s="28">
        <f>SUM(T15:T18)</f>
        <v>113</v>
      </c>
      <c r="U14" s="29"/>
      <c r="V14" s="28">
        <f>SUM(V15:V18)</f>
        <v>127</v>
      </c>
      <c r="W14" s="29"/>
      <c r="X14" s="162">
        <f>SUM(X15:X18)</f>
        <v>0</v>
      </c>
      <c r="Y14" s="165"/>
      <c r="Z14" s="162">
        <f>SUM(Z15:Z18)</f>
        <v>0</v>
      </c>
      <c r="AA14" s="165"/>
      <c r="AB14" s="162">
        <f>SUM(AB15:AB18)</f>
        <v>0</v>
      </c>
      <c r="AC14" s="165"/>
      <c r="AD14" s="162">
        <f>SUM(AD15:AD18)</f>
        <v>0</v>
      </c>
      <c r="AE14" s="29"/>
      <c r="AF14" s="28">
        <f>SUM(AF15:AF18)</f>
        <v>127</v>
      </c>
      <c r="AG14" s="29"/>
      <c r="AH14" s="29"/>
    </row>
    <row r="15" spans="1:34" ht="80.099999999999994" customHeight="1" outlineLevel="1">
      <c r="A15" s="35"/>
      <c r="B15" s="30" t="s">
        <v>53</v>
      </c>
      <c r="C15" s="31">
        <v>39</v>
      </c>
      <c r="D15" s="32"/>
      <c r="E15" s="40"/>
      <c r="F15" s="40"/>
      <c r="G15" s="40"/>
      <c r="H15" s="31">
        <v>39</v>
      </c>
      <c r="I15" s="32"/>
      <c r="J15" s="31">
        <v>38</v>
      </c>
      <c r="K15" s="32"/>
      <c r="L15" s="31">
        <v>40</v>
      </c>
      <c r="M15" s="32"/>
      <c r="N15" s="31">
        <v>38</v>
      </c>
      <c r="O15" s="32"/>
      <c r="P15" s="31">
        <v>43</v>
      </c>
      <c r="Q15" s="32"/>
      <c r="R15" s="31">
        <v>45</v>
      </c>
      <c r="S15" s="32"/>
      <c r="T15" s="31">
        <v>46</v>
      </c>
      <c r="U15" s="32"/>
      <c r="V15" s="31">
        <v>48</v>
      </c>
      <c r="W15" s="32"/>
      <c r="X15" s="31"/>
      <c r="Y15" s="32"/>
      <c r="Z15" s="31"/>
      <c r="AA15" s="32"/>
      <c r="AB15" s="31"/>
      <c r="AC15" s="32"/>
      <c r="AD15" s="31"/>
      <c r="AE15" s="133"/>
      <c r="AF15" s="33">
        <f>V15</f>
        <v>48</v>
      </c>
      <c r="AG15" s="32"/>
      <c r="AH15" s="32"/>
    </row>
    <row r="16" spans="1:34" ht="80.099999999999994" customHeight="1" outlineLevel="1">
      <c r="A16" s="35"/>
      <c r="B16" s="30" t="s">
        <v>54</v>
      </c>
      <c r="C16" s="31">
        <v>4</v>
      </c>
      <c r="D16" s="32"/>
      <c r="E16" s="40"/>
      <c r="F16" s="40"/>
      <c r="G16" s="40"/>
      <c r="H16" s="31">
        <v>4</v>
      </c>
      <c r="I16" s="32"/>
      <c r="J16" s="31">
        <v>4</v>
      </c>
      <c r="K16" s="32"/>
      <c r="L16" s="31">
        <v>4</v>
      </c>
      <c r="M16" s="32"/>
      <c r="N16" s="31">
        <v>3</v>
      </c>
      <c r="O16" s="32"/>
      <c r="P16" s="31">
        <v>3</v>
      </c>
      <c r="Q16" s="32"/>
      <c r="R16" s="31">
        <v>1</v>
      </c>
      <c r="S16" s="32"/>
      <c r="T16" s="31">
        <v>1</v>
      </c>
      <c r="U16" s="32"/>
      <c r="V16" s="31">
        <v>1</v>
      </c>
      <c r="W16" s="32"/>
      <c r="X16" s="31"/>
      <c r="Y16" s="32"/>
      <c r="Z16" s="31"/>
      <c r="AA16" s="32"/>
      <c r="AB16" s="31"/>
      <c r="AC16" s="32"/>
      <c r="AD16" s="31"/>
      <c r="AE16" s="133"/>
      <c r="AF16" s="33">
        <f t="shared" ref="AF16:AF18" si="2">V16</f>
        <v>1</v>
      </c>
      <c r="AG16" s="32"/>
      <c r="AH16" s="32"/>
    </row>
    <row r="17" spans="1:34" ht="80.099999999999994" customHeight="1" outlineLevel="1">
      <c r="A17" s="35"/>
      <c r="B17" s="30" t="s">
        <v>55</v>
      </c>
      <c r="C17" s="31">
        <v>29</v>
      </c>
      <c r="D17" s="32"/>
      <c r="E17" s="40"/>
      <c r="F17" s="40"/>
      <c r="G17" s="40"/>
      <c r="H17" s="31">
        <v>30</v>
      </c>
      <c r="I17" s="32"/>
      <c r="J17" s="31">
        <v>24</v>
      </c>
      <c r="K17" s="32"/>
      <c r="L17" s="31">
        <v>24</v>
      </c>
      <c r="M17" s="32"/>
      <c r="N17" s="31">
        <v>23</v>
      </c>
      <c r="O17" s="32"/>
      <c r="P17" s="31">
        <v>24</v>
      </c>
      <c r="Q17" s="32"/>
      <c r="R17" s="31">
        <v>25</v>
      </c>
      <c r="S17" s="32"/>
      <c r="T17" s="31">
        <v>15</v>
      </c>
      <c r="U17" s="32"/>
      <c r="V17" s="31">
        <v>25</v>
      </c>
      <c r="W17" s="32"/>
      <c r="X17" s="31"/>
      <c r="Y17" s="32"/>
      <c r="Z17" s="31"/>
      <c r="AA17" s="32"/>
      <c r="AB17" s="31"/>
      <c r="AC17" s="32"/>
      <c r="AD17" s="31"/>
      <c r="AE17" s="133"/>
      <c r="AF17" s="33">
        <f t="shared" si="2"/>
        <v>25</v>
      </c>
      <c r="AG17" s="32"/>
      <c r="AH17" s="32"/>
    </row>
    <row r="18" spans="1:34" ht="80.099999999999994" customHeight="1" outlineLevel="1">
      <c r="A18" s="35"/>
      <c r="B18" s="30" t="s">
        <v>56</v>
      </c>
      <c r="C18" s="31">
        <v>42</v>
      </c>
      <c r="D18" s="32"/>
      <c r="E18" s="40"/>
      <c r="F18" s="40"/>
      <c r="G18" s="40"/>
      <c r="H18" s="31">
        <v>46</v>
      </c>
      <c r="I18" s="32"/>
      <c r="J18" s="31">
        <v>44</v>
      </c>
      <c r="K18" s="32"/>
      <c r="L18" s="31">
        <v>45</v>
      </c>
      <c r="M18" s="32"/>
      <c r="N18" s="31">
        <v>47</v>
      </c>
      <c r="O18" s="32"/>
      <c r="P18" s="31">
        <v>43</v>
      </c>
      <c r="Q18" s="32"/>
      <c r="R18" s="31">
        <v>49</v>
      </c>
      <c r="S18" s="32"/>
      <c r="T18" s="31">
        <v>51</v>
      </c>
      <c r="U18" s="32"/>
      <c r="V18" s="31">
        <v>53</v>
      </c>
      <c r="W18" s="32"/>
      <c r="X18" s="31"/>
      <c r="Y18" s="32"/>
      <c r="Z18" s="31"/>
      <c r="AA18" s="32"/>
      <c r="AB18" s="31"/>
      <c r="AC18" s="32"/>
      <c r="AD18" s="31"/>
      <c r="AE18" s="133"/>
      <c r="AF18" s="33">
        <f t="shared" si="2"/>
        <v>53</v>
      </c>
      <c r="AG18" s="32"/>
      <c r="AH18" s="32"/>
    </row>
    <row r="19" spans="1:34" ht="80.099999999999994" customHeight="1">
      <c r="A19" s="124"/>
      <c r="B19" s="27" t="s">
        <v>172</v>
      </c>
      <c r="C19" s="28">
        <f>SUM(C20:C24)</f>
        <v>44</v>
      </c>
      <c r="D19" s="29"/>
      <c r="E19" s="37"/>
      <c r="F19" s="37"/>
      <c r="G19" s="37"/>
      <c r="H19" s="28">
        <f>SUM(H20:H24)</f>
        <v>46</v>
      </c>
      <c r="I19" s="29"/>
      <c r="J19" s="28">
        <f>SUM(J20:J24)</f>
        <v>51</v>
      </c>
      <c r="K19" s="29"/>
      <c r="L19" s="28">
        <f>SUM(L20:L24)</f>
        <v>47</v>
      </c>
      <c r="M19" s="165"/>
      <c r="N19" s="28">
        <f>SUM(N20:N24)</f>
        <v>35</v>
      </c>
      <c r="O19" s="29"/>
      <c r="P19" s="28">
        <f>SUM(P20:P24)</f>
        <v>32</v>
      </c>
      <c r="Q19" s="29"/>
      <c r="R19" s="28">
        <f>SUM(R20:R24)</f>
        <v>38</v>
      </c>
      <c r="S19" s="29"/>
      <c r="T19" s="28">
        <f>SUM(T20:T24)</f>
        <v>30</v>
      </c>
      <c r="U19" s="29"/>
      <c r="V19" s="28">
        <f>SUM(V20:V24)</f>
        <v>27</v>
      </c>
      <c r="W19" s="29"/>
      <c r="X19" s="162">
        <f>SUM(X20:X24)</f>
        <v>0</v>
      </c>
      <c r="Y19" s="165"/>
      <c r="Z19" s="162">
        <f>SUM(Z20:Z24)</f>
        <v>0</v>
      </c>
      <c r="AA19" s="165"/>
      <c r="AB19" s="162">
        <f>SUM(AB20:AB24)</f>
        <v>0</v>
      </c>
      <c r="AC19" s="165"/>
      <c r="AD19" s="162">
        <f>SUM(AD20:AD24)</f>
        <v>0</v>
      </c>
      <c r="AE19" s="165"/>
      <c r="AF19" s="28">
        <f>SUM(AF20:AF24)</f>
        <v>27</v>
      </c>
      <c r="AG19" s="29"/>
      <c r="AH19" s="29"/>
    </row>
    <row r="20" spans="1:34" ht="80.099999999999994" customHeight="1" outlineLevel="1">
      <c r="A20" s="124"/>
      <c r="B20" s="30" t="s">
        <v>57</v>
      </c>
      <c r="C20" s="31">
        <v>2</v>
      </c>
      <c r="D20" s="32"/>
      <c r="E20" s="40"/>
      <c r="F20" s="40"/>
      <c r="G20" s="40"/>
      <c r="H20" s="31">
        <v>2</v>
      </c>
      <c r="I20" s="32"/>
      <c r="J20" s="31">
        <v>0</v>
      </c>
      <c r="K20" s="32"/>
      <c r="L20" s="31">
        <v>2</v>
      </c>
      <c r="M20" s="32"/>
      <c r="N20" s="31">
        <v>2</v>
      </c>
      <c r="O20" s="32"/>
      <c r="P20" s="31">
        <v>0</v>
      </c>
      <c r="Q20" s="32"/>
      <c r="R20" s="31">
        <v>0</v>
      </c>
      <c r="S20" s="32"/>
      <c r="T20" s="31">
        <v>0</v>
      </c>
      <c r="U20" s="32"/>
      <c r="V20" s="31">
        <v>0</v>
      </c>
      <c r="W20" s="32"/>
      <c r="X20" s="31"/>
      <c r="Y20" s="32"/>
      <c r="Z20" s="31"/>
      <c r="AA20" s="32"/>
      <c r="AB20" s="31"/>
      <c r="AC20" s="32"/>
      <c r="AD20" s="31"/>
      <c r="AE20" s="133"/>
      <c r="AF20" s="33">
        <f>V20</f>
        <v>0</v>
      </c>
      <c r="AG20" s="32"/>
      <c r="AH20" s="32"/>
    </row>
    <row r="21" spans="1:34" ht="80.099999999999994" customHeight="1" outlineLevel="1">
      <c r="A21" s="124"/>
      <c r="B21" s="30" t="s">
        <v>58</v>
      </c>
      <c r="C21" s="31">
        <v>35</v>
      </c>
      <c r="D21" s="32"/>
      <c r="E21" s="40"/>
      <c r="F21" s="40"/>
      <c r="G21" s="40"/>
      <c r="H21" s="31">
        <v>39</v>
      </c>
      <c r="I21" s="32"/>
      <c r="J21" s="31">
        <v>41</v>
      </c>
      <c r="K21" s="32"/>
      <c r="L21" s="31">
        <v>38</v>
      </c>
      <c r="M21" s="32"/>
      <c r="N21" s="31">
        <v>30</v>
      </c>
      <c r="O21" s="32"/>
      <c r="P21" s="31">
        <v>26</v>
      </c>
      <c r="Q21" s="32"/>
      <c r="R21" s="31">
        <v>27</v>
      </c>
      <c r="S21" s="32"/>
      <c r="T21" s="31">
        <v>22</v>
      </c>
      <c r="U21" s="32"/>
      <c r="V21" s="31">
        <v>23</v>
      </c>
      <c r="W21" s="32"/>
      <c r="X21" s="31"/>
      <c r="Y21" s="32"/>
      <c r="Z21" s="31"/>
      <c r="AA21" s="32"/>
      <c r="AB21" s="31"/>
      <c r="AC21" s="32"/>
      <c r="AD21" s="31"/>
      <c r="AE21" s="133"/>
      <c r="AF21" s="33">
        <f t="shared" ref="AF21:AF24" si="3">V21</f>
        <v>23</v>
      </c>
      <c r="AG21" s="32"/>
      <c r="AH21" s="32"/>
    </row>
    <row r="22" spans="1:34" ht="80.099999999999994" customHeight="1" outlineLevel="1">
      <c r="A22" s="124"/>
      <c r="B22" s="30" t="s">
        <v>59</v>
      </c>
      <c r="C22" s="31">
        <v>1</v>
      </c>
      <c r="D22" s="32"/>
      <c r="E22" s="40"/>
      <c r="F22" s="40"/>
      <c r="G22" s="40"/>
      <c r="H22" s="31">
        <v>0</v>
      </c>
      <c r="I22" s="32"/>
      <c r="J22" s="31">
        <v>2</v>
      </c>
      <c r="K22" s="32"/>
      <c r="L22" s="31">
        <v>4</v>
      </c>
      <c r="M22" s="32"/>
      <c r="N22" s="31">
        <v>1</v>
      </c>
      <c r="O22" s="32"/>
      <c r="P22" s="31">
        <v>3</v>
      </c>
      <c r="Q22" s="32"/>
      <c r="R22" s="31">
        <v>8</v>
      </c>
      <c r="S22" s="32"/>
      <c r="T22" s="31">
        <v>5</v>
      </c>
      <c r="U22" s="32"/>
      <c r="V22" s="31">
        <v>4</v>
      </c>
      <c r="W22" s="32"/>
      <c r="X22" s="31"/>
      <c r="Y22" s="32"/>
      <c r="Z22" s="31"/>
      <c r="AA22" s="32"/>
      <c r="AB22" s="31"/>
      <c r="AC22" s="32"/>
      <c r="AD22" s="31"/>
      <c r="AE22" s="133"/>
      <c r="AF22" s="33">
        <f t="shared" si="3"/>
        <v>4</v>
      </c>
      <c r="AG22" s="32"/>
      <c r="AH22" s="32"/>
    </row>
    <row r="23" spans="1:34" ht="80.099999999999994" customHeight="1" outlineLevel="1">
      <c r="A23" s="124"/>
      <c r="B23" s="30" t="s">
        <v>60</v>
      </c>
      <c r="C23" s="31">
        <v>2</v>
      </c>
      <c r="D23" s="32"/>
      <c r="E23" s="40"/>
      <c r="F23" s="40"/>
      <c r="G23" s="40"/>
      <c r="H23" s="31">
        <v>3</v>
      </c>
      <c r="I23" s="32"/>
      <c r="J23" s="31">
        <v>2</v>
      </c>
      <c r="K23" s="32"/>
      <c r="L23" s="31">
        <v>2</v>
      </c>
      <c r="M23" s="32"/>
      <c r="N23" s="31">
        <v>2</v>
      </c>
      <c r="O23" s="32"/>
      <c r="P23" s="31">
        <v>2</v>
      </c>
      <c r="Q23" s="32"/>
      <c r="R23" s="31">
        <v>2</v>
      </c>
      <c r="S23" s="32"/>
      <c r="T23" s="31">
        <v>2</v>
      </c>
      <c r="U23" s="32"/>
      <c r="V23" s="31">
        <v>0</v>
      </c>
      <c r="W23" s="32"/>
      <c r="X23" s="31"/>
      <c r="Y23" s="32"/>
      <c r="Z23" s="31"/>
      <c r="AA23" s="32"/>
      <c r="AB23" s="31"/>
      <c r="AC23" s="32"/>
      <c r="AD23" s="31"/>
      <c r="AE23" s="133"/>
      <c r="AF23" s="33">
        <f t="shared" si="3"/>
        <v>0</v>
      </c>
      <c r="AG23" s="32"/>
      <c r="AH23" s="32"/>
    </row>
    <row r="24" spans="1:34" ht="80.099999999999994" customHeight="1" outlineLevel="1">
      <c r="A24" s="124"/>
      <c r="B24" s="30" t="s">
        <v>61</v>
      </c>
      <c r="C24" s="31">
        <v>4</v>
      </c>
      <c r="D24" s="32"/>
      <c r="E24" s="40"/>
      <c r="F24" s="40"/>
      <c r="G24" s="40"/>
      <c r="H24" s="31">
        <v>2</v>
      </c>
      <c r="I24" s="32"/>
      <c r="J24" s="31">
        <v>6</v>
      </c>
      <c r="K24" s="32"/>
      <c r="L24" s="31">
        <v>1</v>
      </c>
      <c r="M24" s="32"/>
      <c r="N24" s="31">
        <v>0</v>
      </c>
      <c r="O24" s="32"/>
      <c r="P24" s="31">
        <v>1</v>
      </c>
      <c r="Q24" s="32"/>
      <c r="R24" s="31">
        <v>1</v>
      </c>
      <c r="S24" s="32"/>
      <c r="T24" s="31">
        <v>1</v>
      </c>
      <c r="U24" s="32"/>
      <c r="V24" s="31">
        <v>0</v>
      </c>
      <c r="W24" s="32"/>
      <c r="X24" s="31"/>
      <c r="Y24" s="32"/>
      <c r="Z24" s="31"/>
      <c r="AA24" s="32"/>
      <c r="AB24" s="31"/>
      <c r="AC24" s="32"/>
      <c r="AD24" s="31"/>
      <c r="AE24" s="133"/>
      <c r="AF24" s="33">
        <f t="shared" si="3"/>
        <v>0</v>
      </c>
      <c r="AG24" s="32"/>
      <c r="AH24" s="32"/>
    </row>
    <row r="25" spans="1:34" ht="92.25" customHeight="1" outlineLevel="1">
      <c r="A25" s="124"/>
      <c r="B25" s="27" t="s">
        <v>265</v>
      </c>
      <c r="C25" s="162">
        <f>C48+C71+C94+C117+C140</f>
        <v>0</v>
      </c>
      <c r="D25" s="29"/>
      <c r="E25" s="29"/>
      <c r="F25" s="29"/>
      <c r="G25" s="29"/>
      <c r="H25" s="28">
        <v>0</v>
      </c>
      <c r="I25" s="29"/>
      <c r="J25" s="28">
        <f t="shared" ref="J25" si="4">J48+J71+J94+J117+J140</f>
        <v>0</v>
      </c>
      <c r="K25" s="29"/>
      <c r="L25" s="28">
        <f t="shared" ref="L25" si="5">L48+L71+L94+L117+L140</f>
        <v>0</v>
      </c>
      <c r="M25" s="165"/>
      <c r="N25" s="28">
        <f t="shared" ref="N25" si="6">N48+N71+N94+N117+N140</f>
        <v>0</v>
      </c>
      <c r="O25" s="29"/>
      <c r="P25" s="28">
        <f t="shared" ref="P25" si="7">P48+P71+P94+P117+P140</f>
        <v>0</v>
      </c>
      <c r="Q25" s="29"/>
      <c r="R25" s="28">
        <v>0</v>
      </c>
      <c r="S25" s="29"/>
      <c r="T25" s="28">
        <f t="shared" ref="T25" si="8">T48+T71+T94+T117+T140</f>
        <v>0</v>
      </c>
      <c r="U25" s="29"/>
      <c r="V25" s="28">
        <f t="shared" ref="V25" si="9">V48+V71+V94+V117+V140</f>
        <v>0</v>
      </c>
      <c r="W25" s="29"/>
      <c r="X25" s="162">
        <f t="shared" ref="X25" si="10">X48+X71+X94+X117+X140</f>
        <v>0</v>
      </c>
      <c r="Y25" s="165"/>
      <c r="Z25" s="162">
        <f t="shared" ref="Z25" si="11">Z48+Z71+Z94+Z117+Z140</f>
        <v>0</v>
      </c>
      <c r="AA25" s="165"/>
      <c r="AB25" s="162">
        <f t="shared" ref="AB25" si="12">AB48+AB71+AB94+AB117+AB140</f>
        <v>0</v>
      </c>
      <c r="AC25" s="165"/>
      <c r="AD25" s="162">
        <f t="shared" ref="AD25" si="13">AD48+AD71+AD94+AD117+AD140</f>
        <v>0</v>
      </c>
      <c r="AE25" s="29"/>
      <c r="AF25" s="28">
        <f>V25</f>
        <v>0</v>
      </c>
      <c r="AG25" s="29"/>
      <c r="AH25" s="29"/>
    </row>
    <row r="26" spans="1:34">
      <c r="A26" s="44" t="s">
        <v>206</v>
      </c>
      <c r="R26" s="258"/>
      <c r="S26" s="259"/>
    </row>
    <row r="27" spans="1:34">
      <c r="A27" s="44" t="s">
        <v>269</v>
      </c>
    </row>
    <row r="31" spans="1:34">
      <c r="R31" s="258"/>
      <c r="S31" s="259"/>
    </row>
    <row r="36" spans="18:19">
      <c r="R36" s="258"/>
      <c r="S36" s="259"/>
    </row>
    <row r="41" spans="18:19">
      <c r="R41" s="258"/>
      <c r="S41" s="259"/>
    </row>
    <row r="47" spans="18:19">
      <c r="R47" s="258"/>
      <c r="S47" s="259"/>
    </row>
    <row r="48" spans="18:19">
      <c r="R48" s="258"/>
      <c r="S48" s="259"/>
    </row>
    <row r="53" spans="18:19">
      <c r="R53" s="258"/>
      <c r="S53" s="259"/>
    </row>
    <row r="58" spans="18:19">
      <c r="R58" s="258"/>
      <c r="S58" s="259"/>
    </row>
    <row r="63" spans="18:19">
      <c r="R63" s="258"/>
      <c r="S63" s="259"/>
    </row>
    <row r="69" spans="18:19">
      <c r="R69" s="258"/>
      <c r="S69" s="259"/>
    </row>
    <row r="70" spans="18:19">
      <c r="R70" s="258"/>
      <c r="S70" s="259"/>
    </row>
    <row r="75" spans="18:19">
      <c r="R75" s="258"/>
      <c r="S75" s="259"/>
    </row>
    <row r="80" spans="18:19">
      <c r="R80" s="258"/>
      <c r="S80" s="259"/>
    </row>
    <row r="85" spans="18:19">
      <c r="R85" s="258"/>
      <c r="S85" s="259"/>
    </row>
    <row r="91" spans="18:19">
      <c r="R91" s="258"/>
      <c r="S91" s="259"/>
    </row>
    <row r="92" spans="18:19">
      <c r="R92" s="258"/>
      <c r="S92" s="259"/>
    </row>
    <row r="97" spans="18:19">
      <c r="R97" s="258"/>
      <c r="S97" s="259"/>
    </row>
    <row r="102" spans="18:19">
      <c r="R102" s="258"/>
      <c r="S102" s="259"/>
    </row>
    <row r="107" spans="18:19">
      <c r="R107" s="258"/>
      <c r="S107" s="259"/>
    </row>
  </sheetData>
  <mergeCells count="19">
    <mergeCell ref="AF1:AG1"/>
    <mergeCell ref="AH1:AH2"/>
    <mergeCell ref="L1:M1"/>
    <mergeCell ref="N1:O1"/>
    <mergeCell ref="P1:Q1"/>
    <mergeCell ref="R1:S1"/>
    <mergeCell ref="T1:U1"/>
    <mergeCell ref="V1:W1"/>
    <mergeCell ref="A3:A5"/>
    <mergeCell ref="X1:Y1"/>
    <mergeCell ref="Z1:AA1"/>
    <mergeCell ref="AB1:AC1"/>
    <mergeCell ref="AD1:AE1"/>
    <mergeCell ref="A1:B2"/>
    <mergeCell ref="C1:D1"/>
    <mergeCell ref="E1:F1"/>
    <mergeCell ref="G1:G2"/>
    <mergeCell ref="H1:I1"/>
    <mergeCell ref="J1:K1"/>
  </mergeCells>
  <conditionalFormatting sqref="AH1:AH2">
    <cfRule type="cellIs" dxfId="4" priority="2" stopIfTrue="1" operator="notBetween">
      <formula>0.1</formula>
      <formula>-0.1</formula>
    </cfRule>
  </conditionalFormatting>
  <pageMargins left="0.74803149606299213" right="0.74803149606299213" top="0.98425196850393704" bottom="0.98425196850393704" header="0.51181102362204722" footer="0.51181102362204722"/>
  <pageSetup paperSize="9" scale="21" firstPageNumber="35" fitToHeight="23" orientation="landscape" useFirstPageNumber="1" r:id="rId1"/>
  <headerFooter alignWithMargins="0">
    <oddFooter>&amp;R&amp;12Page &amp;P</oddFooter>
  </headerFooter>
</worksheet>
</file>

<file path=xl/worksheets/sheet11.xml><?xml version="1.0" encoding="utf-8"?>
<worksheet xmlns="http://schemas.openxmlformats.org/spreadsheetml/2006/main" xmlns:r="http://schemas.openxmlformats.org/officeDocument/2006/relationships">
  <sheetPr enableFormatConditionsCalculation="0">
    <tabColor rgb="FF92D050"/>
  </sheetPr>
  <dimension ref="A1:AJ115"/>
  <sheetViews>
    <sheetView view="pageBreakPreview" zoomScale="40" zoomScaleNormal="50" zoomScaleSheetLayoutView="40" workbookViewId="0">
      <pane ySplit="2" topLeftCell="A3" activePane="bottomLeft" state="frozen"/>
      <selection activeCell="AF3" sqref="AF3:AF140"/>
      <selection pane="bottomLeft" activeCell="AM12" sqref="AM12"/>
    </sheetView>
  </sheetViews>
  <sheetFormatPr defaultRowHeight="26.25"/>
  <cols>
    <col min="1" max="1" width="41.42578125" style="22" customWidth="1"/>
    <col min="2" max="2" width="79.42578125" style="45" customWidth="1"/>
    <col min="3" max="3" width="14.7109375" style="50" customWidth="1"/>
    <col min="4" max="4" width="14.85546875" style="50" customWidth="1"/>
    <col min="5" max="5" width="17.140625" style="22" customWidth="1"/>
    <col min="6" max="7" width="10.7109375" style="22" customWidth="1"/>
    <col min="8" max="8" width="14.7109375" style="50" customWidth="1"/>
    <col min="9" max="9" width="16" style="50" bestFit="1" customWidth="1"/>
    <col min="10" max="25" width="14.7109375" style="50" customWidth="1"/>
    <col min="26" max="26" width="15.42578125" style="50" bestFit="1" customWidth="1"/>
    <col min="27" max="27" width="14.85546875" style="50" customWidth="1"/>
    <col min="28" max="28" width="15.42578125" style="50" customWidth="1"/>
    <col min="29" max="29" width="16" style="50" bestFit="1" customWidth="1"/>
    <col min="30" max="31" width="15.7109375" style="50" customWidth="1"/>
    <col min="32" max="32" width="14.7109375" style="22" customWidth="1"/>
    <col min="33" max="33" width="16.5703125" style="22" customWidth="1"/>
    <col min="34" max="34" width="10.7109375" style="22" customWidth="1"/>
    <col min="35" max="35" width="9.140625" style="22"/>
  </cols>
  <sheetData>
    <row r="1" spans="1:34" s="22" customFormat="1" ht="99.95" customHeight="1">
      <c r="A1" s="315" t="s">
        <v>239</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s="22" customFormat="1" ht="99.95" customHeight="1">
      <c r="A2" s="315"/>
      <c r="B2" s="315"/>
      <c r="C2" s="130" t="s">
        <v>3</v>
      </c>
      <c r="D2" s="130" t="s">
        <v>4</v>
      </c>
      <c r="E2" s="130" t="s">
        <v>3</v>
      </c>
      <c r="F2" s="130" t="s">
        <v>4</v>
      </c>
      <c r="G2" s="308"/>
      <c r="H2" s="129" t="s">
        <v>3</v>
      </c>
      <c r="I2" s="130" t="s">
        <v>4</v>
      </c>
      <c r="J2" s="207" t="s">
        <v>3</v>
      </c>
      <c r="K2" s="206" t="s">
        <v>4</v>
      </c>
      <c r="L2" s="221" t="s">
        <v>3</v>
      </c>
      <c r="M2" s="222" t="s">
        <v>4</v>
      </c>
      <c r="N2" s="232" t="s">
        <v>3</v>
      </c>
      <c r="O2" s="233" t="s">
        <v>4</v>
      </c>
      <c r="P2" s="253" t="s">
        <v>3</v>
      </c>
      <c r="Q2" s="254" t="s">
        <v>4</v>
      </c>
      <c r="R2" s="257" t="s">
        <v>3</v>
      </c>
      <c r="S2" s="256" t="s">
        <v>4</v>
      </c>
      <c r="T2" s="265" t="s">
        <v>3</v>
      </c>
      <c r="U2" s="264" t="s">
        <v>4</v>
      </c>
      <c r="V2" s="270" t="s">
        <v>3</v>
      </c>
      <c r="W2" s="269" t="s">
        <v>4</v>
      </c>
      <c r="X2" s="129" t="s">
        <v>3</v>
      </c>
      <c r="Y2" s="130" t="s">
        <v>4</v>
      </c>
      <c r="Z2" s="129" t="s">
        <v>3</v>
      </c>
      <c r="AA2" s="130" t="s">
        <v>4</v>
      </c>
      <c r="AB2" s="129" t="s">
        <v>3</v>
      </c>
      <c r="AC2" s="130" t="s">
        <v>4</v>
      </c>
      <c r="AD2" s="129" t="s">
        <v>3</v>
      </c>
      <c r="AE2" s="130" t="s">
        <v>4</v>
      </c>
      <c r="AF2" s="131" t="s">
        <v>3</v>
      </c>
      <c r="AG2" s="131" t="s">
        <v>4</v>
      </c>
      <c r="AH2" s="313"/>
    </row>
    <row r="3" spans="1:34" s="22" customFormat="1" ht="80.099999999999994" customHeight="1">
      <c r="A3" s="318" t="s">
        <v>236</v>
      </c>
      <c r="B3" s="24" t="s">
        <v>62</v>
      </c>
      <c r="C3" s="25">
        <f>C4+C9+C14+C19</f>
        <v>0</v>
      </c>
      <c r="D3" s="26"/>
      <c r="E3" s="25" t="s">
        <v>7</v>
      </c>
      <c r="F3" s="108"/>
      <c r="G3" s="108"/>
      <c r="H3" s="25">
        <f>H4+H9+H14+H19</f>
        <v>3833</v>
      </c>
      <c r="I3" s="26"/>
      <c r="J3" s="25">
        <f>J4+J9+J14+J19</f>
        <v>4077</v>
      </c>
      <c r="K3" s="26"/>
      <c r="L3" s="25">
        <f>L4+L9+L14+L19</f>
        <v>4774</v>
      </c>
      <c r="M3" s="223"/>
      <c r="N3" s="25">
        <f>N4+N9+N14+N19</f>
        <v>3725</v>
      </c>
      <c r="O3" s="26"/>
      <c r="P3" s="25">
        <f>P4+P9+P14+P19</f>
        <v>4721</v>
      </c>
      <c r="Q3" s="26"/>
      <c r="R3" s="25">
        <f>R4+R9+R14+R19</f>
        <v>4332</v>
      </c>
      <c r="S3" s="26"/>
      <c r="T3" s="25">
        <f>T4+T9+T14+T19</f>
        <v>4218</v>
      </c>
      <c r="U3" s="26"/>
      <c r="V3" s="25">
        <f>V4+V9+V14+V19</f>
        <v>4040</v>
      </c>
      <c r="W3" s="26"/>
      <c r="X3" s="170">
        <f>X4+X9+X14+X19</f>
        <v>0</v>
      </c>
      <c r="Y3" s="172"/>
      <c r="Z3" s="170">
        <f>Z4+Z9+Z14+Z19</f>
        <v>0</v>
      </c>
      <c r="AA3" s="172"/>
      <c r="AB3" s="170">
        <f>AB4+AB9+AB14+AB19</f>
        <v>0</v>
      </c>
      <c r="AC3" s="172"/>
      <c r="AD3" s="170">
        <f>AD4+AD9+AD14+AD19</f>
        <v>0</v>
      </c>
      <c r="AE3" s="26"/>
      <c r="AF3" s="25">
        <f>AF4+AF9+AF14+AF19</f>
        <v>33720</v>
      </c>
      <c r="AG3" s="108"/>
      <c r="AH3" s="108"/>
    </row>
    <row r="4" spans="1:34" s="22" customFormat="1" ht="80.099999999999994" customHeight="1">
      <c r="A4" s="318"/>
      <c r="B4" s="27" t="s">
        <v>169</v>
      </c>
      <c r="C4" s="28">
        <f>SUM(C5:C8)</f>
        <v>0</v>
      </c>
      <c r="D4" s="29"/>
      <c r="E4" s="29"/>
      <c r="F4" s="29"/>
      <c r="G4" s="29"/>
      <c r="H4" s="28">
        <f>SUM(H5:H8)</f>
        <v>1285</v>
      </c>
      <c r="I4" s="38"/>
      <c r="J4" s="28">
        <f>SUM(J5:J8)</f>
        <v>1346</v>
      </c>
      <c r="K4" s="38"/>
      <c r="L4" s="28">
        <f>SUM(L5:L8)</f>
        <v>1383</v>
      </c>
      <c r="M4" s="224"/>
      <c r="N4" s="28">
        <f>SUM(N5:N8)</f>
        <v>989</v>
      </c>
      <c r="O4" s="38"/>
      <c r="P4" s="28">
        <f>SUM(P5:P8)</f>
        <v>1242</v>
      </c>
      <c r="Q4" s="38"/>
      <c r="R4" s="28">
        <f>SUM(R5:R8)</f>
        <v>1200</v>
      </c>
      <c r="S4" s="38"/>
      <c r="T4" s="28">
        <f>SUM(T5:T8)</f>
        <v>1029</v>
      </c>
      <c r="U4" s="38"/>
      <c r="V4" s="28">
        <f>SUM(V5:V8)</f>
        <v>1183</v>
      </c>
      <c r="W4" s="38"/>
      <c r="X4" s="162">
        <f>SUM(X5:X8)</f>
        <v>0</v>
      </c>
      <c r="Y4" s="169"/>
      <c r="Z4" s="162">
        <f>SUM(Z5:Z8)</f>
        <v>0</v>
      </c>
      <c r="AA4" s="169"/>
      <c r="AB4" s="162">
        <f>SUM(AB5:AB8)</f>
        <v>0</v>
      </c>
      <c r="AC4" s="169"/>
      <c r="AD4" s="162">
        <f>SUM(AD5:AD8)</f>
        <v>0</v>
      </c>
      <c r="AE4" s="38"/>
      <c r="AF4" s="28">
        <f>SUM(AF5:AF8)</f>
        <v>9657</v>
      </c>
      <c r="AG4" s="104"/>
      <c r="AH4" s="37"/>
    </row>
    <row r="5" spans="1:34" s="22" customFormat="1" ht="80.099999999999994" customHeight="1">
      <c r="A5" s="318"/>
      <c r="B5" s="30" t="s">
        <v>45</v>
      </c>
      <c r="C5" s="31"/>
      <c r="D5" s="32"/>
      <c r="E5" s="40"/>
      <c r="F5" s="40"/>
      <c r="G5" s="40"/>
      <c r="H5" s="31">
        <v>204</v>
      </c>
      <c r="I5" s="134"/>
      <c r="J5" s="31">
        <v>119</v>
      </c>
      <c r="K5" s="134"/>
      <c r="L5" s="31">
        <v>276</v>
      </c>
      <c r="M5" s="134"/>
      <c r="N5" s="31">
        <v>161</v>
      </c>
      <c r="O5" s="134"/>
      <c r="P5" s="31">
        <v>156</v>
      </c>
      <c r="Q5" s="134"/>
      <c r="R5" s="31">
        <v>178</v>
      </c>
      <c r="S5" s="134"/>
      <c r="T5" s="31">
        <v>131</v>
      </c>
      <c r="U5" s="134"/>
      <c r="V5" s="31">
        <v>202</v>
      </c>
      <c r="W5" s="134"/>
      <c r="X5" s="31"/>
      <c r="Y5" s="134"/>
      <c r="Z5" s="31"/>
      <c r="AA5" s="134"/>
      <c r="AB5" s="31"/>
      <c r="AC5" s="134"/>
      <c r="AD5" s="31"/>
      <c r="AE5" s="134"/>
      <c r="AF5" s="33">
        <f>H5+J5+L5+N5+P5+R5+T5+V5+X5+Z5+AB5+AD5</f>
        <v>1427</v>
      </c>
      <c r="AG5" s="135"/>
      <c r="AH5" s="40"/>
    </row>
    <row r="6" spans="1:34" s="22" customFormat="1" ht="80.099999999999994" customHeight="1">
      <c r="A6" s="318"/>
      <c r="B6" s="30" t="s">
        <v>46</v>
      </c>
      <c r="C6" s="31"/>
      <c r="D6" s="32"/>
      <c r="E6" s="40"/>
      <c r="F6" s="40"/>
      <c r="G6" s="40"/>
      <c r="H6" s="31">
        <v>177</v>
      </c>
      <c r="I6" s="134"/>
      <c r="J6" s="31">
        <v>155</v>
      </c>
      <c r="K6" s="134"/>
      <c r="L6" s="31">
        <v>403</v>
      </c>
      <c r="M6" s="134"/>
      <c r="N6" s="31">
        <v>106</v>
      </c>
      <c r="O6" s="134"/>
      <c r="P6" s="31">
        <v>159</v>
      </c>
      <c r="Q6" s="134"/>
      <c r="R6" s="31">
        <v>186</v>
      </c>
      <c r="S6" s="134"/>
      <c r="T6" s="31">
        <v>164</v>
      </c>
      <c r="U6" s="134"/>
      <c r="V6" s="31">
        <v>178</v>
      </c>
      <c r="W6" s="134"/>
      <c r="X6" s="31"/>
      <c r="Y6" s="134"/>
      <c r="Z6" s="31"/>
      <c r="AA6" s="134"/>
      <c r="AB6" s="31"/>
      <c r="AC6" s="134"/>
      <c r="AD6" s="31"/>
      <c r="AE6" s="134"/>
      <c r="AF6" s="33">
        <f t="shared" ref="AF6:AF8" si="0">H6+J6+L6+N6+P6+R6+T6+V6+X6+Z6+AB6+AD6</f>
        <v>1528</v>
      </c>
      <c r="AG6" s="135"/>
      <c r="AH6" s="40"/>
    </row>
    <row r="7" spans="1:34" s="22" customFormat="1" ht="80.099999999999994" customHeight="1">
      <c r="A7" s="218"/>
      <c r="B7" s="30" t="s">
        <v>47</v>
      </c>
      <c r="C7" s="31"/>
      <c r="D7" s="32"/>
      <c r="E7" s="40"/>
      <c r="F7" s="40"/>
      <c r="G7" s="40"/>
      <c r="H7" s="31">
        <v>253</v>
      </c>
      <c r="I7" s="134"/>
      <c r="J7" s="31">
        <v>410</v>
      </c>
      <c r="K7" s="134"/>
      <c r="L7" s="31">
        <v>126</v>
      </c>
      <c r="M7" s="134"/>
      <c r="N7" s="31">
        <v>217</v>
      </c>
      <c r="O7" s="134"/>
      <c r="P7" s="31">
        <v>247</v>
      </c>
      <c r="Q7" s="134"/>
      <c r="R7" s="31">
        <v>222</v>
      </c>
      <c r="S7" s="134"/>
      <c r="T7" s="31">
        <v>157</v>
      </c>
      <c r="U7" s="134"/>
      <c r="V7" s="31">
        <v>226</v>
      </c>
      <c r="W7" s="134"/>
      <c r="X7" s="31"/>
      <c r="Y7" s="134"/>
      <c r="Z7" s="31"/>
      <c r="AA7" s="134"/>
      <c r="AB7" s="31"/>
      <c r="AC7" s="134"/>
      <c r="AD7" s="31"/>
      <c r="AE7" s="134"/>
      <c r="AF7" s="33">
        <f t="shared" si="0"/>
        <v>1858</v>
      </c>
      <c r="AG7" s="135"/>
      <c r="AH7" s="40"/>
    </row>
    <row r="8" spans="1:34" s="22" customFormat="1" ht="80.099999999999994" customHeight="1">
      <c r="A8" s="217"/>
      <c r="B8" s="30" t="s">
        <v>48</v>
      </c>
      <c r="C8" s="31"/>
      <c r="D8" s="32"/>
      <c r="E8" s="40"/>
      <c r="F8" s="40"/>
      <c r="G8" s="40"/>
      <c r="H8" s="31">
        <v>651</v>
      </c>
      <c r="I8" s="134"/>
      <c r="J8" s="31">
        <v>662</v>
      </c>
      <c r="K8" s="134"/>
      <c r="L8" s="31">
        <v>578</v>
      </c>
      <c r="M8" s="134"/>
      <c r="N8" s="31">
        <v>505</v>
      </c>
      <c r="O8" s="134"/>
      <c r="P8" s="31">
        <v>680</v>
      </c>
      <c r="Q8" s="134"/>
      <c r="R8" s="31">
        <v>614</v>
      </c>
      <c r="S8" s="134"/>
      <c r="T8" s="31">
        <v>577</v>
      </c>
      <c r="U8" s="134"/>
      <c r="V8" s="31">
        <v>577</v>
      </c>
      <c r="W8" s="134"/>
      <c r="X8" s="31"/>
      <c r="Y8" s="134"/>
      <c r="Z8" s="31"/>
      <c r="AA8" s="134"/>
      <c r="AB8" s="31"/>
      <c r="AC8" s="134"/>
      <c r="AD8" s="31"/>
      <c r="AE8" s="134"/>
      <c r="AF8" s="33">
        <f t="shared" si="0"/>
        <v>4844</v>
      </c>
      <c r="AG8" s="135"/>
      <c r="AH8" s="40"/>
    </row>
    <row r="9" spans="1:34" s="22" customFormat="1" ht="80.099999999999994" customHeight="1">
      <c r="A9" s="216"/>
      <c r="B9" s="27" t="s">
        <v>170</v>
      </c>
      <c r="C9" s="28">
        <f>SUM(C10:C13)</f>
        <v>0</v>
      </c>
      <c r="D9" s="29"/>
      <c r="E9" s="29"/>
      <c r="F9" s="29"/>
      <c r="G9" s="29"/>
      <c r="H9" s="28">
        <f>SUM(H10:H13)</f>
        <v>704</v>
      </c>
      <c r="I9" s="38"/>
      <c r="J9" s="28">
        <f>SUM(J10:J13)</f>
        <v>811</v>
      </c>
      <c r="K9" s="38"/>
      <c r="L9" s="28">
        <f>SUM(L10:L13)</f>
        <v>1086</v>
      </c>
      <c r="M9" s="224"/>
      <c r="N9" s="28">
        <f>SUM(N10:N13)</f>
        <v>812</v>
      </c>
      <c r="O9" s="38"/>
      <c r="P9" s="28">
        <f>SUM(P10:P13)</f>
        <v>778</v>
      </c>
      <c r="Q9" s="38"/>
      <c r="R9" s="28">
        <f>SUM(R10:R13)</f>
        <v>757</v>
      </c>
      <c r="S9" s="38"/>
      <c r="T9" s="28">
        <f>SUM(T10:T13)</f>
        <v>807</v>
      </c>
      <c r="U9" s="38"/>
      <c r="V9" s="28">
        <f>SUM(V10:V13)</f>
        <v>775</v>
      </c>
      <c r="W9" s="38"/>
      <c r="X9" s="162">
        <f>SUM(X10:X13)</f>
        <v>0</v>
      </c>
      <c r="Y9" s="169"/>
      <c r="Z9" s="162">
        <f>SUM(Z10:Z13)</f>
        <v>0</v>
      </c>
      <c r="AA9" s="169"/>
      <c r="AB9" s="162">
        <f>SUM(AB10:AB13)</f>
        <v>0</v>
      </c>
      <c r="AC9" s="169"/>
      <c r="AD9" s="162">
        <f>SUM(AD10:AD13)</f>
        <v>0</v>
      </c>
      <c r="AE9" s="38"/>
      <c r="AF9" s="28">
        <f>SUM(AF10:AF13)</f>
        <v>6530</v>
      </c>
      <c r="AG9" s="104"/>
      <c r="AH9" s="37"/>
    </row>
    <row r="10" spans="1:34" s="22" customFormat="1" ht="80.099999999999994" customHeight="1">
      <c r="A10" s="216"/>
      <c r="B10" s="30" t="s">
        <v>49</v>
      </c>
      <c r="C10" s="31"/>
      <c r="D10" s="32"/>
      <c r="E10" s="40"/>
      <c r="F10" s="40"/>
      <c r="G10" s="40"/>
      <c r="H10" s="31">
        <v>201</v>
      </c>
      <c r="I10" s="134"/>
      <c r="J10" s="31">
        <v>168</v>
      </c>
      <c r="K10" s="134"/>
      <c r="L10" s="31">
        <v>252</v>
      </c>
      <c r="M10" s="134"/>
      <c r="N10" s="31">
        <v>204</v>
      </c>
      <c r="O10" s="134"/>
      <c r="P10" s="31">
        <v>197</v>
      </c>
      <c r="Q10" s="134"/>
      <c r="R10" s="31">
        <v>147</v>
      </c>
      <c r="S10" s="134"/>
      <c r="T10" s="31">
        <v>138</v>
      </c>
      <c r="U10" s="134"/>
      <c r="V10" s="31">
        <v>150</v>
      </c>
      <c r="W10" s="134"/>
      <c r="X10" s="31"/>
      <c r="Y10" s="134"/>
      <c r="Z10" s="31"/>
      <c r="AA10" s="134"/>
      <c r="AB10" s="31"/>
      <c r="AC10" s="134"/>
      <c r="AD10" s="31"/>
      <c r="AE10" s="134"/>
      <c r="AF10" s="33">
        <f>H10+J10+L10+N10+P10+R10+T10+V10+X10+Z10+AB10+AD10</f>
        <v>1457</v>
      </c>
      <c r="AG10" s="135"/>
      <c r="AH10" s="40"/>
    </row>
    <row r="11" spans="1:34" s="22" customFormat="1" ht="80.099999999999994" customHeight="1">
      <c r="A11" s="216"/>
      <c r="B11" s="30" t="s">
        <v>50</v>
      </c>
      <c r="C11" s="31"/>
      <c r="D11" s="32"/>
      <c r="E11" s="40"/>
      <c r="F11" s="40"/>
      <c r="G11" s="40"/>
      <c r="H11" s="31">
        <v>238</v>
      </c>
      <c r="I11" s="134"/>
      <c r="J11" s="31">
        <v>243</v>
      </c>
      <c r="K11" s="134"/>
      <c r="L11" s="31">
        <v>337</v>
      </c>
      <c r="M11" s="134"/>
      <c r="N11" s="31">
        <v>248</v>
      </c>
      <c r="O11" s="134"/>
      <c r="P11" s="31">
        <v>213</v>
      </c>
      <c r="Q11" s="134"/>
      <c r="R11" s="31">
        <v>236</v>
      </c>
      <c r="S11" s="134"/>
      <c r="T11" s="31">
        <v>201</v>
      </c>
      <c r="U11" s="134"/>
      <c r="V11" s="31">
        <v>205</v>
      </c>
      <c r="W11" s="134"/>
      <c r="X11" s="31"/>
      <c r="Y11" s="134"/>
      <c r="Z11" s="31"/>
      <c r="AA11" s="134"/>
      <c r="AB11" s="31"/>
      <c r="AC11" s="134"/>
      <c r="AD11" s="31"/>
      <c r="AE11" s="134"/>
      <c r="AF11" s="33">
        <f t="shared" ref="AF11:AF13" si="1">H11+J11+L11+N11+P11+R11+T11+V11+X11+Z11+AB11+AD11</f>
        <v>1921</v>
      </c>
      <c r="AG11" s="135"/>
      <c r="AH11" s="40"/>
    </row>
    <row r="12" spans="1:34" s="22" customFormat="1" ht="80.099999999999994" customHeight="1">
      <c r="A12" s="216"/>
      <c r="B12" s="30" t="s">
        <v>51</v>
      </c>
      <c r="C12" s="31"/>
      <c r="D12" s="32"/>
      <c r="E12" s="40"/>
      <c r="F12" s="40"/>
      <c r="G12" s="40"/>
      <c r="H12" s="31">
        <v>227</v>
      </c>
      <c r="I12" s="134"/>
      <c r="J12" s="31">
        <v>313</v>
      </c>
      <c r="K12" s="134"/>
      <c r="L12" s="31">
        <v>349</v>
      </c>
      <c r="M12" s="134"/>
      <c r="N12" s="31">
        <v>258</v>
      </c>
      <c r="O12" s="134"/>
      <c r="P12" s="31">
        <v>308</v>
      </c>
      <c r="Q12" s="134"/>
      <c r="R12" s="31">
        <v>239</v>
      </c>
      <c r="S12" s="134"/>
      <c r="T12" s="31">
        <v>362</v>
      </c>
      <c r="U12" s="134"/>
      <c r="V12" s="31">
        <v>280</v>
      </c>
      <c r="W12" s="134"/>
      <c r="X12" s="31"/>
      <c r="Y12" s="134"/>
      <c r="Z12" s="31"/>
      <c r="AA12" s="134"/>
      <c r="AB12" s="31"/>
      <c r="AC12" s="134"/>
      <c r="AD12" s="31"/>
      <c r="AE12" s="134"/>
      <c r="AF12" s="33">
        <f t="shared" si="1"/>
        <v>2336</v>
      </c>
      <c r="AG12" s="135"/>
      <c r="AH12" s="40"/>
    </row>
    <row r="13" spans="1:34" s="22" customFormat="1" ht="80.099999999999994" customHeight="1">
      <c r="A13" s="216"/>
      <c r="B13" s="30" t="s">
        <v>52</v>
      </c>
      <c r="C13" s="31"/>
      <c r="D13" s="32"/>
      <c r="E13" s="40"/>
      <c r="F13" s="40"/>
      <c r="G13" s="40"/>
      <c r="H13" s="31">
        <v>38</v>
      </c>
      <c r="I13" s="134"/>
      <c r="J13" s="31">
        <v>87</v>
      </c>
      <c r="K13" s="134"/>
      <c r="L13" s="31">
        <v>148</v>
      </c>
      <c r="M13" s="134"/>
      <c r="N13" s="31">
        <v>102</v>
      </c>
      <c r="O13" s="134"/>
      <c r="P13" s="31">
        <v>60</v>
      </c>
      <c r="Q13" s="134"/>
      <c r="R13" s="31">
        <v>135</v>
      </c>
      <c r="S13" s="134"/>
      <c r="T13" s="31">
        <v>106</v>
      </c>
      <c r="U13" s="134"/>
      <c r="V13" s="31">
        <v>140</v>
      </c>
      <c r="W13" s="134"/>
      <c r="X13" s="31"/>
      <c r="Y13" s="134"/>
      <c r="Z13" s="31"/>
      <c r="AA13" s="134"/>
      <c r="AB13" s="31"/>
      <c r="AC13" s="134"/>
      <c r="AD13" s="31"/>
      <c r="AE13" s="134"/>
      <c r="AF13" s="33">
        <f t="shared" si="1"/>
        <v>816</v>
      </c>
      <c r="AG13" s="135"/>
      <c r="AH13" s="40"/>
    </row>
    <row r="14" spans="1:34" s="22" customFormat="1" ht="80.099999999999994" customHeight="1">
      <c r="A14" s="216"/>
      <c r="B14" s="27" t="s">
        <v>171</v>
      </c>
      <c r="C14" s="28">
        <f>SUM(C15:C18)</f>
        <v>0</v>
      </c>
      <c r="D14" s="29"/>
      <c r="E14" s="29"/>
      <c r="F14" s="29"/>
      <c r="G14" s="29"/>
      <c r="H14" s="28">
        <f>SUM(H15:H18)</f>
        <v>966</v>
      </c>
      <c r="I14" s="38"/>
      <c r="J14" s="28">
        <f>SUM(J15:J18)</f>
        <v>1049</v>
      </c>
      <c r="K14" s="38"/>
      <c r="L14" s="28">
        <f>SUM(L15:L18)</f>
        <v>1351</v>
      </c>
      <c r="M14" s="224"/>
      <c r="N14" s="28">
        <f>SUM(N15:N18)</f>
        <v>1045</v>
      </c>
      <c r="O14" s="38"/>
      <c r="P14" s="28">
        <f>SUM(P15:P18)</f>
        <v>1456</v>
      </c>
      <c r="Q14" s="38"/>
      <c r="R14" s="28">
        <f>SUM(R15:R18)</f>
        <v>1355</v>
      </c>
      <c r="S14" s="38"/>
      <c r="T14" s="28">
        <f>SUM(T15:T18)</f>
        <v>1460</v>
      </c>
      <c r="U14" s="38"/>
      <c r="V14" s="28">
        <f>SUM(V15:V18)</f>
        <v>1300</v>
      </c>
      <c r="W14" s="38"/>
      <c r="X14" s="162">
        <f>SUM(X15:X18)</f>
        <v>0</v>
      </c>
      <c r="Y14" s="169"/>
      <c r="Z14" s="162">
        <f>SUM(Z15:Z18)</f>
        <v>0</v>
      </c>
      <c r="AA14" s="169"/>
      <c r="AB14" s="162">
        <f>SUM(AB15:AB18)</f>
        <v>0</v>
      </c>
      <c r="AC14" s="169"/>
      <c r="AD14" s="162">
        <f>SUM(AD15:AD18)</f>
        <v>0</v>
      </c>
      <c r="AE14" s="38"/>
      <c r="AF14" s="28">
        <f>SUM(AF15:AF18)</f>
        <v>9982</v>
      </c>
      <c r="AG14" s="104"/>
      <c r="AH14" s="37"/>
    </row>
    <row r="15" spans="1:34" s="22" customFormat="1" ht="80.099999999999994" customHeight="1">
      <c r="A15" s="216"/>
      <c r="B15" s="30" t="s">
        <v>53</v>
      </c>
      <c r="C15" s="31"/>
      <c r="D15" s="32"/>
      <c r="E15" s="40"/>
      <c r="F15" s="40"/>
      <c r="G15" s="40"/>
      <c r="H15" s="31">
        <v>441</v>
      </c>
      <c r="I15" s="134"/>
      <c r="J15" s="31">
        <v>484</v>
      </c>
      <c r="K15" s="134"/>
      <c r="L15" s="31">
        <v>504</v>
      </c>
      <c r="M15" s="134"/>
      <c r="N15" s="31">
        <v>478</v>
      </c>
      <c r="O15" s="134"/>
      <c r="P15" s="31">
        <v>575</v>
      </c>
      <c r="Q15" s="134"/>
      <c r="R15" s="31">
        <v>618</v>
      </c>
      <c r="S15" s="134"/>
      <c r="T15" s="31">
        <v>606</v>
      </c>
      <c r="U15" s="134"/>
      <c r="V15" s="31">
        <v>583</v>
      </c>
      <c r="W15" s="134"/>
      <c r="X15" s="31"/>
      <c r="Y15" s="134"/>
      <c r="Z15" s="31"/>
      <c r="AA15" s="134"/>
      <c r="AB15" s="31"/>
      <c r="AC15" s="134"/>
      <c r="AD15" s="31"/>
      <c r="AE15" s="134"/>
      <c r="AF15" s="33">
        <f>H15+J15+L15+N15+P15+R15+T15+V15+X15+Z15+AB15+AD15</f>
        <v>4289</v>
      </c>
      <c r="AG15" s="135"/>
      <c r="AH15" s="40"/>
    </row>
    <row r="16" spans="1:34" s="22" customFormat="1" ht="80.099999999999994" customHeight="1">
      <c r="A16" s="216"/>
      <c r="B16" s="30" t="s">
        <v>54</v>
      </c>
      <c r="C16" s="31"/>
      <c r="D16" s="32"/>
      <c r="E16" s="40"/>
      <c r="F16" s="40"/>
      <c r="G16" s="40"/>
      <c r="H16" s="31">
        <v>94</v>
      </c>
      <c r="I16" s="134"/>
      <c r="J16" s="31">
        <v>84</v>
      </c>
      <c r="K16" s="134"/>
      <c r="L16" s="31">
        <v>107</v>
      </c>
      <c r="M16" s="134"/>
      <c r="N16" s="31">
        <v>83</v>
      </c>
      <c r="O16" s="134"/>
      <c r="P16" s="31">
        <v>134</v>
      </c>
      <c r="Q16" s="134"/>
      <c r="R16" s="31">
        <v>119</v>
      </c>
      <c r="S16" s="134"/>
      <c r="T16" s="31">
        <v>71</v>
      </c>
      <c r="U16" s="134"/>
      <c r="V16" s="31">
        <v>61</v>
      </c>
      <c r="W16" s="134"/>
      <c r="X16" s="31"/>
      <c r="Y16" s="134"/>
      <c r="Z16" s="31"/>
      <c r="AA16" s="134"/>
      <c r="AB16" s="31"/>
      <c r="AC16" s="134"/>
      <c r="AD16" s="31"/>
      <c r="AE16" s="134"/>
      <c r="AF16" s="33">
        <f t="shared" ref="AF16:AF18" si="2">H16+J16+L16+N16+P16+R16+T16+V16+X16+Z16+AB16+AD16</f>
        <v>753</v>
      </c>
      <c r="AG16" s="135"/>
      <c r="AH16" s="40"/>
    </row>
    <row r="17" spans="1:36" s="22" customFormat="1" ht="80.099999999999994" customHeight="1">
      <c r="A17" s="216"/>
      <c r="B17" s="30" t="s">
        <v>55</v>
      </c>
      <c r="C17" s="31"/>
      <c r="D17" s="32"/>
      <c r="E17" s="40"/>
      <c r="F17" s="40"/>
      <c r="G17" s="40"/>
      <c r="H17" s="31">
        <v>135</v>
      </c>
      <c r="I17" s="134"/>
      <c r="J17" s="31">
        <v>223</v>
      </c>
      <c r="K17" s="134"/>
      <c r="L17" s="31">
        <v>312</v>
      </c>
      <c r="M17" s="134"/>
      <c r="N17" s="31">
        <v>226</v>
      </c>
      <c r="O17" s="134"/>
      <c r="P17" s="31">
        <v>238</v>
      </c>
      <c r="Q17" s="134"/>
      <c r="R17" s="31">
        <v>183</v>
      </c>
      <c r="S17" s="134"/>
      <c r="T17" s="31">
        <v>425</v>
      </c>
      <c r="U17" s="134"/>
      <c r="V17" s="31">
        <v>273</v>
      </c>
      <c r="W17" s="134"/>
      <c r="X17" s="31"/>
      <c r="Y17" s="134"/>
      <c r="Z17" s="31"/>
      <c r="AA17" s="134"/>
      <c r="AB17" s="31"/>
      <c r="AC17" s="134"/>
      <c r="AD17" s="31"/>
      <c r="AE17" s="134"/>
      <c r="AF17" s="33">
        <f t="shared" si="2"/>
        <v>2015</v>
      </c>
      <c r="AG17" s="135"/>
      <c r="AH17" s="40"/>
    </row>
    <row r="18" spans="1:36" s="22" customFormat="1" ht="80.099999999999994" customHeight="1">
      <c r="A18" s="216"/>
      <c r="B18" s="30" t="s">
        <v>56</v>
      </c>
      <c r="C18" s="31"/>
      <c r="D18" s="32"/>
      <c r="E18" s="40"/>
      <c r="F18" s="40"/>
      <c r="G18" s="40"/>
      <c r="H18" s="31">
        <v>296</v>
      </c>
      <c r="I18" s="134"/>
      <c r="J18" s="31">
        <v>258</v>
      </c>
      <c r="K18" s="134"/>
      <c r="L18" s="31">
        <v>428</v>
      </c>
      <c r="M18" s="134"/>
      <c r="N18" s="31">
        <v>258</v>
      </c>
      <c r="O18" s="134"/>
      <c r="P18" s="31">
        <v>509</v>
      </c>
      <c r="Q18" s="134"/>
      <c r="R18" s="31">
        <v>435</v>
      </c>
      <c r="S18" s="134"/>
      <c r="T18" s="31">
        <v>358</v>
      </c>
      <c r="U18" s="134"/>
      <c r="V18" s="31">
        <v>383</v>
      </c>
      <c r="W18" s="134"/>
      <c r="X18" s="31"/>
      <c r="Y18" s="134"/>
      <c r="Z18" s="31"/>
      <c r="AA18" s="134"/>
      <c r="AB18" s="31"/>
      <c r="AC18" s="134"/>
      <c r="AD18" s="31"/>
      <c r="AE18" s="134"/>
      <c r="AF18" s="33">
        <f t="shared" si="2"/>
        <v>2925</v>
      </c>
      <c r="AG18" s="135"/>
      <c r="AH18" s="40"/>
    </row>
    <row r="19" spans="1:36" s="22" customFormat="1" ht="80.099999999999994" customHeight="1">
      <c r="A19" s="216"/>
      <c r="B19" s="27" t="s">
        <v>172</v>
      </c>
      <c r="C19" s="28">
        <f>SUM(C20:C24)</f>
        <v>0</v>
      </c>
      <c r="D19" s="29"/>
      <c r="E19" s="29"/>
      <c r="F19" s="29"/>
      <c r="G19" s="29"/>
      <c r="H19" s="28">
        <f>SUM(H20:H24)</f>
        <v>878</v>
      </c>
      <c r="I19" s="38"/>
      <c r="J19" s="28">
        <f>SUM(J20:J24)</f>
        <v>871</v>
      </c>
      <c r="K19" s="38"/>
      <c r="L19" s="28">
        <f>SUM(L20:L24)</f>
        <v>954</v>
      </c>
      <c r="M19" s="224"/>
      <c r="N19" s="28">
        <f>SUM(N20:N24)</f>
        <v>879</v>
      </c>
      <c r="O19" s="38"/>
      <c r="P19" s="28">
        <f>SUM(P20:P24)</f>
        <v>1245</v>
      </c>
      <c r="Q19" s="38"/>
      <c r="R19" s="28">
        <f>SUM(R20:R24)</f>
        <v>1020</v>
      </c>
      <c r="S19" s="38"/>
      <c r="T19" s="28">
        <f>SUM(T20:T24)</f>
        <v>922</v>
      </c>
      <c r="U19" s="38"/>
      <c r="V19" s="28">
        <f>SUM(V20:V24)</f>
        <v>782</v>
      </c>
      <c r="W19" s="38"/>
      <c r="X19" s="162">
        <f>SUM(X20:X24)</f>
        <v>0</v>
      </c>
      <c r="Y19" s="169"/>
      <c r="Z19" s="162">
        <f>SUM(Z20:Z24)</f>
        <v>0</v>
      </c>
      <c r="AA19" s="169"/>
      <c r="AB19" s="162">
        <f>SUM(AB20:AB24)</f>
        <v>0</v>
      </c>
      <c r="AC19" s="169"/>
      <c r="AD19" s="162">
        <f>SUM(AD20:AD24)</f>
        <v>0</v>
      </c>
      <c r="AE19" s="38"/>
      <c r="AF19" s="28">
        <f>SUM(AF20:AF24)</f>
        <v>7551</v>
      </c>
      <c r="AG19" s="104"/>
      <c r="AH19" s="37"/>
    </row>
    <row r="20" spans="1:36" s="22" customFormat="1" ht="80.099999999999994" customHeight="1">
      <c r="A20" s="216"/>
      <c r="B20" s="30" t="s">
        <v>57</v>
      </c>
      <c r="C20" s="31"/>
      <c r="D20" s="32"/>
      <c r="E20" s="40"/>
      <c r="F20" s="40"/>
      <c r="G20" s="40"/>
      <c r="H20" s="31">
        <v>361</v>
      </c>
      <c r="I20" s="134"/>
      <c r="J20" s="31">
        <v>325</v>
      </c>
      <c r="K20" s="134"/>
      <c r="L20" s="31">
        <v>327</v>
      </c>
      <c r="M20" s="134"/>
      <c r="N20" s="31">
        <v>321</v>
      </c>
      <c r="O20" s="134"/>
      <c r="P20" s="31">
        <v>497</v>
      </c>
      <c r="Q20" s="134"/>
      <c r="R20" s="31">
        <v>399</v>
      </c>
      <c r="S20" s="134"/>
      <c r="T20" s="31">
        <v>364</v>
      </c>
      <c r="U20" s="134"/>
      <c r="V20" s="31">
        <v>273</v>
      </c>
      <c r="W20" s="134"/>
      <c r="X20" s="31"/>
      <c r="Y20" s="134"/>
      <c r="Z20" s="31"/>
      <c r="AA20" s="134"/>
      <c r="AB20" s="31"/>
      <c r="AC20" s="134"/>
      <c r="AD20" s="31"/>
      <c r="AE20" s="134"/>
      <c r="AF20" s="33">
        <f>H20+J20+L20+N20+P20+R20+T20+V20+X20+Z20+AB20+AD20</f>
        <v>2867</v>
      </c>
      <c r="AG20" s="135"/>
      <c r="AH20" s="40"/>
    </row>
    <row r="21" spans="1:36" s="22" customFormat="1" ht="80.099999999999994" customHeight="1">
      <c r="A21" s="216"/>
      <c r="B21" s="30" t="s">
        <v>58</v>
      </c>
      <c r="C21" s="31"/>
      <c r="D21" s="32"/>
      <c r="E21" s="40"/>
      <c r="F21" s="40"/>
      <c r="G21" s="40"/>
      <c r="H21" s="31">
        <v>276</v>
      </c>
      <c r="I21" s="134"/>
      <c r="J21" s="31">
        <v>293</v>
      </c>
      <c r="K21" s="134"/>
      <c r="L21" s="31">
        <v>334</v>
      </c>
      <c r="M21" s="134"/>
      <c r="N21" s="31">
        <v>296</v>
      </c>
      <c r="O21" s="134"/>
      <c r="P21" s="31">
        <v>332</v>
      </c>
      <c r="Q21" s="134"/>
      <c r="R21" s="31">
        <v>277</v>
      </c>
      <c r="S21" s="134"/>
      <c r="T21" s="31">
        <v>279</v>
      </c>
      <c r="U21" s="134"/>
      <c r="V21" s="31">
        <v>261</v>
      </c>
      <c r="W21" s="134"/>
      <c r="X21" s="31"/>
      <c r="Y21" s="134"/>
      <c r="Z21" s="31"/>
      <c r="AA21" s="134"/>
      <c r="AB21" s="31"/>
      <c r="AC21" s="134"/>
      <c r="AD21" s="31"/>
      <c r="AE21" s="134"/>
      <c r="AF21" s="33">
        <f t="shared" ref="AF21:AF24" si="3">H21+J21+L21+N21+P21+R21+T21+V21+X21+Z21+AB21+AD21</f>
        <v>2348</v>
      </c>
      <c r="AG21" s="135"/>
      <c r="AH21" s="40"/>
    </row>
    <row r="22" spans="1:36" s="22" customFormat="1" ht="80.099999999999994" customHeight="1">
      <c r="A22" s="216"/>
      <c r="B22" s="30" t="s">
        <v>59</v>
      </c>
      <c r="C22" s="31"/>
      <c r="D22" s="32"/>
      <c r="E22" s="40"/>
      <c r="F22" s="40"/>
      <c r="G22" s="40"/>
      <c r="H22" s="31">
        <v>78</v>
      </c>
      <c r="I22" s="134"/>
      <c r="J22" s="31">
        <v>80</v>
      </c>
      <c r="K22" s="134"/>
      <c r="L22" s="31">
        <v>73</v>
      </c>
      <c r="M22" s="134"/>
      <c r="N22" s="31">
        <v>56</v>
      </c>
      <c r="O22" s="134"/>
      <c r="P22" s="31">
        <v>102</v>
      </c>
      <c r="Q22" s="134"/>
      <c r="R22" s="31">
        <v>84</v>
      </c>
      <c r="S22" s="134"/>
      <c r="T22" s="31">
        <v>85</v>
      </c>
      <c r="U22" s="134"/>
      <c r="V22" s="31">
        <v>62</v>
      </c>
      <c r="W22" s="134"/>
      <c r="X22" s="31"/>
      <c r="Y22" s="134"/>
      <c r="Z22" s="31"/>
      <c r="AA22" s="134"/>
      <c r="AB22" s="31"/>
      <c r="AC22" s="134"/>
      <c r="AD22" s="31"/>
      <c r="AE22" s="134"/>
      <c r="AF22" s="33">
        <f t="shared" si="3"/>
        <v>620</v>
      </c>
      <c r="AG22" s="135"/>
      <c r="AH22" s="40"/>
    </row>
    <row r="23" spans="1:36" s="22" customFormat="1" ht="80.099999999999994" customHeight="1">
      <c r="A23" s="216"/>
      <c r="B23" s="30" t="s">
        <v>60</v>
      </c>
      <c r="C23" s="31"/>
      <c r="D23" s="32"/>
      <c r="E23" s="40"/>
      <c r="F23" s="40"/>
      <c r="G23" s="40"/>
      <c r="H23" s="31">
        <v>61</v>
      </c>
      <c r="I23" s="134"/>
      <c r="J23" s="31">
        <v>102</v>
      </c>
      <c r="K23" s="134"/>
      <c r="L23" s="31">
        <v>98</v>
      </c>
      <c r="M23" s="134"/>
      <c r="N23" s="31">
        <v>110</v>
      </c>
      <c r="O23" s="134"/>
      <c r="P23" s="31">
        <v>187</v>
      </c>
      <c r="Q23" s="134"/>
      <c r="R23" s="31">
        <v>168</v>
      </c>
      <c r="S23" s="134"/>
      <c r="T23" s="31">
        <v>139</v>
      </c>
      <c r="U23" s="134"/>
      <c r="V23" s="31">
        <v>114</v>
      </c>
      <c r="W23" s="134"/>
      <c r="X23" s="31"/>
      <c r="Y23" s="134"/>
      <c r="Z23" s="31"/>
      <c r="AA23" s="134"/>
      <c r="AB23" s="31"/>
      <c r="AC23" s="134"/>
      <c r="AD23" s="31"/>
      <c r="AE23" s="134"/>
      <c r="AF23" s="33">
        <f t="shared" si="3"/>
        <v>979</v>
      </c>
      <c r="AG23" s="135"/>
      <c r="AH23" s="40"/>
    </row>
    <row r="24" spans="1:36" s="22" customFormat="1" ht="80.099999999999994" customHeight="1">
      <c r="A24" s="216"/>
      <c r="B24" s="30" t="s">
        <v>61</v>
      </c>
      <c r="C24" s="31"/>
      <c r="D24" s="32"/>
      <c r="E24" s="40"/>
      <c r="F24" s="40"/>
      <c r="G24" s="40"/>
      <c r="H24" s="31">
        <v>102</v>
      </c>
      <c r="I24" s="134"/>
      <c r="J24" s="31">
        <v>71</v>
      </c>
      <c r="K24" s="134"/>
      <c r="L24" s="31">
        <v>122</v>
      </c>
      <c r="M24" s="134"/>
      <c r="N24" s="31">
        <v>96</v>
      </c>
      <c r="O24" s="134"/>
      <c r="P24" s="31">
        <v>127</v>
      </c>
      <c r="Q24" s="134"/>
      <c r="R24" s="31">
        <v>92</v>
      </c>
      <c r="S24" s="134"/>
      <c r="T24" s="31">
        <v>55</v>
      </c>
      <c r="U24" s="134"/>
      <c r="V24" s="31">
        <v>72</v>
      </c>
      <c r="W24" s="134"/>
      <c r="X24" s="31"/>
      <c r="Y24" s="134"/>
      <c r="Z24" s="31"/>
      <c r="AA24" s="134"/>
      <c r="AB24" s="31"/>
      <c r="AC24" s="134"/>
      <c r="AD24" s="31"/>
      <c r="AE24" s="134"/>
      <c r="AF24" s="33">
        <f t="shared" si="3"/>
        <v>737</v>
      </c>
      <c r="AG24" s="135"/>
      <c r="AH24" s="40"/>
    </row>
    <row r="25" spans="1:36" s="22" customFormat="1" ht="80.099999999999994" customHeight="1">
      <c r="A25" s="318" t="s">
        <v>28</v>
      </c>
      <c r="B25" s="24" t="s">
        <v>62</v>
      </c>
      <c r="C25" s="25">
        <f>C26+C31+C36+C41</f>
        <v>25034</v>
      </c>
      <c r="D25" s="26"/>
      <c r="E25" s="25" t="s">
        <v>7</v>
      </c>
      <c r="F25" s="108"/>
      <c r="G25" s="108"/>
      <c r="H25" s="25">
        <f>H26+H31+H36+H41</f>
        <v>25189</v>
      </c>
      <c r="I25" s="26"/>
      <c r="J25" s="25">
        <f>J26+J31+J36+J41</f>
        <v>25387</v>
      </c>
      <c r="K25" s="26"/>
      <c r="L25" s="25">
        <f>L26+L31+L36+L41</f>
        <v>25384</v>
      </c>
      <c r="M25" s="26"/>
      <c r="N25" s="25">
        <f>N26+N31+N36+N41</f>
        <v>25545</v>
      </c>
      <c r="O25" s="26"/>
      <c r="P25" s="25">
        <f>P26+P31+P36+P41</f>
        <v>25572</v>
      </c>
      <c r="Q25" s="26"/>
      <c r="R25" s="25">
        <f>R26+R31+R36+R41</f>
        <v>25866</v>
      </c>
      <c r="S25" s="26"/>
      <c r="T25" s="25">
        <f>T26+T31+T36+T41</f>
        <v>26192</v>
      </c>
      <c r="U25" s="26"/>
      <c r="V25" s="25">
        <f>V26+V31+V36+V41</f>
        <v>25775</v>
      </c>
      <c r="W25" s="26"/>
      <c r="X25" s="170">
        <f>X26+X31+X36+X41</f>
        <v>0</v>
      </c>
      <c r="Y25" s="172"/>
      <c r="Z25" s="170">
        <f>Z26+Z31+Z36+Z41</f>
        <v>0</v>
      </c>
      <c r="AA25" s="172"/>
      <c r="AB25" s="170">
        <f>AB26+AB31+AB36+AB41</f>
        <v>0</v>
      </c>
      <c r="AC25" s="172"/>
      <c r="AD25" s="170">
        <f>AD26+AD31+AD36+AD41</f>
        <v>0</v>
      </c>
      <c r="AE25" s="26"/>
      <c r="AF25" s="25">
        <f>AF26+AF31+AF36+AF41</f>
        <v>25775</v>
      </c>
      <c r="AG25" s="108"/>
      <c r="AH25" s="108"/>
    </row>
    <row r="26" spans="1:36" ht="80.099999999999994" customHeight="1">
      <c r="A26" s="316"/>
      <c r="B26" s="27" t="s">
        <v>169</v>
      </c>
      <c r="C26" s="28">
        <f>SUM(C27:C30)</f>
        <v>6028</v>
      </c>
      <c r="D26" s="29"/>
      <c r="E26" s="29"/>
      <c r="F26" s="29"/>
      <c r="G26" s="29"/>
      <c r="H26" s="28">
        <f>SUM(H27:H30)</f>
        <v>6053</v>
      </c>
      <c r="I26" s="38"/>
      <c r="J26" s="28">
        <f>SUM(J27:J30)</f>
        <v>6260</v>
      </c>
      <c r="K26" s="38"/>
      <c r="L26" s="28">
        <f>SUM(L27:L30)</f>
        <v>6070</v>
      </c>
      <c r="M26" s="38"/>
      <c r="N26" s="28">
        <f>SUM(N27:N30)</f>
        <v>6119</v>
      </c>
      <c r="O26" s="38"/>
      <c r="P26" s="28">
        <f>SUM(P27:P30)</f>
        <v>6002</v>
      </c>
      <c r="Q26" s="38"/>
      <c r="R26" s="28">
        <f>SUM(R27:R30)</f>
        <v>6079</v>
      </c>
      <c r="S26" s="38"/>
      <c r="T26" s="28">
        <f>SUM(T27:T30)</f>
        <v>5927</v>
      </c>
      <c r="U26" s="38"/>
      <c r="V26" s="28">
        <f>SUM(V27:V30)</f>
        <v>5967</v>
      </c>
      <c r="W26" s="38"/>
      <c r="X26" s="162">
        <f>SUM(X27:X30)</f>
        <v>0</v>
      </c>
      <c r="Y26" s="169"/>
      <c r="Z26" s="162">
        <f>SUM(Z27:Z30)</f>
        <v>0</v>
      </c>
      <c r="AA26" s="169"/>
      <c r="AB26" s="162">
        <f>SUM(AB27:AB30)</f>
        <v>0</v>
      </c>
      <c r="AC26" s="169"/>
      <c r="AD26" s="162">
        <f>SUM(AD27:AD30)</f>
        <v>0</v>
      </c>
      <c r="AE26" s="38"/>
      <c r="AF26" s="28">
        <f>SUM(AF27:AF30)</f>
        <v>5967</v>
      </c>
      <c r="AG26" s="104"/>
      <c r="AH26" s="37"/>
      <c r="AJ26" s="22"/>
    </row>
    <row r="27" spans="1:36" ht="80.099999999999994" customHeight="1">
      <c r="A27" s="316"/>
      <c r="B27" s="30" t="s">
        <v>45</v>
      </c>
      <c r="C27" s="31">
        <v>1243</v>
      </c>
      <c r="D27" s="32"/>
      <c r="E27" s="40"/>
      <c r="F27" s="40"/>
      <c r="G27" s="40"/>
      <c r="H27" s="31">
        <v>1447</v>
      </c>
      <c r="I27" s="134"/>
      <c r="J27" s="31">
        <v>1401</v>
      </c>
      <c r="K27" s="134"/>
      <c r="L27" s="31">
        <v>1639</v>
      </c>
      <c r="M27" s="134"/>
      <c r="N27" s="31">
        <v>1582</v>
      </c>
      <c r="O27" s="134"/>
      <c r="P27" s="31">
        <v>1461</v>
      </c>
      <c r="Q27" s="134"/>
      <c r="R27" s="31">
        <v>1473</v>
      </c>
      <c r="S27" s="134"/>
      <c r="T27" s="31">
        <v>1270</v>
      </c>
      <c r="U27" s="134"/>
      <c r="V27" s="31">
        <v>1347</v>
      </c>
      <c r="W27" s="134"/>
      <c r="X27" s="31"/>
      <c r="Y27" s="134"/>
      <c r="Z27" s="31"/>
      <c r="AA27" s="134"/>
      <c r="AB27" s="31"/>
      <c r="AC27" s="134"/>
      <c r="AD27" s="31"/>
      <c r="AE27" s="134"/>
      <c r="AF27" s="33">
        <f>V27</f>
        <v>1347</v>
      </c>
      <c r="AG27" s="135"/>
      <c r="AH27" s="40"/>
      <c r="AJ27" s="22"/>
    </row>
    <row r="28" spans="1:36" ht="80.099999999999994" customHeight="1">
      <c r="A28" s="136"/>
      <c r="B28" s="30" t="s">
        <v>46</v>
      </c>
      <c r="C28" s="31">
        <v>1148</v>
      </c>
      <c r="D28" s="32"/>
      <c r="E28" s="40"/>
      <c r="F28" s="40"/>
      <c r="G28" s="40"/>
      <c r="H28" s="31">
        <v>1059</v>
      </c>
      <c r="I28" s="134"/>
      <c r="J28" s="31">
        <v>1106</v>
      </c>
      <c r="K28" s="134"/>
      <c r="L28" s="31">
        <v>1015</v>
      </c>
      <c r="M28" s="134"/>
      <c r="N28" s="31">
        <v>1087</v>
      </c>
      <c r="O28" s="134"/>
      <c r="P28" s="31">
        <v>1087</v>
      </c>
      <c r="Q28" s="134"/>
      <c r="R28" s="31">
        <v>1106</v>
      </c>
      <c r="S28" s="134"/>
      <c r="T28" s="31">
        <v>1060</v>
      </c>
      <c r="U28" s="134"/>
      <c r="V28" s="31">
        <v>1064</v>
      </c>
      <c r="W28" s="134"/>
      <c r="X28" s="31"/>
      <c r="Y28" s="134"/>
      <c r="Z28" s="31"/>
      <c r="AA28" s="134"/>
      <c r="AB28" s="31"/>
      <c r="AC28" s="134"/>
      <c r="AD28" s="31"/>
      <c r="AE28" s="134"/>
      <c r="AF28" s="33">
        <f t="shared" ref="AF28:AF30" si="4">V28</f>
        <v>1064</v>
      </c>
      <c r="AG28" s="135"/>
      <c r="AH28" s="40"/>
      <c r="AJ28" s="22"/>
    </row>
    <row r="29" spans="1:36" ht="80.099999999999994" customHeight="1">
      <c r="A29" s="136"/>
      <c r="B29" s="30" t="s">
        <v>47</v>
      </c>
      <c r="C29" s="31">
        <v>2116</v>
      </c>
      <c r="D29" s="32"/>
      <c r="E29" s="40"/>
      <c r="F29" s="40"/>
      <c r="G29" s="40"/>
      <c r="H29" s="31">
        <v>2015</v>
      </c>
      <c r="I29" s="134"/>
      <c r="J29" s="31">
        <v>2161</v>
      </c>
      <c r="K29" s="134"/>
      <c r="L29" s="31">
        <v>1961</v>
      </c>
      <c r="M29" s="134"/>
      <c r="N29" s="31">
        <v>1957</v>
      </c>
      <c r="O29" s="134"/>
      <c r="P29" s="31">
        <v>1985</v>
      </c>
      <c r="Q29" s="134"/>
      <c r="R29" s="31">
        <v>2006</v>
      </c>
      <c r="S29" s="134"/>
      <c r="T29" s="31">
        <v>2078</v>
      </c>
      <c r="U29" s="134"/>
      <c r="V29" s="31">
        <v>2021</v>
      </c>
      <c r="W29" s="134"/>
      <c r="X29" s="31"/>
      <c r="Y29" s="134"/>
      <c r="Z29" s="31"/>
      <c r="AA29" s="134"/>
      <c r="AB29" s="31"/>
      <c r="AC29" s="134"/>
      <c r="AD29" s="31"/>
      <c r="AE29" s="134"/>
      <c r="AF29" s="33">
        <f t="shared" si="4"/>
        <v>2021</v>
      </c>
      <c r="AG29" s="135"/>
      <c r="AH29" s="40"/>
      <c r="AJ29" s="22"/>
    </row>
    <row r="30" spans="1:36" ht="80.099999999999994" customHeight="1">
      <c r="A30" s="136"/>
      <c r="B30" s="30" t="s">
        <v>48</v>
      </c>
      <c r="C30" s="31">
        <v>1521</v>
      </c>
      <c r="D30" s="32"/>
      <c r="E30" s="40"/>
      <c r="F30" s="40"/>
      <c r="G30" s="40"/>
      <c r="H30" s="31">
        <v>1532</v>
      </c>
      <c r="I30" s="134"/>
      <c r="J30" s="31">
        <v>1592</v>
      </c>
      <c r="K30" s="134"/>
      <c r="L30" s="31">
        <v>1455</v>
      </c>
      <c r="M30" s="134"/>
      <c r="N30" s="31">
        <v>1493</v>
      </c>
      <c r="O30" s="134"/>
      <c r="P30" s="31">
        <v>1469</v>
      </c>
      <c r="Q30" s="134"/>
      <c r="R30" s="31">
        <v>1494</v>
      </c>
      <c r="S30" s="134"/>
      <c r="T30" s="31">
        <v>1519</v>
      </c>
      <c r="U30" s="134"/>
      <c r="V30" s="31">
        <v>1535</v>
      </c>
      <c r="W30" s="134"/>
      <c r="X30" s="31"/>
      <c r="Y30" s="134"/>
      <c r="Z30" s="31"/>
      <c r="AA30" s="134"/>
      <c r="AB30" s="31"/>
      <c r="AC30" s="134"/>
      <c r="AD30" s="31"/>
      <c r="AE30" s="134"/>
      <c r="AF30" s="33">
        <f t="shared" si="4"/>
        <v>1535</v>
      </c>
      <c r="AG30" s="135"/>
      <c r="AH30" s="40"/>
      <c r="AJ30" s="22"/>
    </row>
    <row r="31" spans="1:36" ht="80.099999999999994" customHeight="1">
      <c r="A31" s="128"/>
      <c r="B31" s="27" t="s">
        <v>170</v>
      </c>
      <c r="C31" s="28">
        <f>SUM(C32:C35)</f>
        <v>6819</v>
      </c>
      <c r="D31" s="29"/>
      <c r="E31" s="29"/>
      <c r="F31" s="29"/>
      <c r="G31" s="29"/>
      <c r="H31" s="28">
        <f>SUM(H32:H35)</f>
        <v>6783</v>
      </c>
      <c r="I31" s="38"/>
      <c r="J31" s="28">
        <f>SUM(J32:J35)</f>
        <v>6804</v>
      </c>
      <c r="K31" s="38"/>
      <c r="L31" s="28">
        <f>SUM(L32:L35)</f>
        <v>7043</v>
      </c>
      <c r="M31" s="224"/>
      <c r="N31" s="28">
        <f>SUM(N32:N35)</f>
        <v>7160</v>
      </c>
      <c r="O31" s="38"/>
      <c r="P31" s="28">
        <f>SUM(P32:P35)</f>
        <v>6998</v>
      </c>
      <c r="Q31" s="38"/>
      <c r="R31" s="28">
        <f>SUM(R32:R35)</f>
        <v>7255</v>
      </c>
      <c r="S31" s="38"/>
      <c r="T31" s="28">
        <f>SUM(T32:T35)</f>
        <v>7430</v>
      </c>
      <c r="U31" s="38"/>
      <c r="V31" s="28">
        <f>SUM(V32:V35)</f>
        <v>7408</v>
      </c>
      <c r="W31" s="38"/>
      <c r="X31" s="162">
        <f>SUM(X32:X35)</f>
        <v>0</v>
      </c>
      <c r="Y31" s="169"/>
      <c r="Z31" s="162">
        <f>SUM(Z32:Z35)</f>
        <v>0</v>
      </c>
      <c r="AA31" s="169"/>
      <c r="AB31" s="162">
        <f>SUM(AB32:AB35)</f>
        <v>0</v>
      </c>
      <c r="AC31" s="169"/>
      <c r="AD31" s="162">
        <f>SUM(AD32:AD35)</f>
        <v>0</v>
      </c>
      <c r="AE31" s="38"/>
      <c r="AF31" s="28">
        <f>SUM(AF32:AF35)</f>
        <v>7408</v>
      </c>
      <c r="AG31" s="104"/>
      <c r="AH31" s="37"/>
      <c r="AJ31" s="22"/>
    </row>
    <row r="32" spans="1:36" ht="80.099999999999994" customHeight="1">
      <c r="A32" s="128"/>
      <c r="B32" s="30" t="s">
        <v>49</v>
      </c>
      <c r="C32" s="31">
        <v>1633</v>
      </c>
      <c r="D32" s="32"/>
      <c r="E32" s="40"/>
      <c r="F32" s="40"/>
      <c r="G32" s="40"/>
      <c r="H32" s="31">
        <v>1669</v>
      </c>
      <c r="I32" s="134"/>
      <c r="J32" s="31">
        <v>1730</v>
      </c>
      <c r="K32" s="134"/>
      <c r="L32" s="31">
        <v>1772</v>
      </c>
      <c r="M32" s="134"/>
      <c r="N32" s="31">
        <v>1802</v>
      </c>
      <c r="O32" s="134"/>
      <c r="P32" s="31">
        <v>1806</v>
      </c>
      <c r="Q32" s="134"/>
      <c r="R32" s="31">
        <v>1828</v>
      </c>
      <c r="S32" s="134"/>
      <c r="T32" s="31">
        <v>1857</v>
      </c>
      <c r="U32" s="134"/>
      <c r="V32" s="31">
        <v>1897</v>
      </c>
      <c r="W32" s="134"/>
      <c r="X32" s="31"/>
      <c r="Y32" s="134"/>
      <c r="Z32" s="31"/>
      <c r="AA32" s="134"/>
      <c r="AB32" s="31"/>
      <c r="AC32" s="134"/>
      <c r="AD32" s="31"/>
      <c r="AE32" s="134"/>
      <c r="AF32" s="33">
        <f>V32</f>
        <v>1897</v>
      </c>
      <c r="AG32" s="135"/>
      <c r="AH32" s="40"/>
      <c r="AJ32" s="22"/>
    </row>
    <row r="33" spans="1:36" ht="80.099999999999994" customHeight="1">
      <c r="A33" s="128"/>
      <c r="B33" s="30" t="s">
        <v>50</v>
      </c>
      <c r="C33" s="31">
        <v>3106</v>
      </c>
      <c r="D33" s="32"/>
      <c r="E33" s="40"/>
      <c r="F33" s="40"/>
      <c r="G33" s="40"/>
      <c r="H33" s="31">
        <v>3036</v>
      </c>
      <c r="I33" s="134"/>
      <c r="J33" s="31">
        <v>3065</v>
      </c>
      <c r="K33" s="134"/>
      <c r="L33" s="31">
        <v>3134</v>
      </c>
      <c r="M33" s="134"/>
      <c r="N33" s="31">
        <v>3249</v>
      </c>
      <c r="O33" s="134"/>
      <c r="P33" s="31">
        <v>3024</v>
      </c>
      <c r="Q33" s="134"/>
      <c r="R33" s="31">
        <v>3167</v>
      </c>
      <c r="S33" s="134"/>
      <c r="T33" s="31">
        <v>3315</v>
      </c>
      <c r="U33" s="134"/>
      <c r="V33" s="31">
        <v>3217</v>
      </c>
      <c r="W33" s="134"/>
      <c r="X33" s="31"/>
      <c r="Y33" s="134"/>
      <c r="Z33" s="31"/>
      <c r="AA33" s="134"/>
      <c r="AB33" s="31"/>
      <c r="AC33" s="134"/>
      <c r="AD33" s="31"/>
      <c r="AE33" s="134"/>
      <c r="AF33" s="33">
        <f t="shared" ref="AF33:AF35" si="5">V33</f>
        <v>3217</v>
      </c>
      <c r="AG33" s="135"/>
      <c r="AH33" s="40"/>
      <c r="AJ33" s="22"/>
    </row>
    <row r="34" spans="1:36" ht="80.099999999999994" customHeight="1">
      <c r="A34" s="128"/>
      <c r="B34" s="30" t="s">
        <v>51</v>
      </c>
      <c r="C34" s="31">
        <v>1486</v>
      </c>
      <c r="D34" s="32"/>
      <c r="E34" s="40"/>
      <c r="F34" s="40"/>
      <c r="G34" s="40"/>
      <c r="H34" s="31">
        <v>1504</v>
      </c>
      <c r="I34" s="134"/>
      <c r="J34" s="31">
        <v>1444</v>
      </c>
      <c r="K34" s="134"/>
      <c r="L34" s="31">
        <v>1511</v>
      </c>
      <c r="M34" s="134"/>
      <c r="N34" s="31">
        <v>1460</v>
      </c>
      <c r="O34" s="134"/>
      <c r="P34" s="31">
        <v>1539</v>
      </c>
      <c r="Q34" s="134"/>
      <c r="R34" s="31">
        <v>1573</v>
      </c>
      <c r="S34" s="134"/>
      <c r="T34" s="31">
        <v>1573</v>
      </c>
      <c r="U34" s="134"/>
      <c r="V34" s="31">
        <v>1608</v>
      </c>
      <c r="W34" s="134"/>
      <c r="X34" s="31"/>
      <c r="Y34" s="134"/>
      <c r="Z34" s="31"/>
      <c r="AA34" s="134"/>
      <c r="AB34" s="31"/>
      <c r="AC34" s="134"/>
      <c r="AD34" s="31"/>
      <c r="AE34" s="134"/>
      <c r="AF34" s="33">
        <f t="shared" si="5"/>
        <v>1608</v>
      </c>
      <c r="AG34" s="135"/>
      <c r="AH34" s="40"/>
      <c r="AJ34" s="22"/>
    </row>
    <row r="35" spans="1:36" ht="80.099999999999994" customHeight="1">
      <c r="A35" s="128"/>
      <c r="B35" s="30" t="s">
        <v>52</v>
      </c>
      <c r="C35" s="31">
        <v>594</v>
      </c>
      <c r="D35" s="32"/>
      <c r="E35" s="40"/>
      <c r="F35" s="40"/>
      <c r="G35" s="40"/>
      <c r="H35" s="31">
        <v>574</v>
      </c>
      <c r="I35" s="134"/>
      <c r="J35" s="31">
        <v>565</v>
      </c>
      <c r="K35" s="134"/>
      <c r="L35" s="31">
        <v>626</v>
      </c>
      <c r="M35" s="134"/>
      <c r="N35" s="31">
        <v>649</v>
      </c>
      <c r="O35" s="134"/>
      <c r="P35" s="31">
        <v>629</v>
      </c>
      <c r="Q35" s="134"/>
      <c r="R35" s="31">
        <v>687</v>
      </c>
      <c r="S35" s="134"/>
      <c r="T35" s="31">
        <v>685</v>
      </c>
      <c r="U35" s="134"/>
      <c r="V35" s="31">
        <v>686</v>
      </c>
      <c r="W35" s="134"/>
      <c r="X35" s="31"/>
      <c r="Y35" s="134"/>
      <c r="Z35" s="31"/>
      <c r="AA35" s="134"/>
      <c r="AB35" s="31"/>
      <c r="AC35" s="134"/>
      <c r="AD35" s="31"/>
      <c r="AE35" s="134"/>
      <c r="AF35" s="33">
        <f t="shared" si="5"/>
        <v>686</v>
      </c>
      <c r="AG35" s="135"/>
      <c r="AH35" s="40"/>
      <c r="AJ35" s="22"/>
    </row>
    <row r="36" spans="1:36" ht="80.099999999999994" customHeight="1">
      <c r="A36" s="128"/>
      <c r="B36" s="27" t="s">
        <v>171</v>
      </c>
      <c r="C36" s="28">
        <f>SUM(C37:C40)</f>
        <v>7159</v>
      </c>
      <c r="D36" s="29"/>
      <c r="E36" s="29"/>
      <c r="F36" s="29"/>
      <c r="G36" s="29"/>
      <c r="H36" s="28">
        <f>SUM(H37:H40)</f>
        <v>7191</v>
      </c>
      <c r="I36" s="38"/>
      <c r="J36" s="28">
        <f>SUM(J37:J40)</f>
        <v>7219</v>
      </c>
      <c r="K36" s="38"/>
      <c r="L36" s="28">
        <f>SUM(L37:L40)</f>
        <v>7023</v>
      </c>
      <c r="M36" s="224"/>
      <c r="N36" s="28">
        <f>SUM(N37:N40)</f>
        <v>7038</v>
      </c>
      <c r="O36" s="38"/>
      <c r="P36" s="28">
        <f>SUM(P37:P40)</f>
        <v>7049</v>
      </c>
      <c r="Q36" s="38"/>
      <c r="R36" s="28">
        <f>SUM(R37:R40)</f>
        <v>7014</v>
      </c>
      <c r="S36" s="38"/>
      <c r="T36" s="28">
        <f>SUM(T37:T40)</f>
        <v>7408</v>
      </c>
      <c r="U36" s="38"/>
      <c r="V36" s="28">
        <f>SUM(V37:V40)</f>
        <v>7226</v>
      </c>
      <c r="W36" s="38"/>
      <c r="X36" s="162">
        <f>SUM(X37:X40)</f>
        <v>0</v>
      </c>
      <c r="Y36" s="169"/>
      <c r="Z36" s="162">
        <f>SUM(Z37:Z40)</f>
        <v>0</v>
      </c>
      <c r="AA36" s="169"/>
      <c r="AB36" s="162">
        <f>SUM(AB37:AB40)</f>
        <v>0</v>
      </c>
      <c r="AC36" s="169"/>
      <c r="AD36" s="162">
        <f>SUM(AD37:AD40)</f>
        <v>0</v>
      </c>
      <c r="AE36" s="38"/>
      <c r="AF36" s="28">
        <f>SUM(AF37:AF40)</f>
        <v>7226</v>
      </c>
      <c r="AG36" s="104"/>
      <c r="AH36" s="37"/>
      <c r="AJ36" s="22"/>
    </row>
    <row r="37" spans="1:36" ht="80.099999999999994" customHeight="1">
      <c r="A37" s="128"/>
      <c r="B37" s="30" t="s">
        <v>53</v>
      </c>
      <c r="C37" s="31">
        <v>3878</v>
      </c>
      <c r="D37" s="32"/>
      <c r="E37" s="40"/>
      <c r="F37" s="40"/>
      <c r="G37" s="40"/>
      <c r="H37" s="31">
        <v>3899</v>
      </c>
      <c r="I37" s="134"/>
      <c r="J37" s="31">
        <v>3979</v>
      </c>
      <c r="K37" s="134"/>
      <c r="L37" s="31">
        <v>3532</v>
      </c>
      <c r="M37" s="134"/>
      <c r="N37" s="31">
        <v>3576</v>
      </c>
      <c r="O37" s="134"/>
      <c r="P37" s="31">
        <v>3733</v>
      </c>
      <c r="Q37" s="134"/>
      <c r="R37" s="31">
        <v>3629</v>
      </c>
      <c r="S37" s="134"/>
      <c r="T37" s="31">
        <v>3664</v>
      </c>
      <c r="U37" s="134"/>
      <c r="V37" s="31">
        <v>3561</v>
      </c>
      <c r="W37" s="134"/>
      <c r="X37" s="31"/>
      <c r="Y37" s="134"/>
      <c r="Z37" s="31"/>
      <c r="AA37" s="134"/>
      <c r="AB37" s="31"/>
      <c r="AC37" s="134"/>
      <c r="AD37" s="31"/>
      <c r="AE37" s="134"/>
      <c r="AF37" s="33">
        <f>V37</f>
        <v>3561</v>
      </c>
      <c r="AG37" s="135"/>
      <c r="AH37" s="40"/>
      <c r="AJ37" s="22"/>
    </row>
    <row r="38" spans="1:36" ht="80.099999999999994" customHeight="1">
      <c r="A38" s="128"/>
      <c r="B38" s="30" t="s">
        <v>54</v>
      </c>
      <c r="C38" s="31">
        <v>489</v>
      </c>
      <c r="D38" s="32"/>
      <c r="E38" s="40"/>
      <c r="F38" s="40"/>
      <c r="G38" s="40"/>
      <c r="H38" s="31">
        <v>508</v>
      </c>
      <c r="I38" s="134"/>
      <c r="J38" s="31">
        <v>485</v>
      </c>
      <c r="K38" s="134"/>
      <c r="L38" s="31">
        <v>513</v>
      </c>
      <c r="M38" s="134"/>
      <c r="N38" s="31">
        <v>523</v>
      </c>
      <c r="O38" s="134"/>
      <c r="P38" s="31">
        <v>559</v>
      </c>
      <c r="Q38" s="134"/>
      <c r="R38" s="31">
        <v>559</v>
      </c>
      <c r="S38" s="134"/>
      <c r="T38" s="31">
        <v>571</v>
      </c>
      <c r="U38" s="134"/>
      <c r="V38" s="31">
        <v>634</v>
      </c>
      <c r="W38" s="134"/>
      <c r="X38" s="31"/>
      <c r="Y38" s="134"/>
      <c r="Z38" s="31"/>
      <c r="AA38" s="134"/>
      <c r="AB38" s="31"/>
      <c r="AC38" s="134"/>
      <c r="AD38" s="31"/>
      <c r="AE38" s="134"/>
      <c r="AF38" s="33">
        <f t="shared" ref="AF38:AF40" si="6">V38</f>
        <v>634</v>
      </c>
      <c r="AG38" s="135"/>
      <c r="AH38" s="40"/>
      <c r="AJ38" s="22"/>
    </row>
    <row r="39" spans="1:36" ht="80.099999999999994" customHeight="1">
      <c r="A39" s="128"/>
      <c r="B39" s="30" t="s">
        <v>55</v>
      </c>
      <c r="C39" s="31">
        <v>1265</v>
      </c>
      <c r="D39" s="32"/>
      <c r="E39" s="40"/>
      <c r="F39" s="40"/>
      <c r="G39" s="40"/>
      <c r="H39" s="31">
        <v>1247</v>
      </c>
      <c r="I39" s="134"/>
      <c r="J39" s="31">
        <v>1203</v>
      </c>
      <c r="K39" s="134"/>
      <c r="L39" s="31">
        <v>1350</v>
      </c>
      <c r="M39" s="134"/>
      <c r="N39" s="31">
        <v>1376</v>
      </c>
      <c r="O39" s="134"/>
      <c r="P39" s="31">
        <v>1098</v>
      </c>
      <c r="Q39" s="134"/>
      <c r="R39" s="31">
        <v>1098</v>
      </c>
      <c r="S39" s="134"/>
      <c r="T39" s="31">
        <v>1537</v>
      </c>
      <c r="U39" s="134"/>
      <c r="V39" s="31">
        <v>1310</v>
      </c>
      <c r="W39" s="134"/>
      <c r="X39" s="31"/>
      <c r="Y39" s="134"/>
      <c r="Z39" s="31"/>
      <c r="AA39" s="134"/>
      <c r="AB39" s="31"/>
      <c r="AC39" s="134"/>
      <c r="AD39" s="31"/>
      <c r="AE39" s="134"/>
      <c r="AF39" s="33">
        <f t="shared" si="6"/>
        <v>1310</v>
      </c>
      <c r="AG39" s="135"/>
      <c r="AH39" s="40"/>
      <c r="AJ39" s="22"/>
    </row>
    <row r="40" spans="1:36" ht="80.099999999999994" customHeight="1">
      <c r="A40" s="128"/>
      <c r="B40" s="30" t="s">
        <v>56</v>
      </c>
      <c r="C40" s="31">
        <v>1527</v>
      </c>
      <c r="D40" s="32"/>
      <c r="E40" s="40"/>
      <c r="F40" s="40"/>
      <c r="G40" s="40"/>
      <c r="H40" s="31">
        <v>1537</v>
      </c>
      <c r="I40" s="134"/>
      <c r="J40" s="31">
        <v>1552</v>
      </c>
      <c r="K40" s="134"/>
      <c r="L40" s="31">
        <v>1628</v>
      </c>
      <c r="M40" s="134"/>
      <c r="N40" s="31">
        <v>1563</v>
      </c>
      <c r="O40" s="134"/>
      <c r="P40" s="31">
        <v>1659</v>
      </c>
      <c r="Q40" s="134"/>
      <c r="R40" s="31">
        <v>1728</v>
      </c>
      <c r="S40" s="134"/>
      <c r="T40" s="31">
        <v>1636</v>
      </c>
      <c r="U40" s="134"/>
      <c r="V40" s="31">
        <v>1721</v>
      </c>
      <c r="W40" s="134"/>
      <c r="X40" s="31"/>
      <c r="Y40" s="134"/>
      <c r="Z40" s="31"/>
      <c r="AA40" s="134"/>
      <c r="AB40" s="31"/>
      <c r="AC40" s="134"/>
      <c r="AD40" s="31"/>
      <c r="AE40" s="134"/>
      <c r="AF40" s="33">
        <f t="shared" si="6"/>
        <v>1721</v>
      </c>
      <c r="AG40" s="135"/>
      <c r="AH40" s="40"/>
      <c r="AJ40" s="22"/>
    </row>
    <row r="41" spans="1:36" ht="80.099999999999994" customHeight="1">
      <c r="A41" s="128"/>
      <c r="B41" s="27" t="s">
        <v>172</v>
      </c>
      <c r="C41" s="28">
        <f>SUM(C42:C46)</f>
        <v>5028</v>
      </c>
      <c r="D41" s="29"/>
      <c r="E41" s="29"/>
      <c r="F41" s="29"/>
      <c r="G41" s="29"/>
      <c r="H41" s="28">
        <f>SUM(H42:H46)</f>
        <v>5162</v>
      </c>
      <c r="I41" s="38"/>
      <c r="J41" s="28">
        <f>SUM(J42:J46)</f>
        <v>5104</v>
      </c>
      <c r="K41" s="38"/>
      <c r="L41" s="28">
        <f>SUM(L42:L46)</f>
        <v>5248</v>
      </c>
      <c r="M41" s="224"/>
      <c r="N41" s="28">
        <f>SUM(N42:N46)</f>
        <v>5228</v>
      </c>
      <c r="O41" s="38"/>
      <c r="P41" s="28">
        <f>SUM(P42:P46)</f>
        <v>5523</v>
      </c>
      <c r="Q41" s="38"/>
      <c r="R41" s="28">
        <f>SUM(R42:R46)</f>
        <v>5518</v>
      </c>
      <c r="S41" s="38"/>
      <c r="T41" s="28">
        <f>SUM(T42:T46)</f>
        <v>5427</v>
      </c>
      <c r="U41" s="38"/>
      <c r="V41" s="28">
        <f>SUM(V42:V46)</f>
        <v>5174</v>
      </c>
      <c r="W41" s="38"/>
      <c r="X41" s="162">
        <f>SUM(X42:X46)</f>
        <v>0</v>
      </c>
      <c r="Y41" s="169"/>
      <c r="Z41" s="162">
        <f>SUM(Z42:Z46)</f>
        <v>0</v>
      </c>
      <c r="AA41" s="169"/>
      <c r="AB41" s="162">
        <f>SUM(AB42:AB46)</f>
        <v>0</v>
      </c>
      <c r="AC41" s="169"/>
      <c r="AD41" s="162">
        <f>SUM(AD42:AD46)</f>
        <v>0</v>
      </c>
      <c r="AE41" s="38"/>
      <c r="AF41" s="28">
        <f>SUM(AF42:AF46)</f>
        <v>5174</v>
      </c>
      <c r="AG41" s="104"/>
      <c r="AH41" s="37"/>
      <c r="AJ41" s="22"/>
    </row>
    <row r="42" spans="1:36" ht="80.099999999999994" customHeight="1">
      <c r="A42" s="128"/>
      <c r="B42" s="30" t="s">
        <v>57</v>
      </c>
      <c r="C42" s="31">
        <v>1656</v>
      </c>
      <c r="D42" s="32"/>
      <c r="E42" s="40"/>
      <c r="F42" s="40"/>
      <c r="G42" s="40"/>
      <c r="H42" s="31">
        <v>1613</v>
      </c>
      <c r="I42" s="134"/>
      <c r="J42" s="31">
        <v>1588</v>
      </c>
      <c r="K42" s="134"/>
      <c r="L42" s="31">
        <v>1628</v>
      </c>
      <c r="M42" s="134"/>
      <c r="N42" s="31">
        <v>1561</v>
      </c>
      <c r="O42" s="134"/>
      <c r="P42" s="31">
        <v>1649</v>
      </c>
      <c r="Q42" s="134"/>
      <c r="R42" s="31">
        <v>1593</v>
      </c>
      <c r="S42" s="134"/>
      <c r="T42" s="31">
        <v>1541</v>
      </c>
      <c r="U42" s="134"/>
      <c r="V42" s="31">
        <v>1471</v>
      </c>
      <c r="W42" s="134"/>
      <c r="X42" s="31"/>
      <c r="Y42" s="134"/>
      <c r="Z42" s="31"/>
      <c r="AA42" s="134"/>
      <c r="AB42" s="31"/>
      <c r="AC42" s="134"/>
      <c r="AD42" s="31"/>
      <c r="AE42" s="134"/>
      <c r="AF42" s="33">
        <f>V42</f>
        <v>1471</v>
      </c>
      <c r="AG42" s="135"/>
      <c r="AH42" s="40"/>
      <c r="AJ42" s="22"/>
    </row>
    <row r="43" spans="1:36" ht="80.099999999999994" customHeight="1">
      <c r="A43" s="128"/>
      <c r="B43" s="30" t="s">
        <v>58</v>
      </c>
      <c r="C43" s="31">
        <v>1552</v>
      </c>
      <c r="D43" s="32"/>
      <c r="E43" s="40"/>
      <c r="F43" s="40"/>
      <c r="G43" s="40"/>
      <c r="H43" s="31">
        <v>1670</v>
      </c>
      <c r="I43" s="134"/>
      <c r="J43" s="31">
        <v>1638</v>
      </c>
      <c r="K43" s="134"/>
      <c r="L43" s="31">
        <v>1702</v>
      </c>
      <c r="M43" s="134"/>
      <c r="N43" s="31">
        <v>1751</v>
      </c>
      <c r="O43" s="134"/>
      <c r="P43" s="31">
        <v>1715</v>
      </c>
      <c r="Q43" s="134"/>
      <c r="R43" s="31">
        <v>1657</v>
      </c>
      <c r="S43" s="134"/>
      <c r="T43" s="31">
        <v>1531</v>
      </c>
      <c r="U43" s="134"/>
      <c r="V43" s="31">
        <v>1479</v>
      </c>
      <c r="W43" s="134"/>
      <c r="X43" s="31"/>
      <c r="Y43" s="134"/>
      <c r="Z43" s="31"/>
      <c r="AA43" s="134"/>
      <c r="AB43" s="31"/>
      <c r="AC43" s="134"/>
      <c r="AD43" s="31"/>
      <c r="AE43" s="134"/>
      <c r="AF43" s="33">
        <f t="shared" ref="AF43:AF46" si="7">V43</f>
        <v>1479</v>
      </c>
      <c r="AG43" s="135"/>
      <c r="AH43" s="40"/>
      <c r="AJ43" s="22"/>
    </row>
    <row r="44" spans="1:36" ht="80.099999999999994" customHeight="1">
      <c r="A44" s="128"/>
      <c r="B44" s="30" t="s">
        <v>59</v>
      </c>
      <c r="C44" s="31">
        <v>546</v>
      </c>
      <c r="D44" s="32"/>
      <c r="E44" s="40"/>
      <c r="F44" s="40"/>
      <c r="G44" s="40"/>
      <c r="H44" s="31">
        <v>585</v>
      </c>
      <c r="I44" s="134"/>
      <c r="J44" s="31">
        <v>573</v>
      </c>
      <c r="K44" s="134"/>
      <c r="L44" s="31">
        <v>543</v>
      </c>
      <c r="M44" s="134"/>
      <c r="N44" s="31">
        <v>480</v>
      </c>
      <c r="O44" s="134"/>
      <c r="P44" s="31">
        <v>544</v>
      </c>
      <c r="Q44" s="134"/>
      <c r="R44" s="31">
        <v>546</v>
      </c>
      <c r="S44" s="134"/>
      <c r="T44" s="31">
        <v>557</v>
      </c>
      <c r="U44" s="134"/>
      <c r="V44" s="31">
        <v>521</v>
      </c>
      <c r="W44" s="134"/>
      <c r="X44" s="31"/>
      <c r="Y44" s="134"/>
      <c r="Z44" s="31"/>
      <c r="AA44" s="134"/>
      <c r="AB44" s="31"/>
      <c r="AC44" s="134"/>
      <c r="AD44" s="31"/>
      <c r="AE44" s="134"/>
      <c r="AF44" s="33">
        <f t="shared" si="7"/>
        <v>521</v>
      </c>
      <c r="AG44" s="135"/>
      <c r="AH44" s="40"/>
      <c r="AJ44" s="22"/>
    </row>
    <row r="45" spans="1:36" ht="80.099999999999994" customHeight="1">
      <c r="A45" s="128"/>
      <c r="B45" s="30" t="s">
        <v>60</v>
      </c>
      <c r="C45" s="31">
        <v>799</v>
      </c>
      <c r="D45" s="32"/>
      <c r="E45" s="40"/>
      <c r="F45" s="40"/>
      <c r="G45" s="40"/>
      <c r="H45" s="31">
        <v>801</v>
      </c>
      <c r="I45" s="134"/>
      <c r="J45" s="31">
        <v>879</v>
      </c>
      <c r="K45" s="134"/>
      <c r="L45" s="31">
        <v>942</v>
      </c>
      <c r="M45" s="134"/>
      <c r="N45" s="31">
        <v>1012</v>
      </c>
      <c r="O45" s="134"/>
      <c r="P45" s="31">
        <v>1190</v>
      </c>
      <c r="Q45" s="134"/>
      <c r="R45" s="31">
        <v>1292</v>
      </c>
      <c r="S45" s="134"/>
      <c r="T45" s="31">
        <v>1362</v>
      </c>
      <c r="U45" s="134"/>
      <c r="V45" s="31">
        <v>1304</v>
      </c>
      <c r="W45" s="134"/>
      <c r="X45" s="31"/>
      <c r="Y45" s="134"/>
      <c r="Z45" s="31"/>
      <c r="AA45" s="134"/>
      <c r="AB45" s="31"/>
      <c r="AC45" s="134"/>
      <c r="AD45" s="31"/>
      <c r="AE45" s="134"/>
      <c r="AF45" s="33">
        <f t="shared" si="7"/>
        <v>1304</v>
      </c>
      <c r="AG45" s="135"/>
      <c r="AH45" s="40"/>
      <c r="AJ45" s="22"/>
    </row>
    <row r="46" spans="1:36" ht="80.099999999999994" customHeight="1">
      <c r="A46" s="128"/>
      <c r="B46" s="30" t="s">
        <v>61</v>
      </c>
      <c r="C46" s="31">
        <v>475</v>
      </c>
      <c r="D46" s="32"/>
      <c r="E46" s="40"/>
      <c r="F46" s="40"/>
      <c r="G46" s="40"/>
      <c r="H46" s="31">
        <v>493</v>
      </c>
      <c r="I46" s="134"/>
      <c r="J46" s="31">
        <v>426</v>
      </c>
      <c r="K46" s="134"/>
      <c r="L46" s="31">
        <v>433</v>
      </c>
      <c r="M46" s="134"/>
      <c r="N46" s="31">
        <v>424</v>
      </c>
      <c r="O46" s="134"/>
      <c r="P46" s="31">
        <v>425</v>
      </c>
      <c r="Q46" s="134"/>
      <c r="R46" s="31">
        <v>430</v>
      </c>
      <c r="S46" s="134"/>
      <c r="T46" s="31">
        <v>436</v>
      </c>
      <c r="U46" s="134"/>
      <c r="V46" s="31">
        <v>399</v>
      </c>
      <c r="W46" s="134"/>
      <c r="X46" s="31"/>
      <c r="Y46" s="134"/>
      <c r="Z46" s="31"/>
      <c r="AA46" s="134"/>
      <c r="AB46" s="31"/>
      <c r="AC46" s="134"/>
      <c r="AD46" s="31"/>
      <c r="AE46" s="134"/>
      <c r="AF46" s="33">
        <f t="shared" si="7"/>
        <v>399</v>
      </c>
      <c r="AG46" s="135"/>
      <c r="AH46" s="40"/>
      <c r="AJ46" s="22"/>
    </row>
    <row r="47" spans="1:36" s="22" customFormat="1" ht="80.099999999999994" customHeight="1">
      <c r="A47" s="318" t="s">
        <v>29</v>
      </c>
      <c r="B47" s="24" t="s">
        <v>62</v>
      </c>
      <c r="C47" s="25">
        <f>C48+C53+C58+C63</f>
        <v>19621</v>
      </c>
      <c r="D47" s="36">
        <f t="shared" ref="D47:D68" si="8">C47/C25</f>
        <v>0.78377406726851484</v>
      </c>
      <c r="E47" s="25" t="s">
        <v>7</v>
      </c>
      <c r="F47" s="108"/>
      <c r="G47" s="108"/>
      <c r="H47" s="25">
        <f>H48+H53+H58+H63</f>
        <v>20173</v>
      </c>
      <c r="I47" s="36">
        <f t="shared" ref="I47:I68" si="9">H47/H25</f>
        <v>0.80086545714399138</v>
      </c>
      <c r="J47" s="25">
        <f>J48+J53+J58+J63</f>
        <v>19667</v>
      </c>
      <c r="K47" s="36">
        <f t="shared" ref="K47:K68" si="10">J47/J25</f>
        <v>0.77468783235514238</v>
      </c>
      <c r="L47" s="25">
        <f>L48+L53+L58+L63</f>
        <v>19226</v>
      </c>
      <c r="M47" s="36">
        <f t="shared" ref="M47:M68" si="11">L47/L25</f>
        <v>0.75740624015127644</v>
      </c>
      <c r="N47" s="25">
        <f>N48+N53+N58+N63</f>
        <v>19597</v>
      </c>
      <c r="O47" s="36">
        <f t="shared" ref="O47:O68" si="12">N47/N25</f>
        <v>0.7671559992170679</v>
      </c>
      <c r="P47" s="25">
        <f>P48+P53+P58+P63</f>
        <v>19756</v>
      </c>
      <c r="Q47" s="36">
        <f t="shared" ref="Q47:Q68" si="13">P47/P25</f>
        <v>0.77256374159236663</v>
      </c>
      <c r="R47" s="25">
        <f>R48+R53+R58+R63</f>
        <v>19973</v>
      </c>
      <c r="S47" s="36">
        <f t="shared" ref="S47:S68" si="14">R47/R25</f>
        <v>0.77217196319492776</v>
      </c>
      <c r="T47" s="25">
        <f>T48+T53+T58+T63</f>
        <v>20668</v>
      </c>
      <c r="U47" s="36">
        <f t="shared" ref="U47:U68" si="15">T47/T25</f>
        <v>0.78909590714722055</v>
      </c>
      <c r="V47" s="25">
        <f>V48+V53+V58+V63</f>
        <v>20239</v>
      </c>
      <c r="W47" s="36">
        <f t="shared" ref="W47:W68" si="16">V47/V25</f>
        <v>0.78521823472356933</v>
      </c>
      <c r="X47" s="170">
        <f>X48+X53+X58+X63</f>
        <v>0</v>
      </c>
      <c r="Y47" s="171" t="e">
        <f t="shared" ref="Y47:Y68" si="17">X47/X25</f>
        <v>#DIV/0!</v>
      </c>
      <c r="Z47" s="170">
        <f>Z48+Z53+Z58+Z63</f>
        <v>0</v>
      </c>
      <c r="AA47" s="171" t="e">
        <f t="shared" ref="AA47:AA68" si="18">Z47/Z25</f>
        <v>#DIV/0!</v>
      </c>
      <c r="AB47" s="170">
        <f>AB48+AB53+AB58+AB63</f>
        <v>0</v>
      </c>
      <c r="AC47" s="171" t="e">
        <f t="shared" ref="AC47:AC68" si="19">AB47/AB25</f>
        <v>#DIV/0!</v>
      </c>
      <c r="AD47" s="170">
        <f>AD48+AD53+AD58+AD63</f>
        <v>0</v>
      </c>
      <c r="AE47" s="171" t="e">
        <f t="shared" ref="AE47:AE68" si="20">AD47/AD25</f>
        <v>#DIV/0!</v>
      </c>
      <c r="AF47" s="25">
        <f>AF48+AF53+AF58+AF63</f>
        <v>20239</v>
      </c>
      <c r="AG47" s="36">
        <f t="shared" ref="AG47:AG68" si="21">AF47/AF25</f>
        <v>0.78521823472356933</v>
      </c>
      <c r="AH47" s="108"/>
    </row>
    <row r="48" spans="1:36" s="22" customFormat="1" ht="80.099999999999994" customHeight="1">
      <c r="A48" s="318"/>
      <c r="B48" s="27" t="s">
        <v>169</v>
      </c>
      <c r="C48" s="28">
        <f>SUM(C49:C52)</f>
        <v>4306</v>
      </c>
      <c r="D48" s="38">
        <f t="shared" si="8"/>
        <v>0.71433311214333117</v>
      </c>
      <c r="E48" s="37"/>
      <c r="F48" s="37"/>
      <c r="G48" s="37"/>
      <c r="H48" s="28">
        <f>SUM(H49:H52)</f>
        <v>4290</v>
      </c>
      <c r="I48" s="38">
        <f t="shared" si="9"/>
        <v>0.70873946803238064</v>
      </c>
      <c r="J48" s="28">
        <f>SUM(J49:J52)</f>
        <v>4389</v>
      </c>
      <c r="K48" s="38">
        <f t="shared" si="10"/>
        <v>0.70111821086261983</v>
      </c>
      <c r="L48" s="28">
        <f>SUM(L49:L52)</f>
        <v>4048</v>
      </c>
      <c r="M48" s="38">
        <f t="shared" si="11"/>
        <v>0.66688632619439869</v>
      </c>
      <c r="N48" s="28">
        <f>SUM(N49:N52)</f>
        <v>4565</v>
      </c>
      <c r="O48" s="38">
        <f t="shared" si="12"/>
        <v>0.74603693413956529</v>
      </c>
      <c r="P48" s="28">
        <f>SUM(P49:P52)</f>
        <v>4034</v>
      </c>
      <c r="Q48" s="38">
        <f t="shared" si="13"/>
        <v>0.67210929690103294</v>
      </c>
      <c r="R48" s="28">
        <f>SUM(R49:R52)</f>
        <v>4150</v>
      </c>
      <c r="S48" s="38">
        <f t="shared" si="14"/>
        <v>0.68267807205132425</v>
      </c>
      <c r="T48" s="28">
        <f>SUM(T49:T52)</f>
        <v>4406</v>
      </c>
      <c r="U48" s="38">
        <f t="shared" si="15"/>
        <v>0.74337776278049605</v>
      </c>
      <c r="V48" s="28">
        <f>SUM(V49:V52)</f>
        <v>4139</v>
      </c>
      <c r="W48" s="38">
        <f t="shared" si="16"/>
        <v>0.69364839953075252</v>
      </c>
      <c r="X48" s="162">
        <f>SUM(X49:X52)</f>
        <v>0</v>
      </c>
      <c r="Y48" s="169" t="e">
        <f t="shared" si="17"/>
        <v>#DIV/0!</v>
      </c>
      <c r="Z48" s="162">
        <f>SUM(Z49:Z52)</f>
        <v>0</v>
      </c>
      <c r="AA48" s="169" t="e">
        <f t="shared" si="18"/>
        <v>#DIV/0!</v>
      </c>
      <c r="AB48" s="162">
        <f>SUM(AB49:AB52)</f>
        <v>0</v>
      </c>
      <c r="AC48" s="169" t="e">
        <f t="shared" si="19"/>
        <v>#DIV/0!</v>
      </c>
      <c r="AD48" s="162">
        <f>SUM(AD49:AD52)</f>
        <v>0</v>
      </c>
      <c r="AE48" s="169" t="e">
        <f t="shared" si="20"/>
        <v>#DIV/0!</v>
      </c>
      <c r="AF48" s="28">
        <f>SUM(AF49:AF52)</f>
        <v>4139</v>
      </c>
      <c r="AG48" s="38">
        <f t="shared" si="21"/>
        <v>0.69364839953075252</v>
      </c>
      <c r="AH48" s="37"/>
    </row>
    <row r="49" spans="1:34" s="22" customFormat="1" ht="80.099999999999994" customHeight="1">
      <c r="A49" s="318"/>
      <c r="B49" s="30" t="s">
        <v>45</v>
      </c>
      <c r="C49" s="31">
        <v>948</v>
      </c>
      <c r="D49" s="70">
        <f t="shared" si="8"/>
        <v>0.76267095736122281</v>
      </c>
      <c r="E49" s="40"/>
      <c r="F49" s="40"/>
      <c r="G49" s="40"/>
      <c r="H49" s="31">
        <v>1095</v>
      </c>
      <c r="I49" s="70">
        <f t="shared" si="9"/>
        <v>0.75673807878369037</v>
      </c>
      <c r="J49" s="31">
        <v>1091</v>
      </c>
      <c r="K49" s="70">
        <f t="shared" si="10"/>
        <v>0.77872947894361166</v>
      </c>
      <c r="L49" s="31">
        <v>1063</v>
      </c>
      <c r="M49" s="70">
        <f t="shared" si="11"/>
        <v>0.64856619890176936</v>
      </c>
      <c r="N49" s="31">
        <v>1468</v>
      </c>
      <c r="O49" s="70">
        <f t="shared" si="12"/>
        <v>0.92793931731984824</v>
      </c>
      <c r="P49" s="31">
        <v>1018</v>
      </c>
      <c r="Q49" s="70">
        <f t="shared" si="13"/>
        <v>0.69678302532511982</v>
      </c>
      <c r="R49" s="31">
        <v>1004</v>
      </c>
      <c r="S49" s="70">
        <f t="shared" si="14"/>
        <v>0.681602172437203</v>
      </c>
      <c r="T49" s="31">
        <v>1079</v>
      </c>
      <c r="U49" s="70">
        <f t="shared" si="15"/>
        <v>0.84960629921259845</v>
      </c>
      <c r="V49" s="31">
        <v>913</v>
      </c>
      <c r="W49" s="70">
        <f t="shared" si="16"/>
        <v>0.67780252412769115</v>
      </c>
      <c r="X49" s="163"/>
      <c r="Y49" s="107" t="e">
        <f t="shared" si="17"/>
        <v>#DIV/0!</v>
      </c>
      <c r="Z49" s="163"/>
      <c r="AA49" s="107" t="e">
        <f t="shared" si="18"/>
        <v>#DIV/0!</v>
      </c>
      <c r="AB49" s="163"/>
      <c r="AC49" s="107" t="e">
        <f t="shared" si="19"/>
        <v>#DIV/0!</v>
      </c>
      <c r="AD49" s="163"/>
      <c r="AE49" s="107" t="e">
        <f t="shared" si="20"/>
        <v>#DIV/0!</v>
      </c>
      <c r="AF49" s="33">
        <f>V49</f>
        <v>913</v>
      </c>
      <c r="AG49" s="105">
        <f t="shared" si="21"/>
        <v>0.67780252412769115</v>
      </c>
      <c r="AH49" s="40"/>
    </row>
    <row r="50" spans="1:34" s="22" customFormat="1" ht="80.099999999999994" customHeight="1">
      <c r="A50" s="136"/>
      <c r="B50" s="30" t="s">
        <v>46</v>
      </c>
      <c r="C50" s="31">
        <v>919</v>
      </c>
      <c r="D50" s="70">
        <f t="shared" si="8"/>
        <v>0.80052264808362372</v>
      </c>
      <c r="E50" s="40"/>
      <c r="F50" s="40"/>
      <c r="G50" s="40"/>
      <c r="H50" s="31">
        <v>916</v>
      </c>
      <c r="I50" s="70">
        <f t="shared" si="9"/>
        <v>0.86496694995278567</v>
      </c>
      <c r="J50" s="31">
        <v>945</v>
      </c>
      <c r="K50" s="70">
        <f t="shared" si="10"/>
        <v>0.85443037974683544</v>
      </c>
      <c r="L50" s="31">
        <v>874</v>
      </c>
      <c r="M50" s="70">
        <f t="shared" si="11"/>
        <v>0.86108374384236452</v>
      </c>
      <c r="N50" s="31">
        <v>928</v>
      </c>
      <c r="O50" s="70">
        <f t="shared" si="12"/>
        <v>0.85372585096596132</v>
      </c>
      <c r="P50" s="31">
        <v>922</v>
      </c>
      <c r="Q50" s="70">
        <f t="shared" si="13"/>
        <v>0.8482060717571297</v>
      </c>
      <c r="R50" s="31">
        <v>993</v>
      </c>
      <c r="S50" s="70">
        <f t="shared" si="14"/>
        <v>0.89783001808318263</v>
      </c>
      <c r="T50" s="31">
        <v>958</v>
      </c>
      <c r="U50" s="70">
        <f t="shared" si="15"/>
        <v>0.9037735849056604</v>
      </c>
      <c r="V50" s="31">
        <v>945</v>
      </c>
      <c r="W50" s="70">
        <f t="shared" si="16"/>
        <v>0.88815789473684215</v>
      </c>
      <c r="X50" s="163"/>
      <c r="Y50" s="107" t="e">
        <f t="shared" si="17"/>
        <v>#DIV/0!</v>
      </c>
      <c r="Z50" s="163"/>
      <c r="AA50" s="107" t="e">
        <f t="shared" si="18"/>
        <v>#DIV/0!</v>
      </c>
      <c r="AB50" s="163"/>
      <c r="AC50" s="107" t="e">
        <f t="shared" si="19"/>
        <v>#DIV/0!</v>
      </c>
      <c r="AD50" s="163"/>
      <c r="AE50" s="107" t="e">
        <f t="shared" si="20"/>
        <v>#DIV/0!</v>
      </c>
      <c r="AF50" s="33">
        <f t="shared" ref="AF50:AF52" si="22">V50</f>
        <v>945</v>
      </c>
      <c r="AG50" s="105">
        <f t="shared" si="21"/>
        <v>0.88815789473684215</v>
      </c>
      <c r="AH50" s="40"/>
    </row>
    <row r="51" spans="1:34" s="22" customFormat="1" ht="80.099999999999994" customHeight="1">
      <c r="A51" s="136"/>
      <c r="B51" s="30" t="s">
        <v>47</v>
      </c>
      <c r="C51" s="31">
        <v>1256</v>
      </c>
      <c r="D51" s="70">
        <f t="shared" si="8"/>
        <v>0.59357277882797732</v>
      </c>
      <c r="E51" s="40"/>
      <c r="F51" s="40"/>
      <c r="G51" s="40"/>
      <c r="H51" s="31">
        <v>1117</v>
      </c>
      <c r="I51" s="70">
        <f t="shared" si="9"/>
        <v>0.55434243176178655</v>
      </c>
      <c r="J51" s="31">
        <v>1189</v>
      </c>
      <c r="K51" s="70">
        <f t="shared" si="10"/>
        <v>0.55020823692734844</v>
      </c>
      <c r="L51" s="31">
        <v>1047</v>
      </c>
      <c r="M51" s="70">
        <f t="shared" si="11"/>
        <v>0.53391126976032632</v>
      </c>
      <c r="N51" s="31">
        <v>1037</v>
      </c>
      <c r="O51" s="70">
        <f t="shared" si="12"/>
        <v>0.52989269289729179</v>
      </c>
      <c r="P51" s="31">
        <v>1031</v>
      </c>
      <c r="Q51" s="70">
        <f t="shared" si="13"/>
        <v>0.51939546599496222</v>
      </c>
      <c r="R51" s="31">
        <v>1032</v>
      </c>
      <c r="S51" s="70">
        <f t="shared" si="14"/>
        <v>0.51445663010967102</v>
      </c>
      <c r="T51" s="31">
        <v>1178</v>
      </c>
      <c r="U51" s="70">
        <f t="shared" si="15"/>
        <v>0.56689124157844084</v>
      </c>
      <c r="V51" s="31">
        <v>1045</v>
      </c>
      <c r="W51" s="70">
        <f t="shared" si="16"/>
        <v>0.51707075705096484</v>
      </c>
      <c r="X51" s="163"/>
      <c r="Y51" s="107" t="e">
        <f t="shared" si="17"/>
        <v>#DIV/0!</v>
      </c>
      <c r="Z51" s="163"/>
      <c r="AA51" s="107" t="e">
        <f t="shared" si="18"/>
        <v>#DIV/0!</v>
      </c>
      <c r="AB51" s="163"/>
      <c r="AC51" s="107" t="e">
        <f t="shared" si="19"/>
        <v>#DIV/0!</v>
      </c>
      <c r="AD51" s="163"/>
      <c r="AE51" s="107" t="e">
        <f t="shared" si="20"/>
        <v>#DIV/0!</v>
      </c>
      <c r="AF51" s="33">
        <f t="shared" si="22"/>
        <v>1045</v>
      </c>
      <c r="AG51" s="105">
        <f t="shared" si="21"/>
        <v>0.51707075705096484</v>
      </c>
      <c r="AH51" s="40"/>
    </row>
    <row r="52" spans="1:34" s="22" customFormat="1" ht="80.099999999999994" customHeight="1">
      <c r="A52" s="136"/>
      <c r="B52" s="30" t="s">
        <v>48</v>
      </c>
      <c r="C52" s="31">
        <v>1183</v>
      </c>
      <c r="D52" s="70">
        <f t="shared" si="8"/>
        <v>0.77777777777777779</v>
      </c>
      <c r="E52" s="40"/>
      <c r="F52" s="40"/>
      <c r="G52" s="40"/>
      <c r="H52" s="31">
        <v>1162</v>
      </c>
      <c r="I52" s="70">
        <f t="shared" si="9"/>
        <v>0.75848563968668403</v>
      </c>
      <c r="J52" s="31">
        <v>1164</v>
      </c>
      <c r="K52" s="70">
        <f t="shared" si="10"/>
        <v>0.73115577889447236</v>
      </c>
      <c r="L52" s="31">
        <v>1064</v>
      </c>
      <c r="M52" s="70">
        <f t="shared" si="11"/>
        <v>0.7312714776632302</v>
      </c>
      <c r="N52" s="31">
        <v>1132</v>
      </c>
      <c r="O52" s="70">
        <f t="shared" si="12"/>
        <v>0.75820495646349628</v>
      </c>
      <c r="P52" s="31">
        <v>1063</v>
      </c>
      <c r="Q52" s="70">
        <f t="shared" si="13"/>
        <v>0.7236215112321307</v>
      </c>
      <c r="R52" s="31">
        <v>1121</v>
      </c>
      <c r="S52" s="70">
        <f t="shared" si="14"/>
        <v>0.75033467202141901</v>
      </c>
      <c r="T52" s="31">
        <v>1191</v>
      </c>
      <c r="U52" s="70">
        <f t="shared" si="15"/>
        <v>0.78406846609611591</v>
      </c>
      <c r="V52" s="31">
        <v>1236</v>
      </c>
      <c r="W52" s="70">
        <f t="shared" si="16"/>
        <v>0.80521172638436478</v>
      </c>
      <c r="X52" s="163"/>
      <c r="Y52" s="107" t="e">
        <f t="shared" si="17"/>
        <v>#DIV/0!</v>
      </c>
      <c r="Z52" s="163"/>
      <c r="AA52" s="107" t="e">
        <f t="shared" si="18"/>
        <v>#DIV/0!</v>
      </c>
      <c r="AB52" s="163"/>
      <c r="AC52" s="107" t="e">
        <f t="shared" si="19"/>
        <v>#DIV/0!</v>
      </c>
      <c r="AD52" s="163"/>
      <c r="AE52" s="107" t="e">
        <f t="shared" si="20"/>
        <v>#DIV/0!</v>
      </c>
      <c r="AF52" s="33">
        <f t="shared" si="22"/>
        <v>1236</v>
      </c>
      <c r="AG52" s="105">
        <f t="shared" si="21"/>
        <v>0.80521172638436478</v>
      </c>
      <c r="AH52" s="40"/>
    </row>
    <row r="53" spans="1:34" s="22" customFormat="1" ht="80.099999999999994" customHeight="1">
      <c r="A53" s="128"/>
      <c r="B53" s="27" t="s">
        <v>170</v>
      </c>
      <c r="C53" s="28">
        <f>SUM(C54:C57)</f>
        <v>5162</v>
      </c>
      <c r="D53" s="38">
        <f t="shared" si="8"/>
        <v>0.75700249303416922</v>
      </c>
      <c r="E53" s="37"/>
      <c r="F53" s="37"/>
      <c r="G53" s="37"/>
      <c r="H53" s="28">
        <f>SUM(H54:H57)</f>
        <v>5308</v>
      </c>
      <c r="I53" s="38">
        <f t="shared" si="9"/>
        <v>0.7825445967860829</v>
      </c>
      <c r="J53" s="28">
        <f>SUM(J54:J57)</f>
        <v>5299</v>
      </c>
      <c r="K53" s="38">
        <f t="shared" si="10"/>
        <v>0.7788065843621399</v>
      </c>
      <c r="L53" s="28">
        <f>SUM(L54:L57)</f>
        <v>5338</v>
      </c>
      <c r="M53" s="38">
        <f t="shared" si="11"/>
        <v>0.75791566093994034</v>
      </c>
      <c r="N53" s="28">
        <f>SUM(N54:N57)</f>
        <v>5317</v>
      </c>
      <c r="O53" s="38">
        <f t="shared" si="12"/>
        <v>0.74259776536312849</v>
      </c>
      <c r="P53" s="28">
        <f>SUM(P54:P57)</f>
        <v>5654</v>
      </c>
      <c r="Q53" s="38">
        <f t="shared" si="13"/>
        <v>0.80794512717919409</v>
      </c>
      <c r="R53" s="28">
        <f>SUM(R54:R57)</f>
        <v>5810</v>
      </c>
      <c r="S53" s="38">
        <f t="shared" si="14"/>
        <v>0.80082701585113714</v>
      </c>
      <c r="T53" s="28">
        <f>SUM(T54:T57)</f>
        <v>5998</v>
      </c>
      <c r="U53" s="38">
        <f t="shared" si="15"/>
        <v>0.80726783310901751</v>
      </c>
      <c r="V53" s="28">
        <f>SUM(V54:V57)</f>
        <v>6084</v>
      </c>
      <c r="W53" s="38">
        <f t="shared" si="16"/>
        <v>0.82127429805615548</v>
      </c>
      <c r="X53" s="162">
        <f>SUM(X54:X57)</f>
        <v>0</v>
      </c>
      <c r="Y53" s="169" t="e">
        <f t="shared" si="17"/>
        <v>#DIV/0!</v>
      </c>
      <c r="Z53" s="162">
        <f>SUM(Z54:Z57)</f>
        <v>0</v>
      </c>
      <c r="AA53" s="169" t="e">
        <f t="shared" si="18"/>
        <v>#DIV/0!</v>
      </c>
      <c r="AB53" s="162">
        <f>SUM(AB54:AB57)</f>
        <v>0</v>
      </c>
      <c r="AC53" s="169" t="e">
        <f t="shared" si="19"/>
        <v>#DIV/0!</v>
      </c>
      <c r="AD53" s="162">
        <f>SUM(AD54:AD57)</f>
        <v>0</v>
      </c>
      <c r="AE53" s="169" t="e">
        <f t="shared" si="20"/>
        <v>#DIV/0!</v>
      </c>
      <c r="AF53" s="28">
        <f>SUM(AF54:AF57)</f>
        <v>6084</v>
      </c>
      <c r="AG53" s="38">
        <f t="shared" si="21"/>
        <v>0.82127429805615548</v>
      </c>
      <c r="AH53" s="37"/>
    </row>
    <row r="54" spans="1:34" s="22" customFormat="1" ht="80.099999999999994" customHeight="1">
      <c r="A54" s="128"/>
      <c r="B54" s="30" t="s">
        <v>49</v>
      </c>
      <c r="C54" s="31">
        <v>1409</v>
      </c>
      <c r="D54" s="70">
        <f t="shared" si="8"/>
        <v>0.8628291488058788</v>
      </c>
      <c r="E54" s="40"/>
      <c r="F54" s="40"/>
      <c r="G54" s="40"/>
      <c r="H54" s="31">
        <v>1429</v>
      </c>
      <c r="I54" s="70">
        <f t="shared" si="9"/>
        <v>0.85620131815458356</v>
      </c>
      <c r="J54" s="31">
        <v>1450</v>
      </c>
      <c r="K54" s="70">
        <f t="shared" si="10"/>
        <v>0.83815028901734101</v>
      </c>
      <c r="L54" s="31">
        <v>1520</v>
      </c>
      <c r="M54" s="70">
        <f t="shared" si="11"/>
        <v>0.85778781038374718</v>
      </c>
      <c r="N54" s="31">
        <v>1566</v>
      </c>
      <c r="O54" s="70">
        <f t="shared" si="12"/>
        <v>0.86903440621531636</v>
      </c>
      <c r="P54" s="31">
        <v>1563</v>
      </c>
      <c r="Q54" s="70">
        <f t="shared" si="13"/>
        <v>0.86544850498338866</v>
      </c>
      <c r="R54" s="31">
        <v>1552</v>
      </c>
      <c r="S54" s="70">
        <f t="shared" si="14"/>
        <v>0.84901531728665203</v>
      </c>
      <c r="T54" s="31">
        <v>1558</v>
      </c>
      <c r="U54" s="70">
        <f t="shared" si="15"/>
        <v>0.83898761443187941</v>
      </c>
      <c r="V54" s="31">
        <v>1583</v>
      </c>
      <c r="W54" s="70">
        <f t="shared" si="16"/>
        <v>0.83447548761201895</v>
      </c>
      <c r="X54" s="163"/>
      <c r="Y54" s="107" t="e">
        <f t="shared" si="17"/>
        <v>#DIV/0!</v>
      </c>
      <c r="Z54" s="163"/>
      <c r="AA54" s="107" t="e">
        <f t="shared" si="18"/>
        <v>#DIV/0!</v>
      </c>
      <c r="AB54" s="163"/>
      <c r="AC54" s="107" t="e">
        <f t="shared" si="19"/>
        <v>#DIV/0!</v>
      </c>
      <c r="AD54" s="163"/>
      <c r="AE54" s="107" t="e">
        <f t="shared" si="20"/>
        <v>#DIV/0!</v>
      </c>
      <c r="AF54" s="33">
        <f>V54</f>
        <v>1583</v>
      </c>
      <c r="AG54" s="105">
        <f t="shared" si="21"/>
        <v>0.83447548761201895</v>
      </c>
      <c r="AH54" s="40"/>
    </row>
    <row r="55" spans="1:34" s="22" customFormat="1" ht="80.099999999999994" customHeight="1">
      <c r="A55" s="128"/>
      <c r="B55" s="30" t="s">
        <v>50</v>
      </c>
      <c r="C55" s="31">
        <v>2085</v>
      </c>
      <c r="D55" s="70">
        <f t="shared" si="8"/>
        <v>0.67128139085640692</v>
      </c>
      <c r="E55" s="40"/>
      <c r="F55" s="40"/>
      <c r="G55" s="40"/>
      <c r="H55" s="31">
        <v>2204</v>
      </c>
      <c r="I55" s="70">
        <f t="shared" si="9"/>
        <v>0.72595520421607374</v>
      </c>
      <c r="J55" s="31">
        <v>2238</v>
      </c>
      <c r="K55" s="70">
        <f t="shared" si="10"/>
        <v>0.73017944535073409</v>
      </c>
      <c r="L55" s="31">
        <v>2126</v>
      </c>
      <c r="M55" s="70">
        <f t="shared" si="11"/>
        <v>0.67836630504148054</v>
      </c>
      <c r="N55" s="31">
        <v>2120</v>
      </c>
      <c r="O55" s="70">
        <f t="shared" si="12"/>
        <v>0.65250846414281316</v>
      </c>
      <c r="P55" s="31">
        <v>2414</v>
      </c>
      <c r="Q55" s="70">
        <f t="shared" si="13"/>
        <v>0.79828042328042326</v>
      </c>
      <c r="R55" s="31">
        <v>2600</v>
      </c>
      <c r="S55" s="70">
        <f t="shared" si="14"/>
        <v>0.82096621408272819</v>
      </c>
      <c r="T55" s="31">
        <v>2825</v>
      </c>
      <c r="U55" s="70">
        <f t="shared" si="15"/>
        <v>0.85218702865761686</v>
      </c>
      <c r="V55" s="31">
        <v>2750</v>
      </c>
      <c r="W55" s="70">
        <f t="shared" si="16"/>
        <v>0.85483369599005288</v>
      </c>
      <c r="X55" s="163"/>
      <c r="Y55" s="107" t="e">
        <f t="shared" si="17"/>
        <v>#DIV/0!</v>
      </c>
      <c r="Z55" s="163"/>
      <c r="AA55" s="107" t="e">
        <f t="shared" si="18"/>
        <v>#DIV/0!</v>
      </c>
      <c r="AB55" s="163"/>
      <c r="AC55" s="107" t="e">
        <f t="shared" si="19"/>
        <v>#DIV/0!</v>
      </c>
      <c r="AD55" s="163"/>
      <c r="AE55" s="107" t="e">
        <f t="shared" si="20"/>
        <v>#DIV/0!</v>
      </c>
      <c r="AF55" s="33">
        <f t="shared" ref="AF55:AF57" si="23">V55</f>
        <v>2750</v>
      </c>
      <c r="AG55" s="105">
        <f t="shared" si="21"/>
        <v>0.85483369599005288</v>
      </c>
      <c r="AH55" s="40"/>
    </row>
    <row r="56" spans="1:34" s="22" customFormat="1" ht="80.099999999999994" customHeight="1">
      <c r="A56" s="128"/>
      <c r="B56" s="30" t="s">
        <v>51</v>
      </c>
      <c r="C56" s="31">
        <v>1187</v>
      </c>
      <c r="D56" s="70">
        <f t="shared" si="8"/>
        <v>0.79878869448183043</v>
      </c>
      <c r="E56" s="40"/>
      <c r="F56" s="40"/>
      <c r="G56" s="40"/>
      <c r="H56" s="31">
        <v>1215</v>
      </c>
      <c r="I56" s="70">
        <f t="shared" si="9"/>
        <v>0.80784574468085102</v>
      </c>
      <c r="J56" s="31">
        <v>1170</v>
      </c>
      <c r="K56" s="70">
        <f t="shared" si="10"/>
        <v>0.81024930747922441</v>
      </c>
      <c r="L56" s="31">
        <v>1243</v>
      </c>
      <c r="M56" s="70">
        <f t="shared" si="11"/>
        <v>0.82263401720714757</v>
      </c>
      <c r="N56" s="31">
        <v>1196</v>
      </c>
      <c r="O56" s="70">
        <f t="shared" si="12"/>
        <v>0.81917808219178079</v>
      </c>
      <c r="P56" s="31">
        <v>1264</v>
      </c>
      <c r="Q56" s="70">
        <f t="shared" si="13"/>
        <v>0.82131254061078618</v>
      </c>
      <c r="R56" s="31">
        <v>1257</v>
      </c>
      <c r="S56" s="70">
        <f t="shared" si="14"/>
        <v>0.79910998092816277</v>
      </c>
      <c r="T56" s="31">
        <v>1214</v>
      </c>
      <c r="U56" s="70">
        <f t="shared" si="15"/>
        <v>0.77177368086458997</v>
      </c>
      <c r="V56" s="31">
        <v>1329</v>
      </c>
      <c r="W56" s="70">
        <f t="shared" si="16"/>
        <v>0.82649253731343286</v>
      </c>
      <c r="X56" s="163"/>
      <c r="Y56" s="107" t="e">
        <f t="shared" si="17"/>
        <v>#DIV/0!</v>
      </c>
      <c r="Z56" s="163"/>
      <c r="AA56" s="107" t="e">
        <f t="shared" si="18"/>
        <v>#DIV/0!</v>
      </c>
      <c r="AB56" s="163"/>
      <c r="AC56" s="107" t="e">
        <f t="shared" si="19"/>
        <v>#DIV/0!</v>
      </c>
      <c r="AD56" s="163"/>
      <c r="AE56" s="107" t="e">
        <f t="shared" si="20"/>
        <v>#DIV/0!</v>
      </c>
      <c r="AF56" s="33">
        <f t="shared" si="23"/>
        <v>1329</v>
      </c>
      <c r="AG56" s="105">
        <f t="shared" si="21"/>
        <v>0.82649253731343286</v>
      </c>
      <c r="AH56" s="40"/>
    </row>
    <row r="57" spans="1:34" s="22" customFormat="1" ht="80.099999999999994" customHeight="1">
      <c r="A57" s="128"/>
      <c r="B57" s="30" t="s">
        <v>52</v>
      </c>
      <c r="C57" s="31">
        <v>481</v>
      </c>
      <c r="D57" s="70">
        <f t="shared" si="8"/>
        <v>0.8097643097643098</v>
      </c>
      <c r="E57" s="40"/>
      <c r="F57" s="40"/>
      <c r="G57" s="40"/>
      <c r="H57" s="31">
        <v>460</v>
      </c>
      <c r="I57" s="70">
        <f t="shared" si="9"/>
        <v>0.80139372822299648</v>
      </c>
      <c r="J57" s="31">
        <v>441</v>
      </c>
      <c r="K57" s="70">
        <f t="shared" si="10"/>
        <v>0.78053097345132738</v>
      </c>
      <c r="L57" s="31">
        <v>449</v>
      </c>
      <c r="M57" s="70">
        <f t="shared" si="11"/>
        <v>0.71725239616613423</v>
      </c>
      <c r="N57" s="31">
        <v>435</v>
      </c>
      <c r="O57" s="70">
        <f t="shared" si="12"/>
        <v>0.67026194144838214</v>
      </c>
      <c r="P57" s="31">
        <v>413</v>
      </c>
      <c r="Q57" s="70">
        <f t="shared" si="13"/>
        <v>0.65659777424483312</v>
      </c>
      <c r="R57" s="31">
        <v>401</v>
      </c>
      <c r="S57" s="70">
        <f t="shared" si="14"/>
        <v>0.58369723435225618</v>
      </c>
      <c r="T57" s="31">
        <v>401</v>
      </c>
      <c r="U57" s="70">
        <f t="shared" si="15"/>
        <v>0.58540145985401459</v>
      </c>
      <c r="V57" s="31">
        <v>422</v>
      </c>
      <c r="W57" s="70">
        <f t="shared" si="16"/>
        <v>0.61516034985422741</v>
      </c>
      <c r="X57" s="163"/>
      <c r="Y57" s="107" t="e">
        <f t="shared" si="17"/>
        <v>#DIV/0!</v>
      </c>
      <c r="Z57" s="163"/>
      <c r="AA57" s="107" t="e">
        <f t="shared" si="18"/>
        <v>#DIV/0!</v>
      </c>
      <c r="AB57" s="163"/>
      <c r="AC57" s="107" t="e">
        <f t="shared" si="19"/>
        <v>#DIV/0!</v>
      </c>
      <c r="AD57" s="163"/>
      <c r="AE57" s="107" t="e">
        <f t="shared" si="20"/>
        <v>#DIV/0!</v>
      </c>
      <c r="AF57" s="33">
        <f t="shared" si="23"/>
        <v>422</v>
      </c>
      <c r="AG57" s="105">
        <f t="shared" si="21"/>
        <v>0.61516034985422741</v>
      </c>
      <c r="AH57" s="40"/>
    </row>
    <row r="58" spans="1:34" s="22" customFormat="1" ht="80.099999999999994" customHeight="1">
      <c r="A58" s="128"/>
      <c r="B58" s="27" t="s">
        <v>171</v>
      </c>
      <c r="C58" s="28">
        <f>SUM(C59:C62)</f>
        <v>5991</v>
      </c>
      <c r="D58" s="38">
        <f t="shared" si="8"/>
        <v>0.83684872188853188</v>
      </c>
      <c r="E58" s="37"/>
      <c r="F58" s="37"/>
      <c r="G58" s="37"/>
      <c r="H58" s="28">
        <f>SUM(H59:H62)</f>
        <v>6209</v>
      </c>
      <c r="I58" s="38">
        <f t="shared" si="9"/>
        <v>0.86344041162564311</v>
      </c>
      <c r="J58" s="28">
        <f>SUM(J59:J62)</f>
        <v>5904</v>
      </c>
      <c r="K58" s="38">
        <f t="shared" si="10"/>
        <v>0.81784180634436898</v>
      </c>
      <c r="L58" s="28">
        <f>SUM(L59:L62)</f>
        <v>5501</v>
      </c>
      <c r="M58" s="38">
        <f t="shared" si="11"/>
        <v>0.78328349708101952</v>
      </c>
      <c r="N58" s="28">
        <f>SUM(N59:N62)</f>
        <v>5496</v>
      </c>
      <c r="O58" s="38">
        <f t="shared" si="12"/>
        <v>0.78090366581415172</v>
      </c>
      <c r="P58" s="28">
        <f>SUM(P59:P62)</f>
        <v>5549</v>
      </c>
      <c r="Q58" s="38">
        <f t="shared" si="13"/>
        <v>0.78720385870336218</v>
      </c>
      <c r="R58" s="28">
        <f>SUM(R59:R62)</f>
        <v>5569</v>
      </c>
      <c r="S58" s="38">
        <f t="shared" si="14"/>
        <v>0.79398346164813227</v>
      </c>
      <c r="T58" s="28">
        <f>SUM(T59:T62)</f>
        <v>5939</v>
      </c>
      <c r="U58" s="38">
        <f t="shared" si="15"/>
        <v>0.80170086393088558</v>
      </c>
      <c r="V58" s="28">
        <f>SUM(V59:V62)</f>
        <v>5974</v>
      </c>
      <c r="W58" s="38">
        <f t="shared" si="16"/>
        <v>0.82673678383614724</v>
      </c>
      <c r="X58" s="162">
        <f>SUM(X59:X62)</f>
        <v>0</v>
      </c>
      <c r="Y58" s="169" t="e">
        <f t="shared" si="17"/>
        <v>#DIV/0!</v>
      </c>
      <c r="Z58" s="162">
        <f>SUM(Z59:Z62)</f>
        <v>0</v>
      </c>
      <c r="AA58" s="169" t="e">
        <f t="shared" si="18"/>
        <v>#DIV/0!</v>
      </c>
      <c r="AB58" s="162">
        <f>SUM(AB59:AB62)</f>
        <v>0</v>
      </c>
      <c r="AC58" s="169" t="e">
        <f t="shared" si="19"/>
        <v>#DIV/0!</v>
      </c>
      <c r="AD58" s="162">
        <f>SUM(AD59:AD62)</f>
        <v>0</v>
      </c>
      <c r="AE58" s="169" t="e">
        <f t="shared" si="20"/>
        <v>#DIV/0!</v>
      </c>
      <c r="AF58" s="28">
        <f>SUM(AF59:AF62)</f>
        <v>5974</v>
      </c>
      <c r="AG58" s="38">
        <f t="shared" si="21"/>
        <v>0.82673678383614724</v>
      </c>
      <c r="AH58" s="37"/>
    </row>
    <row r="59" spans="1:34" s="22" customFormat="1" ht="80.099999999999994" customHeight="1">
      <c r="A59" s="128"/>
      <c r="B59" s="30" t="s">
        <v>53</v>
      </c>
      <c r="C59" s="31">
        <v>3283</v>
      </c>
      <c r="D59" s="70">
        <f t="shared" si="8"/>
        <v>0.8465703971119134</v>
      </c>
      <c r="E59" s="40"/>
      <c r="F59" s="40"/>
      <c r="G59" s="40"/>
      <c r="H59" s="31">
        <v>3384</v>
      </c>
      <c r="I59" s="70">
        <f t="shared" si="9"/>
        <v>0.86791484996152857</v>
      </c>
      <c r="J59" s="31">
        <v>3353</v>
      </c>
      <c r="K59" s="70">
        <f t="shared" si="10"/>
        <v>0.8426740387031918</v>
      </c>
      <c r="L59" s="31">
        <v>2838</v>
      </c>
      <c r="M59" s="70">
        <f t="shared" si="11"/>
        <v>0.80351075877689693</v>
      </c>
      <c r="N59" s="31">
        <v>2808</v>
      </c>
      <c r="O59" s="70">
        <f t="shared" si="12"/>
        <v>0.78523489932885904</v>
      </c>
      <c r="P59" s="31">
        <v>2943</v>
      </c>
      <c r="Q59" s="70">
        <f t="shared" si="13"/>
        <v>0.78837396196088938</v>
      </c>
      <c r="R59" s="31">
        <v>2888</v>
      </c>
      <c r="S59" s="70">
        <f t="shared" si="14"/>
        <v>0.79581151832460728</v>
      </c>
      <c r="T59" s="31">
        <v>2975</v>
      </c>
      <c r="U59" s="70">
        <f t="shared" si="15"/>
        <v>0.81195414847161573</v>
      </c>
      <c r="V59" s="31">
        <v>2964</v>
      </c>
      <c r="W59" s="70">
        <f t="shared" si="16"/>
        <v>0.83235046335299079</v>
      </c>
      <c r="X59" s="163"/>
      <c r="Y59" s="107" t="e">
        <f t="shared" si="17"/>
        <v>#DIV/0!</v>
      </c>
      <c r="Z59" s="163"/>
      <c r="AA59" s="107" t="e">
        <f t="shared" si="18"/>
        <v>#DIV/0!</v>
      </c>
      <c r="AB59" s="163"/>
      <c r="AC59" s="107" t="e">
        <f t="shared" si="19"/>
        <v>#DIV/0!</v>
      </c>
      <c r="AD59" s="163"/>
      <c r="AE59" s="107" t="e">
        <f t="shared" si="20"/>
        <v>#DIV/0!</v>
      </c>
      <c r="AF59" s="33">
        <f>V59</f>
        <v>2964</v>
      </c>
      <c r="AG59" s="105">
        <f t="shared" si="21"/>
        <v>0.83235046335299079</v>
      </c>
      <c r="AH59" s="40"/>
    </row>
    <row r="60" spans="1:34" s="22" customFormat="1" ht="80.099999999999994" customHeight="1">
      <c r="A60" s="128"/>
      <c r="B60" s="30" t="s">
        <v>54</v>
      </c>
      <c r="C60" s="31">
        <v>489</v>
      </c>
      <c r="D60" s="70">
        <f t="shared" si="8"/>
        <v>1</v>
      </c>
      <c r="E60" s="40"/>
      <c r="F60" s="40"/>
      <c r="G60" s="40"/>
      <c r="H60" s="31">
        <v>508</v>
      </c>
      <c r="I60" s="70">
        <f t="shared" si="9"/>
        <v>1</v>
      </c>
      <c r="J60" s="31">
        <v>473</v>
      </c>
      <c r="K60" s="70">
        <f t="shared" si="10"/>
        <v>0.97525773195876286</v>
      </c>
      <c r="L60" s="31">
        <v>467</v>
      </c>
      <c r="M60" s="70">
        <f t="shared" si="11"/>
        <v>0.91033138401559455</v>
      </c>
      <c r="N60" s="31">
        <v>471</v>
      </c>
      <c r="O60" s="70">
        <f t="shared" si="12"/>
        <v>0.9005736137667304</v>
      </c>
      <c r="P60" s="31">
        <v>501</v>
      </c>
      <c r="Q60" s="70">
        <f t="shared" si="13"/>
        <v>0.89624329159212879</v>
      </c>
      <c r="R60" s="31">
        <v>518</v>
      </c>
      <c r="S60" s="70">
        <f t="shared" si="14"/>
        <v>0.92665474060822894</v>
      </c>
      <c r="T60" s="31">
        <v>493</v>
      </c>
      <c r="U60" s="70">
        <f t="shared" si="15"/>
        <v>0.8633975481611208</v>
      </c>
      <c r="V60" s="31">
        <v>529</v>
      </c>
      <c r="W60" s="70">
        <f t="shared" si="16"/>
        <v>0.83438485804416407</v>
      </c>
      <c r="X60" s="163"/>
      <c r="Y60" s="107" t="e">
        <f t="shared" si="17"/>
        <v>#DIV/0!</v>
      </c>
      <c r="Z60" s="163"/>
      <c r="AA60" s="107" t="e">
        <f t="shared" si="18"/>
        <v>#DIV/0!</v>
      </c>
      <c r="AB60" s="163"/>
      <c r="AC60" s="107" t="e">
        <f t="shared" si="19"/>
        <v>#DIV/0!</v>
      </c>
      <c r="AD60" s="163"/>
      <c r="AE60" s="107" t="e">
        <f t="shared" si="20"/>
        <v>#DIV/0!</v>
      </c>
      <c r="AF60" s="33">
        <f t="shared" ref="AF60:AF62" si="24">V60</f>
        <v>529</v>
      </c>
      <c r="AG60" s="105">
        <f t="shared" si="21"/>
        <v>0.83438485804416407</v>
      </c>
      <c r="AH60" s="40"/>
    </row>
    <row r="61" spans="1:34" s="22" customFormat="1" ht="80.099999999999994" customHeight="1">
      <c r="A61" s="128"/>
      <c r="B61" s="30" t="s">
        <v>55</v>
      </c>
      <c r="C61" s="31">
        <v>995</v>
      </c>
      <c r="D61" s="70">
        <f t="shared" si="8"/>
        <v>0.7865612648221344</v>
      </c>
      <c r="E61" s="40"/>
      <c r="F61" s="40"/>
      <c r="G61" s="40"/>
      <c r="H61" s="31">
        <v>968</v>
      </c>
      <c r="I61" s="70">
        <f t="shared" si="9"/>
        <v>0.77626303127506013</v>
      </c>
      <c r="J61" s="31">
        <v>879</v>
      </c>
      <c r="K61" s="70">
        <f t="shared" si="10"/>
        <v>0.73067331670822944</v>
      </c>
      <c r="L61" s="31">
        <v>993</v>
      </c>
      <c r="M61" s="70">
        <f t="shared" si="11"/>
        <v>0.73555555555555552</v>
      </c>
      <c r="N61" s="31">
        <v>998</v>
      </c>
      <c r="O61" s="70">
        <f t="shared" si="12"/>
        <v>0.72529069767441856</v>
      </c>
      <c r="P61" s="31">
        <v>759</v>
      </c>
      <c r="Q61" s="70">
        <f t="shared" si="13"/>
        <v>0.69125683060109289</v>
      </c>
      <c r="R61" s="31">
        <v>749</v>
      </c>
      <c r="S61" s="70">
        <f t="shared" si="14"/>
        <v>0.68214936247723135</v>
      </c>
      <c r="T61" s="31">
        <v>1153</v>
      </c>
      <c r="U61" s="70">
        <f t="shared" si="15"/>
        <v>0.75016265452179576</v>
      </c>
      <c r="V61" s="31">
        <v>1047</v>
      </c>
      <c r="W61" s="70">
        <f t="shared" si="16"/>
        <v>0.79923664122137406</v>
      </c>
      <c r="X61" s="163"/>
      <c r="Y61" s="107" t="e">
        <f t="shared" si="17"/>
        <v>#DIV/0!</v>
      </c>
      <c r="Z61" s="163"/>
      <c r="AA61" s="107" t="e">
        <f t="shared" si="18"/>
        <v>#DIV/0!</v>
      </c>
      <c r="AB61" s="163"/>
      <c r="AC61" s="107" t="e">
        <f t="shared" si="19"/>
        <v>#DIV/0!</v>
      </c>
      <c r="AD61" s="163"/>
      <c r="AE61" s="107" t="e">
        <f t="shared" si="20"/>
        <v>#DIV/0!</v>
      </c>
      <c r="AF61" s="33">
        <f t="shared" si="24"/>
        <v>1047</v>
      </c>
      <c r="AG61" s="105">
        <f t="shared" si="21"/>
        <v>0.79923664122137406</v>
      </c>
      <c r="AH61" s="40"/>
    </row>
    <row r="62" spans="1:34" s="22" customFormat="1" ht="80.099999999999994" customHeight="1">
      <c r="A62" s="128"/>
      <c r="B62" s="30" t="s">
        <v>56</v>
      </c>
      <c r="C62" s="31">
        <v>1224</v>
      </c>
      <c r="D62" s="70">
        <f t="shared" si="8"/>
        <v>0.80157170923379173</v>
      </c>
      <c r="E62" s="40"/>
      <c r="F62" s="40"/>
      <c r="G62" s="40"/>
      <c r="H62" s="31">
        <v>1349</v>
      </c>
      <c r="I62" s="70">
        <f t="shared" si="9"/>
        <v>0.87768379960962917</v>
      </c>
      <c r="J62" s="31">
        <v>1199</v>
      </c>
      <c r="K62" s="70">
        <f t="shared" si="10"/>
        <v>0.77255154639175261</v>
      </c>
      <c r="L62" s="31">
        <v>1203</v>
      </c>
      <c r="M62" s="70">
        <f t="shared" si="11"/>
        <v>0.73894348894348894</v>
      </c>
      <c r="N62" s="31">
        <v>1219</v>
      </c>
      <c r="O62" s="70">
        <f t="shared" si="12"/>
        <v>0.77991042866282789</v>
      </c>
      <c r="P62" s="31">
        <v>1346</v>
      </c>
      <c r="Q62" s="70">
        <f t="shared" si="13"/>
        <v>0.81133212778782404</v>
      </c>
      <c r="R62" s="31">
        <v>1414</v>
      </c>
      <c r="S62" s="70">
        <f t="shared" si="14"/>
        <v>0.81828703703703709</v>
      </c>
      <c r="T62" s="31">
        <v>1318</v>
      </c>
      <c r="U62" s="70">
        <f t="shared" si="15"/>
        <v>0.80562347188264061</v>
      </c>
      <c r="V62" s="31">
        <v>1434</v>
      </c>
      <c r="W62" s="70">
        <f t="shared" si="16"/>
        <v>0.83323649041255088</v>
      </c>
      <c r="X62" s="163"/>
      <c r="Y62" s="107" t="e">
        <f t="shared" si="17"/>
        <v>#DIV/0!</v>
      </c>
      <c r="Z62" s="163"/>
      <c r="AA62" s="107" t="e">
        <f t="shared" si="18"/>
        <v>#DIV/0!</v>
      </c>
      <c r="AB62" s="163"/>
      <c r="AC62" s="107" t="e">
        <f t="shared" si="19"/>
        <v>#DIV/0!</v>
      </c>
      <c r="AD62" s="163"/>
      <c r="AE62" s="107" t="e">
        <f t="shared" si="20"/>
        <v>#DIV/0!</v>
      </c>
      <c r="AF62" s="33">
        <f t="shared" si="24"/>
        <v>1434</v>
      </c>
      <c r="AG62" s="105">
        <f t="shared" si="21"/>
        <v>0.83323649041255088</v>
      </c>
      <c r="AH62" s="40"/>
    </row>
    <row r="63" spans="1:34" s="22" customFormat="1" ht="80.099999999999994" customHeight="1">
      <c r="A63" s="128"/>
      <c r="B63" s="27" t="s">
        <v>172</v>
      </c>
      <c r="C63" s="28">
        <f>SUM(C64:C68)</f>
        <v>4162</v>
      </c>
      <c r="D63" s="38">
        <f t="shared" si="8"/>
        <v>0.82776451869530632</v>
      </c>
      <c r="E63" s="37"/>
      <c r="F63" s="37"/>
      <c r="G63" s="37"/>
      <c r="H63" s="28">
        <f>SUM(H64:H68)</f>
        <v>4366</v>
      </c>
      <c r="I63" s="38">
        <f t="shared" si="9"/>
        <v>0.84579620302208447</v>
      </c>
      <c r="J63" s="28">
        <f>SUM(J64:J68)</f>
        <v>4075</v>
      </c>
      <c r="K63" s="38">
        <f t="shared" si="10"/>
        <v>0.79839341692789967</v>
      </c>
      <c r="L63" s="28">
        <f>SUM(L64:L68)</f>
        <v>4339</v>
      </c>
      <c r="M63" s="38">
        <f t="shared" si="11"/>
        <v>0.82679115853658536</v>
      </c>
      <c r="N63" s="28">
        <f>SUM(N64:N68)</f>
        <v>4219</v>
      </c>
      <c r="O63" s="38">
        <f t="shared" si="12"/>
        <v>0.8070007651109411</v>
      </c>
      <c r="P63" s="28">
        <f>SUM(P64:P68)</f>
        <v>4519</v>
      </c>
      <c r="Q63" s="38">
        <f t="shared" si="13"/>
        <v>0.81821473836682967</v>
      </c>
      <c r="R63" s="28">
        <f>SUM(R64:R68)</f>
        <v>4444</v>
      </c>
      <c r="S63" s="38">
        <f t="shared" si="14"/>
        <v>0.80536426241391812</v>
      </c>
      <c r="T63" s="28">
        <f>SUM(T64:T68)</f>
        <v>4325</v>
      </c>
      <c r="U63" s="38">
        <f t="shared" si="15"/>
        <v>0.796941219826792</v>
      </c>
      <c r="V63" s="28">
        <f>SUM(V64:V68)</f>
        <v>4042</v>
      </c>
      <c r="W63" s="38">
        <f t="shared" si="16"/>
        <v>0.78121376111325858</v>
      </c>
      <c r="X63" s="162">
        <f>SUM(X64:X68)</f>
        <v>0</v>
      </c>
      <c r="Y63" s="169" t="e">
        <f t="shared" si="17"/>
        <v>#DIV/0!</v>
      </c>
      <c r="Z63" s="162">
        <f>SUM(Z64:Z68)</f>
        <v>0</v>
      </c>
      <c r="AA63" s="169" t="e">
        <f t="shared" si="18"/>
        <v>#DIV/0!</v>
      </c>
      <c r="AB63" s="162">
        <f>SUM(AB64:AB68)</f>
        <v>0</v>
      </c>
      <c r="AC63" s="169" t="e">
        <f t="shared" si="19"/>
        <v>#DIV/0!</v>
      </c>
      <c r="AD63" s="162">
        <f>SUM(AD64:AD68)</f>
        <v>0</v>
      </c>
      <c r="AE63" s="169" t="e">
        <f t="shared" si="20"/>
        <v>#DIV/0!</v>
      </c>
      <c r="AF63" s="28">
        <f>SUM(AF64:AF68)</f>
        <v>4042</v>
      </c>
      <c r="AG63" s="38">
        <f t="shared" si="21"/>
        <v>0.78121376111325858</v>
      </c>
      <c r="AH63" s="37"/>
    </row>
    <row r="64" spans="1:34" s="22" customFormat="1" ht="80.099999999999994" customHeight="1">
      <c r="A64" s="128"/>
      <c r="B64" s="30" t="s">
        <v>57</v>
      </c>
      <c r="C64" s="31">
        <v>1293</v>
      </c>
      <c r="D64" s="70">
        <f t="shared" si="8"/>
        <v>0.78079710144927539</v>
      </c>
      <c r="E64" s="40"/>
      <c r="F64" s="40"/>
      <c r="G64" s="40"/>
      <c r="H64" s="31">
        <v>1297</v>
      </c>
      <c r="I64" s="70">
        <f t="shared" si="9"/>
        <v>0.80409175449473036</v>
      </c>
      <c r="J64" s="31">
        <v>1254</v>
      </c>
      <c r="K64" s="70">
        <f t="shared" si="10"/>
        <v>0.7896725440806045</v>
      </c>
      <c r="L64" s="31">
        <v>1429</v>
      </c>
      <c r="M64" s="70">
        <f t="shared" si="11"/>
        <v>0.87776412776412771</v>
      </c>
      <c r="N64" s="31">
        <v>1373</v>
      </c>
      <c r="O64" s="70">
        <f t="shared" si="12"/>
        <v>0.87956438180653429</v>
      </c>
      <c r="P64" s="31">
        <v>1478</v>
      </c>
      <c r="Q64" s="70">
        <f t="shared" si="13"/>
        <v>0.89630078835657978</v>
      </c>
      <c r="R64" s="31">
        <v>1407</v>
      </c>
      <c r="S64" s="70">
        <f t="shared" si="14"/>
        <v>0.8832391713747646</v>
      </c>
      <c r="T64" s="31">
        <v>1396</v>
      </c>
      <c r="U64" s="70">
        <f t="shared" si="15"/>
        <v>0.90590525632706032</v>
      </c>
      <c r="V64" s="31">
        <v>1208</v>
      </c>
      <c r="W64" s="70">
        <f t="shared" si="16"/>
        <v>0.82121006118286877</v>
      </c>
      <c r="X64" s="163"/>
      <c r="Y64" s="107" t="e">
        <f t="shared" si="17"/>
        <v>#DIV/0!</v>
      </c>
      <c r="Z64" s="163"/>
      <c r="AA64" s="107" t="e">
        <f t="shared" si="18"/>
        <v>#DIV/0!</v>
      </c>
      <c r="AB64" s="163"/>
      <c r="AC64" s="107" t="e">
        <f t="shared" si="19"/>
        <v>#DIV/0!</v>
      </c>
      <c r="AD64" s="163"/>
      <c r="AE64" s="107" t="e">
        <f t="shared" si="20"/>
        <v>#DIV/0!</v>
      </c>
      <c r="AF64" s="33">
        <f>V64</f>
        <v>1208</v>
      </c>
      <c r="AG64" s="105">
        <f t="shared" si="21"/>
        <v>0.82121006118286877</v>
      </c>
      <c r="AH64" s="40"/>
    </row>
    <row r="65" spans="1:34" s="22" customFormat="1" ht="80.099999999999994" customHeight="1">
      <c r="A65" s="128"/>
      <c r="B65" s="30" t="s">
        <v>58</v>
      </c>
      <c r="C65" s="31">
        <v>1185</v>
      </c>
      <c r="D65" s="70">
        <f t="shared" si="8"/>
        <v>0.7635309278350515</v>
      </c>
      <c r="E65" s="40"/>
      <c r="F65" s="40"/>
      <c r="G65" s="40"/>
      <c r="H65" s="31">
        <v>1351</v>
      </c>
      <c r="I65" s="70">
        <f t="shared" si="9"/>
        <v>0.80898203592814366</v>
      </c>
      <c r="J65" s="31">
        <v>1305</v>
      </c>
      <c r="K65" s="70">
        <f t="shared" si="10"/>
        <v>0.79670329670329665</v>
      </c>
      <c r="L65" s="31">
        <v>1345</v>
      </c>
      <c r="M65" s="70">
        <f t="shared" si="11"/>
        <v>0.79024676850763809</v>
      </c>
      <c r="N65" s="31">
        <v>1391</v>
      </c>
      <c r="O65" s="70">
        <f t="shared" si="12"/>
        <v>0.79440319817247285</v>
      </c>
      <c r="P65" s="31">
        <v>1469</v>
      </c>
      <c r="Q65" s="70">
        <f t="shared" si="13"/>
        <v>0.85655976676384837</v>
      </c>
      <c r="R65" s="31">
        <v>1455</v>
      </c>
      <c r="S65" s="70">
        <f t="shared" si="14"/>
        <v>0.87809293904646957</v>
      </c>
      <c r="T65" s="31">
        <v>1331</v>
      </c>
      <c r="U65" s="70">
        <f t="shared" si="15"/>
        <v>0.86936642717178314</v>
      </c>
      <c r="V65" s="31">
        <v>1347</v>
      </c>
      <c r="W65" s="70">
        <f t="shared" si="16"/>
        <v>0.91075050709939143</v>
      </c>
      <c r="X65" s="163"/>
      <c r="Y65" s="107" t="e">
        <f t="shared" si="17"/>
        <v>#DIV/0!</v>
      </c>
      <c r="Z65" s="163"/>
      <c r="AA65" s="107" t="e">
        <f t="shared" si="18"/>
        <v>#DIV/0!</v>
      </c>
      <c r="AB65" s="163"/>
      <c r="AC65" s="107" t="e">
        <f t="shared" si="19"/>
        <v>#DIV/0!</v>
      </c>
      <c r="AD65" s="163"/>
      <c r="AE65" s="107" t="e">
        <f t="shared" si="20"/>
        <v>#DIV/0!</v>
      </c>
      <c r="AF65" s="33">
        <f t="shared" ref="AF65:AF67" si="25">V65</f>
        <v>1347</v>
      </c>
      <c r="AG65" s="105">
        <f t="shared" si="21"/>
        <v>0.91075050709939143</v>
      </c>
      <c r="AH65" s="40"/>
    </row>
    <row r="66" spans="1:34" s="22" customFormat="1" ht="80.099999999999994" customHeight="1">
      <c r="A66" s="128"/>
      <c r="B66" s="30" t="s">
        <v>59</v>
      </c>
      <c r="C66" s="31">
        <v>546</v>
      </c>
      <c r="D66" s="70">
        <f t="shared" si="8"/>
        <v>1</v>
      </c>
      <c r="E66" s="40"/>
      <c r="F66" s="40"/>
      <c r="G66" s="40"/>
      <c r="H66" s="31">
        <v>585</v>
      </c>
      <c r="I66" s="70">
        <f t="shared" si="9"/>
        <v>1</v>
      </c>
      <c r="J66" s="31">
        <v>571</v>
      </c>
      <c r="K66" s="70">
        <f t="shared" si="10"/>
        <v>0.99650959860383947</v>
      </c>
      <c r="L66" s="31">
        <v>543</v>
      </c>
      <c r="M66" s="70">
        <f t="shared" si="11"/>
        <v>1</v>
      </c>
      <c r="N66" s="31">
        <v>480</v>
      </c>
      <c r="O66" s="70">
        <f t="shared" si="12"/>
        <v>1</v>
      </c>
      <c r="P66" s="31">
        <v>544</v>
      </c>
      <c r="Q66" s="70">
        <f t="shared" si="13"/>
        <v>1</v>
      </c>
      <c r="R66" s="31">
        <v>546</v>
      </c>
      <c r="S66" s="70">
        <f t="shared" si="14"/>
        <v>1</v>
      </c>
      <c r="T66" s="31">
        <v>557</v>
      </c>
      <c r="U66" s="70">
        <f t="shared" si="15"/>
        <v>1</v>
      </c>
      <c r="V66" s="31">
        <v>521</v>
      </c>
      <c r="W66" s="70">
        <f t="shared" si="16"/>
        <v>1</v>
      </c>
      <c r="X66" s="163"/>
      <c r="Y66" s="107" t="e">
        <f t="shared" si="17"/>
        <v>#DIV/0!</v>
      </c>
      <c r="Z66" s="163"/>
      <c r="AA66" s="107" t="e">
        <f t="shared" si="18"/>
        <v>#DIV/0!</v>
      </c>
      <c r="AB66" s="163"/>
      <c r="AC66" s="107" t="e">
        <f t="shared" si="19"/>
        <v>#DIV/0!</v>
      </c>
      <c r="AD66" s="163"/>
      <c r="AE66" s="107" t="e">
        <f t="shared" si="20"/>
        <v>#DIV/0!</v>
      </c>
      <c r="AF66" s="33">
        <f t="shared" si="25"/>
        <v>521</v>
      </c>
      <c r="AG66" s="105">
        <f t="shared" si="21"/>
        <v>1</v>
      </c>
      <c r="AH66" s="40"/>
    </row>
    <row r="67" spans="1:34" s="22" customFormat="1" ht="80.099999999999994" customHeight="1">
      <c r="A67" s="128"/>
      <c r="B67" s="30" t="s">
        <v>60</v>
      </c>
      <c r="C67" s="31">
        <v>763</v>
      </c>
      <c r="D67" s="70">
        <f t="shared" si="8"/>
        <v>0.95494367959949933</v>
      </c>
      <c r="E67" s="40"/>
      <c r="F67" s="40"/>
      <c r="G67" s="40"/>
      <c r="H67" s="31">
        <v>754</v>
      </c>
      <c r="I67" s="70">
        <f t="shared" si="9"/>
        <v>0.94132334581772781</v>
      </c>
      <c r="J67" s="31">
        <v>608</v>
      </c>
      <c r="K67" s="70">
        <f t="shared" si="10"/>
        <v>0.69169510807736068</v>
      </c>
      <c r="L67" s="31">
        <v>662</v>
      </c>
      <c r="M67" s="70">
        <f t="shared" si="11"/>
        <v>0.70276008492568998</v>
      </c>
      <c r="N67" s="31">
        <v>571</v>
      </c>
      <c r="O67" s="70">
        <f t="shared" si="12"/>
        <v>0.56422924901185767</v>
      </c>
      <c r="P67" s="31">
        <v>623</v>
      </c>
      <c r="Q67" s="70">
        <f t="shared" si="13"/>
        <v>0.52352941176470591</v>
      </c>
      <c r="R67" s="31">
        <v>651</v>
      </c>
      <c r="S67" s="70">
        <f t="shared" si="14"/>
        <v>0.50386996904024772</v>
      </c>
      <c r="T67" s="31">
        <v>615</v>
      </c>
      <c r="U67" s="70">
        <f t="shared" si="15"/>
        <v>0.45154185022026433</v>
      </c>
      <c r="V67" s="31">
        <v>623</v>
      </c>
      <c r="W67" s="70">
        <f t="shared" si="16"/>
        <v>0.47776073619631904</v>
      </c>
      <c r="X67" s="163"/>
      <c r="Y67" s="107" t="e">
        <f t="shared" si="17"/>
        <v>#DIV/0!</v>
      </c>
      <c r="Z67" s="163"/>
      <c r="AA67" s="107" t="e">
        <f t="shared" si="18"/>
        <v>#DIV/0!</v>
      </c>
      <c r="AB67" s="163"/>
      <c r="AC67" s="107" t="e">
        <f t="shared" si="19"/>
        <v>#DIV/0!</v>
      </c>
      <c r="AD67" s="163"/>
      <c r="AE67" s="107" t="e">
        <f t="shared" si="20"/>
        <v>#DIV/0!</v>
      </c>
      <c r="AF67" s="33">
        <f t="shared" si="25"/>
        <v>623</v>
      </c>
      <c r="AG67" s="105">
        <f t="shared" si="21"/>
        <v>0.47776073619631904</v>
      </c>
      <c r="AH67" s="40"/>
    </row>
    <row r="68" spans="1:34" s="22" customFormat="1" ht="80.099999999999994" customHeight="1">
      <c r="A68" s="128"/>
      <c r="B68" s="30" t="s">
        <v>61</v>
      </c>
      <c r="C68" s="31">
        <v>375</v>
      </c>
      <c r="D68" s="70">
        <f t="shared" si="8"/>
        <v>0.78947368421052633</v>
      </c>
      <c r="E68" s="40"/>
      <c r="F68" s="40"/>
      <c r="G68" s="40"/>
      <c r="H68" s="31">
        <v>379</v>
      </c>
      <c r="I68" s="70">
        <f t="shared" si="9"/>
        <v>0.76876267748478699</v>
      </c>
      <c r="J68" s="31">
        <v>337</v>
      </c>
      <c r="K68" s="70">
        <f t="shared" si="10"/>
        <v>0.79107981220657275</v>
      </c>
      <c r="L68" s="31">
        <v>360</v>
      </c>
      <c r="M68" s="70">
        <f t="shared" si="11"/>
        <v>0.8314087759815243</v>
      </c>
      <c r="N68" s="31">
        <v>404</v>
      </c>
      <c r="O68" s="70">
        <f t="shared" si="12"/>
        <v>0.95283018867924529</v>
      </c>
      <c r="P68" s="31">
        <v>405</v>
      </c>
      <c r="Q68" s="70">
        <f t="shared" si="13"/>
        <v>0.95294117647058818</v>
      </c>
      <c r="R68" s="31">
        <v>385</v>
      </c>
      <c r="S68" s="70">
        <f t="shared" si="14"/>
        <v>0.89534883720930236</v>
      </c>
      <c r="T68" s="31">
        <v>426</v>
      </c>
      <c r="U68" s="70">
        <f t="shared" si="15"/>
        <v>0.97706422018348627</v>
      </c>
      <c r="V68" s="31">
        <v>343</v>
      </c>
      <c r="W68" s="70">
        <f t="shared" si="16"/>
        <v>0.85964912280701755</v>
      </c>
      <c r="X68" s="163"/>
      <c r="Y68" s="107" t="e">
        <f t="shared" si="17"/>
        <v>#DIV/0!</v>
      </c>
      <c r="Z68" s="163"/>
      <c r="AA68" s="107" t="e">
        <f t="shared" si="18"/>
        <v>#DIV/0!</v>
      </c>
      <c r="AB68" s="163"/>
      <c r="AC68" s="107" t="e">
        <f t="shared" si="19"/>
        <v>#DIV/0!</v>
      </c>
      <c r="AD68" s="163"/>
      <c r="AE68" s="107" t="e">
        <f t="shared" si="20"/>
        <v>#DIV/0!</v>
      </c>
      <c r="AF68" s="33">
        <f>V68</f>
        <v>343</v>
      </c>
      <c r="AG68" s="105">
        <f t="shared" si="21"/>
        <v>0.85964912280701755</v>
      </c>
      <c r="AH68" s="40"/>
    </row>
    <row r="69" spans="1:34" s="22" customFormat="1" ht="80.099999999999994" customHeight="1">
      <c r="A69" s="318" t="s">
        <v>42</v>
      </c>
      <c r="B69" s="24" t="s">
        <v>62</v>
      </c>
      <c r="C69" s="25">
        <f>C70+C75+C80+C85</f>
        <v>5413</v>
      </c>
      <c r="D69" s="26">
        <f t="shared" ref="D69:D90" si="26">C69/C25</f>
        <v>0.21622593273148519</v>
      </c>
      <c r="E69" s="25" t="s">
        <v>7</v>
      </c>
      <c r="F69" s="108"/>
      <c r="G69" s="108"/>
      <c r="H69" s="25">
        <f>H70+H75+H80+H85</f>
        <v>5016</v>
      </c>
      <c r="I69" s="26">
        <f t="shared" ref="I69:I90" si="27">H69/H25</f>
        <v>0.19913454285600857</v>
      </c>
      <c r="J69" s="25">
        <f>J70+J75+J80+J85</f>
        <v>5720</v>
      </c>
      <c r="K69" s="26">
        <f t="shared" ref="K69:K90" si="28">J69/J25</f>
        <v>0.22531216764485759</v>
      </c>
      <c r="L69" s="25">
        <f>L70+L75+L80+L85</f>
        <v>6158</v>
      </c>
      <c r="M69" s="26">
        <f t="shared" ref="M69:M90" si="29">L69/L25</f>
        <v>0.24259375984872361</v>
      </c>
      <c r="N69" s="25">
        <f>N70+N75+N80+N85</f>
        <v>5948</v>
      </c>
      <c r="O69" s="26">
        <f t="shared" ref="O69:O90" si="30">N69/N25</f>
        <v>0.23284400078293208</v>
      </c>
      <c r="P69" s="25">
        <f>P70+P75+P80+P85</f>
        <v>5816</v>
      </c>
      <c r="Q69" s="26">
        <f t="shared" ref="Q69:Q90" si="31">P69/P25</f>
        <v>0.22743625840763335</v>
      </c>
      <c r="R69" s="25">
        <f>R70+R75+R80+R85</f>
        <v>5893</v>
      </c>
      <c r="S69" s="26">
        <f t="shared" ref="S69:S90" si="32">R69/R25</f>
        <v>0.2278280368050723</v>
      </c>
      <c r="T69" s="25">
        <f>T70+T75+T80+T85</f>
        <v>5524</v>
      </c>
      <c r="U69" s="26">
        <f t="shared" ref="U69:U90" si="33">T69/T25</f>
        <v>0.21090409285277947</v>
      </c>
      <c r="V69" s="25">
        <f>V70+V75+V80+V85</f>
        <v>5536</v>
      </c>
      <c r="W69" s="26">
        <f t="shared" ref="W69:W90" si="34">V69/V25</f>
        <v>0.21478176527643064</v>
      </c>
      <c r="X69" s="170">
        <f>X70+X75+X80+X85</f>
        <v>0</v>
      </c>
      <c r="Y69" s="172" t="e">
        <f t="shared" ref="Y69:Y90" si="35">X69/X25</f>
        <v>#DIV/0!</v>
      </c>
      <c r="Z69" s="170">
        <f>Z70+Z75+Z80+Z85</f>
        <v>0</v>
      </c>
      <c r="AA69" s="172" t="e">
        <f t="shared" ref="AA69:AA90" si="36">Z69/Z25</f>
        <v>#DIV/0!</v>
      </c>
      <c r="AB69" s="170">
        <f>AB70+AB75+AB80+AB85</f>
        <v>0</v>
      </c>
      <c r="AC69" s="172" t="e">
        <f t="shared" ref="AC69:AC90" si="37">AB69/AB25</f>
        <v>#DIV/0!</v>
      </c>
      <c r="AD69" s="170">
        <f>AD70+AD75+AD80+AD85</f>
        <v>0</v>
      </c>
      <c r="AE69" s="172" t="e">
        <f t="shared" ref="AE69:AE90" si="38">AD69/AD25</f>
        <v>#DIV/0!</v>
      </c>
      <c r="AF69" s="25">
        <f>AF70+AF75+AF80+AF85</f>
        <v>5536</v>
      </c>
      <c r="AG69" s="26">
        <f t="shared" ref="AG69:AG90" si="39">AF69/AF25</f>
        <v>0.21478176527643064</v>
      </c>
      <c r="AH69" s="108"/>
    </row>
    <row r="70" spans="1:34" s="22" customFormat="1" ht="80.099999999999994" customHeight="1">
      <c r="A70" s="318"/>
      <c r="B70" s="27" t="s">
        <v>169</v>
      </c>
      <c r="C70" s="28">
        <f>SUM(C71:C74)</f>
        <v>1722</v>
      </c>
      <c r="D70" s="29">
        <f t="shared" si="26"/>
        <v>0.28566688785666888</v>
      </c>
      <c r="E70" s="37"/>
      <c r="F70" s="37"/>
      <c r="G70" s="37"/>
      <c r="H70" s="28">
        <f>SUM(H71:H74)</f>
        <v>1763</v>
      </c>
      <c r="I70" s="29">
        <f t="shared" si="27"/>
        <v>0.29126053196761936</v>
      </c>
      <c r="J70" s="28">
        <f>SUM(J71:J74)</f>
        <v>1871</v>
      </c>
      <c r="K70" s="29">
        <f t="shared" si="28"/>
        <v>0.29888178913738017</v>
      </c>
      <c r="L70" s="28">
        <f>SUM(L71:L74)</f>
        <v>2022</v>
      </c>
      <c r="M70" s="29">
        <f t="shared" si="29"/>
        <v>0.33311367380560131</v>
      </c>
      <c r="N70" s="28">
        <f>SUM(N71:N74)</f>
        <v>1554</v>
      </c>
      <c r="O70" s="29">
        <f t="shared" si="30"/>
        <v>0.25396306586043471</v>
      </c>
      <c r="P70" s="28">
        <f>SUM(P71:P74)</f>
        <v>1968</v>
      </c>
      <c r="Q70" s="29">
        <f t="shared" si="31"/>
        <v>0.32789070309896701</v>
      </c>
      <c r="R70" s="28">
        <f>SUM(R71:R74)</f>
        <v>1929</v>
      </c>
      <c r="S70" s="29">
        <f t="shared" si="32"/>
        <v>0.31732192794867575</v>
      </c>
      <c r="T70" s="28">
        <f>SUM(T71:T74)</f>
        <v>1521</v>
      </c>
      <c r="U70" s="29">
        <f t="shared" si="33"/>
        <v>0.25662223721950395</v>
      </c>
      <c r="V70" s="28">
        <f>SUM(V71:V74)</f>
        <v>1828</v>
      </c>
      <c r="W70" s="29">
        <f t="shared" si="34"/>
        <v>0.30635160046924753</v>
      </c>
      <c r="X70" s="162">
        <f>SUM(X71:X74)</f>
        <v>0</v>
      </c>
      <c r="Y70" s="165" t="e">
        <f t="shared" si="35"/>
        <v>#DIV/0!</v>
      </c>
      <c r="Z70" s="162">
        <f>SUM(Z71:Z74)</f>
        <v>0</v>
      </c>
      <c r="AA70" s="165" t="e">
        <f t="shared" si="36"/>
        <v>#DIV/0!</v>
      </c>
      <c r="AB70" s="162">
        <f>SUM(AB71:AB74)</f>
        <v>0</v>
      </c>
      <c r="AC70" s="165" t="e">
        <f t="shared" si="37"/>
        <v>#DIV/0!</v>
      </c>
      <c r="AD70" s="162">
        <f>SUM(AD71:AD74)</f>
        <v>0</v>
      </c>
      <c r="AE70" s="165" t="e">
        <f t="shared" si="38"/>
        <v>#DIV/0!</v>
      </c>
      <c r="AF70" s="28">
        <f>SUM(AF71:AF74)</f>
        <v>1828</v>
      </c>
      <c r="AG70" s="29">
        <f t="shared" si="39"/>
        <v>0.30635160046924753</v>
      </c>
      <c r="AH70" s="37"/>
    </row>
    <row r="71" spans="1:34" s="22" customFormat="1" ht="80.099999999999994" customHeight="1">
      <c r="A71" s="318"/>
      <c r="B71" s="30" t="s">
        <v>45</v>
      </c>
      <c r="C71" s="31">
        <f>C27-C49</f>
        <v>295</v>
      </c>
      <c r="D71" s="39">
        <f t="shared" si="26"/>
        <v>0.23732904263877716</v>
      </c>
      <c r="E71" s="40"/>
      <c r="F71" s="40"/>
      <c r="G71" s="40"/>
      <c r="H71" s="31">
        <f>H27-H49</f>
        <v>352</v>
      </c>
      <c r="I71" s="39">
        <f t="shared" si="27"/>
        <v>0.2432619212163096</v>
      </c>
      <c r="J71" s="31">
        <f>J27-J49</f>
        <v>310</v>
      </c>
      <c r="K71" s="39">
        <f t="shared" si="28"/>
        <v>0.22127052105638828</v>
      </c>
      <c r="L71" s="31">
        <f>L27-L49</f>
        <v>576</v>
      </c>
      <c r="M71" s="39">
        <f t="shared" si="29"/>
        <v>0.35143380109823064</v>
      </c>
      <c r="N71" s="31">
        <f>N27-N49</f>
        <v>114</v>
      </c>
      <c r="O71" s="39">
        <f t="shared" si="30"/>
        <v>7.2060682680151714E-2</v>
      </c>
      <c r="P71" s="31">
        <f>P27-P49</f>
        <v>443</v>
      </c>
      <c r="Q71" s="39">
        <f t="shared" si="31"/>
        <v>0.30321697467488024</v>
      </c>
      <c r="R71" s="31">
        <f>R27-R49</f>
        <v>469</v>
      </c>
      <c r="S71" s="39">
        <f t="shared" si="32"/>
        <v>0.318397827562797</v>
      </c>
      <c r="T71" s="31">
        <f>T27-T49</f>
        <v>191</v>
      </c>
      <c r="U71" s="39">
        <f t="shared" si="33"/>
        <v>0.15039370078740158</v>
      </c>
      <c r="V71" s="31">
        <f>V27-V49</f>
        <v>434</v>
      </c>
      <c r="W71" s="39">
        <f t="shared" si="34"/>
        <v>0.32219747587230885</v>
      </c>
      <c r="X71" s="163">
        <f>X27-X49</f>
        <v>0</v>
      </c>
      <c r="Y71" s="164" t="e">
        <f t="shared" si="35"/>
        <v>#DIV/0!</v>
      </c>
      <c r="Z71" s="163">
        <f>Z27-Z49</f>
        <v>0</v>
      </c>
      <c r="AA71" s="164" t="e">
        <f t="shared" si="36"/>
        <v>#DIV/0!</v>
      </c>
      <c r="AB71" s="163">
        <f>AB27-AB49</f>
        <v>0</v>
      </c>
      <c r="AC71" s="164" t="e">
        <f t="shared" si="37"/>
        <v>#DIV/0!</v>
      </c>
      <c r="AD71" s="163">
        <f>AD27-AD49</f>
        <v>0</v>
      </c>
      <c r="AE71" s="164" t="e">
        <f t="shared" si="38"/>
        <v>#DIV/0!</v>
      </c>
      <c r="AF71" s="33">
        <f>V71</f>
        <v>434</v>
      </c>
      <c r="AG71" s="41">
        <f t="shared" si="39"/>
        <v>0.32219747587230885</v>
      </c>
      <c r="AH71" s="40"/>
    </row>
    <row r="72" spans="1:34" s="22" customFormat="1" ht="80.099999999999994" customHeight="1">
      <c r="A72" s="136"/>
      <c r="B72" s="30" t="s">
        <v>46</v>
      </c>
      <c r="C72" s="31">
        <f>C28-C50</f>
        <v>229</v>
      </c>
      <c r="D72" s="39">
        <f t="shared" si="26"/>
        <v>0.19947735191637631</v>
      </c>
      <c r="E72" s="40"/>
      <c r="F72" s="40"/>
      <c r="G72" s="40"/>
      <c r="H72" s="31">
        <f>H28-H50</f>
        <v>143</v>
      </c>
      <c r="I72" s="39">
        <f t="shared" si="27"/>
        <v>0.13503305004721436</v>
      </c>
      <c r="J72" s="31">
        <f>J28-J50</f>
        <v>161</v>
      </c>
      <c r="K72" s="39">
        <f t="shared" si="28"/>
        <v>0.14556962025316456</v>
      </c>
      <c r="L72" s="31">
        <f>L28-L50</f>
        <v>141</v>
      </c>
      <c r="M72" s="39">
        <f t="shared" si="29"/>
        <v>0.13891625615763548</v>
      </c>
      <c r="N72" s="31">
        <f>N28-N50</f>
        <v>159</v>
      </c>
      <c r="O72" s="39">
        <f t="shared" si="30"/>
        <v>0.14627414903403863</v>
      </c>
      <c r="P72" s="31">
        <f>P28-P50</f>
        <v>165</v>
      </c>
      <c r="Q72" s="39">
        <f t="shared" si="31"/>
        <v>0.15179392824287027</v>
      </c>
      <c r="R72" s="31">
        <f>R28-R50</f>
        <v>113</v>
      </c>
      <c r="S72" s="39">
        <f t="shared" si="32"/>
        <v>0.10216998191681737</v>
      </c>
      <c r="T72" s="31">
        <f>T28-T50</f>
        <v>102</v>
      </c>
      <c r="U72" s="39">
        <f t="shared" si="33"/>
        <v>9.6226415094339629E-2</v>
      </c>
      <c r="V72" s="31">
        <f>V28-V50</f>
        <v>119</v>
      </c>
      <c r="W72" s="39">
        <f t="shared" si="34"/>
        <v>0.1118421052631579</v>
      </c>
      <c r="X72" s="163">
        <f>X28-X50</f>
        <v>0</v>
      </c>
      <c r="Y72" s="164" t="e">
        <f t="shared" si="35"/>
        <v>#DIV/0!</v>
      </c>
      <c r="Z72" s="163">
        <f>Z28-Z50</f>
        <v>0</v>
      </c>
      <c r="AA72" s="164" t="e">
        <f t="shared" si="36"/>
        <v>#DIV/0!</v>
      </c>
      <c r="AB72" s="163">
        <f>AB28-AB50</f>
        <v>0</v>
      </c>
      <c r="AC72" s="164" t="e">
        <f t="shared" si="37"/>
        <v>#DIV/0!</v>
      </c>
      <c r="AD72" s="163">
        <f>AD28-AD50</f>
        <v>0</v>
      </c>
      <c r="AE72" s="164" t="e">
        <f t="shared" si="38"/>
        <v>#DIV/0!</v>
      </c>
      <c r="AF72" s="33">
        <f t="shared" ref="AF72:AF74" si="40">V72</f>
        <v>119</v>
      </c>
      <c r="AG72" s="41">
        <f t="shared" si="39"/>
        <v>0.1118421052631579</v>
      </c>
      <c r="AH72" s="40"/>
    </row>
    <row r="73" spans="1:34" s="22" customFormat="1" ht="80.099999999999994" customHeight="1">
      <c r="A73" s="136"/>
      <c r="B73" s="30" t="s">
        <v>47</v>
      </c>
      <c r="C73" s="31">
        <f>C29-C51</f>
        <v>860</v>
      </c>
      <c r="D73" s="39">
        <f t="shared" si="26"/>
        <v>0.40642722117202268</v>
      </c>
      <c r="E73" s="40"/>
      <c r="F73" s="40"/>
      <c r="G73" s="40"/>
      <c r="H73" s="31">
        <f>H29-H51</f>
        <v>898</v>
      </c>
      <c r="I73" s="39">
        <f t="shared" si="27"/>
        <v>0.4456575682382134</v>
      </c>
      <c r="J73" s="31">
        <f>J29-J51</f>
        <v>972</v>
      </c>
      <c r="K73" s="39">
        <f t="shared" si="28"/>
        <v>0.44979176307265156</v>
      </c>
      <c r="L73" s="31">
        <f>L29-L51</f>
        <v>914</v>
      </c>
      <c r="M73" s="39">
        <f t="shared" si="29"/>
        <v>0.46608873023967362</v>
      </c>
      <c r="N73" s="31">
        <f>N29-N51</f>
        <v>920</v>
      </c>
      <c r="O73" s="39">
        <f t="shared" si="30"/>
        <v>0.47010730710270821</v>
      </c>
      <c r="P73" s="31">
        <f>P29-P51</f>
        <v>954</v>
      </c>
      <c r="Q73" s="39">
        <f t="shared" si="31"/>
        <v>0.48060453400503778</v>
      </c>
      <c r="R73" s="31">
        <f>R29-R51</f>
        <v>974</v>
      </c>
      <c r="S73" s="39">
        <f t="shared" si="32"/>
        <v>0.48554336989032904</v>
      </c>
      <c r="T73" s="31">
        <f>T29-T51</f>
        <v>900</v>
      </c>
      <c r="U73" s="39">
        <f t="shared" si="33"/>
        <v>0.43310875842155921</v>
      </c>
      <c r="V73" s="31">
        <f>V29-V51</f>
        <v>976</v>
      </c>
      <c r="W73" s="39">
        <f t="shared" si="34"/>
        <v>0.48292924294903511</v>
      </c>
      <c r="X73" s="163">
        <f>X29-X51</f>
        <v>0</v>
      </c>
      <c r="Y73" s="164" t="e">
        <f t="shared" si="35"/>
        <v>#DIV/0!</v>
      </c>
      <c r="Z73" s="163">
        <f>Z29-Z51</f>
        <v>0</v>
      </c>
      <c r="AA73" s="164" t="e">
        <f t="shared" si="36"/>
        <v>#DIV/0!</v>
      </c>
      <c r="AB73" s="163">
        <f>AB29-AB51</f>
        <v>0</v>
      </c>
      <c r="AC73" s="164" t="e">
        <f t="shared" si="37"/>
        <v>#DIV/0!</v>
      </c>
      <c r="AD73" s="163">
        <f>AD29-AD51</f>
        <v>0</v>
      </c>
      <c r="AE73" s="164" t="e">
        <f t="shared" si="38"/>
        <v>#DIV/0!</v>
      </c>
      <c r="AF73" s="33">
        <f t="shared" si="40"/>
        <v>976</v>
      </c>
      <c r="AG73" s="41">
        <f t="shared" si="39"/>
        <v>0.48292924294903511</v>
      </c>
      <c r="AH73" s="40"/>
    </row>
    <row r="74" spans="1:34" s="22" customFormat="1" ht="80.099999999999994" customHeight="1">
      <c r="A74" s="136"/>
      <c r="B74" s="30" t="s">
        <v>48</v>
      </c>
      <c r="C74" s="31">
        <f>C30-C52</f>
        <v>338</v>
      </c>
      <c r="D74" s="39">
        <f t="shared" si="26"/>
        <v>0.22222222222222221</v>
      </c>
      <c r="E74" s="40"/>
      <c r="F74" s="40"/>
      <c r="G74" s="40"/>
      <c r="H74" s="31">
        <f>H30-H52</f>
        <v>370</v>
      </c>
      <c r="I74" s="39">
        <f t="shared" si="27"/>
        <v>0.24151436031331594</v>
      </c>
      <c r="J74" s="31">
        <f>J30-J52</f>
        <v>428</v>
      </c>
      <c r="K74" s="39">
        <f t="shared" si="28"/>
        <v>0.26884422110552764</v>
      </c>
      <c r="L74" s="31">
        <f>L30-L52</f>
        <v>391</v>
      </c>
      <c r="M74" s="39">
        <f t="shared" si="29"/>
        <v>0.26872852233676975</v>
      </c>
      <c r="N74" s="31">
        <f>N30-N52</f>
        <v>361</v>
      </c>
      <c r="O74" s="39">
        <f t="shared" si="30"/>
        <v>0.24179504353650369</v>
      </c>
      <c r="P74" s="31">
        <f>P30-P52</f>
        <v>406</v>
      </c>
      <c r="Q74" s="39">
        <f t="shared" si="31"/>
        <v>0.2763784887678693</v>
      </c>
      <c r="R74" s="31">
        <f>R30-R52</f>
        <v>373</v>
      </c>
      <c r="S74" s="39">
        <f t="shared" si="32"/>
        <v>0.24966532797858099</v>
      </c>
      <c r="T74" s="31">
        <f>T30-T52</f>
        <v>328</v>
      </c>
      <c r="U74" s="39">
        <f t="shared" si="33"/>
        <v>0.21593153390388414</v>
      </c>
      <c r="V74" s="31">
        <f>V30-V52</f>
        <v>299</v>
      </c>
      <c r="W74" s="39">
        <f t="shared" si="34"/>
        <v>0.19478827361563517</v>
      </c>
      <c r="X74" s="163">
        <f>X30-X52</f>
        <v>0</v>
      </c>
      <c r="Y74" s="164" t="e">
        <f t="shared" si="35"/>
        <v>#DIV/0!</v>
      </c>
      <c r="Z74" s="163">
        <f>Z30-Z52</f>
        <v>0</v>
      </c>
      <c r="AA74" s="164" t="e">
        <f t="shared" si="36"/>
        <v>#DIV/0!</v>
      </c>
      <c r="AB74" s="163">
        <f>AB30-AB52</f>
        <v>0</v>
      </c>
      <c r="AC74" s="164" t="e">
        <f t="shared" si="37"/>
        <v>#DIV/0!</v>
      </c>
      <c r="AD74" s="163">
        <f>AD30-AD52</f>
        <v>0</v>
      </c>
      <c r="AE74" s="164" t="e">
        <f t="shared" si="38"/>
        <v>#DIV/0!</v>
      </c>
      <c r="AF74" s="33">
        <f t="shared" si="40"/>
        <v>299</v>
      </c>
      <c r="AG74" s="41">
        <f t="shared" si="39"/>
        <v>0.19478827361563517</v>
      </c>
      <c r="AH74" s="40"/>
    </row>
    <row r="75" spans="1:34" s="22" customFormat="1" ht="80.099999999999994" customHeight="1">
      <c r="A75" s="128"/>
      <c r="B75" s="27" t="s">
        <v>170</v>
      </c>
      <c r="C75" s="28">
        <f>SUM(C76:C79)</f>
        <v>1657</v>
      </c>
      <c r="D75" s="29">
        <f t="shared" si="26"/>
        <v>0.24299750696583078</v>
      </c>
      <c r="E75" s="37"/>
      <c r="F75" s="37"/>
      <c r="G75" s="37"/>
      <c r="H75" s="28">
        <f>SUM(H76:H79)</f>
        <v>1475</v>
      </c>
      <c r="I75" s="29">
        <f t="shared" si="27"/>
        <v>0.21745540321391715</v>
      </c>
      <c r="J75" s="28">
        <f>SUM(J76:J79)</f>
        <v>1505</v>
      </c>
      <c r="K75" s="29">
        <f t="shared" si="28"/>
        <v>0.22119341563786007</v>
      </c>
      <c r="L75" s="28">
        <f>SUM(L76:L79)</f>
        <v>1705</v>
      </c>
      <c r="M75" s="29">
        <f t="shared" si="29"/>
        <v>0.24208433906005963</v>
      </c>
      <c r="N75" s="28">
        <f>SUM(N76:N79)</f>
        <v>1843</v>
      </c>
      <c r="O75" s="29">
        <f t="shared" si="30"/>
        <v>0.25740223463687151</v>
      </c>
      <c r="P75" s="28">
        <f>SUM(P76:P79)</f>
        <v>1344</v>
      </c>
      <c r="Q75" s="29">
        <f t="shared" si="31"/>
        <v>0.19205487282080594</v>
      </c>
      <c r="R75" s="28">
        <f>SUM(R76:R79)</f>
        <v>1445</v>
      </c>
      <c r="S75" s="29">
        <f t="shared" si="32"/>
        <v>0.19917298414886286</v>
      </c>
      <c r="T75" s="28">
        <f>SUM(T76:T79)</f>
        <v>1432</v>
      </c>
      <c r="U75" s="29">
        <f t="shared" si="33"/>
        <v>0.19273216689098249</v>
      </c>
      <c r="V75" s="28">
        <f>SUM(V76:V79)</f>
        <v>1324</v>
      </c>
      <c r="W75" s="29">
        <f t="shared" si="34"/>
        <v>0.17872570194384449</v>
      </c>
      <c r="X75" s="162">
        <f>SUM(X76:X79)</f>
        <v>0</v>
      </c>
      <c r="Y75" s="165" t="e">
        <f t="shared" si="35"/>
        <v>#DIV/0!</v>
      </c>
      <c r="Z75" s="162">
        <f>SUM(Z76:Z79)</f>
        <v>0</v>
      </c>
      <c r="AA75" s="165" t="e">
        <f t="shared" si="36"/>
        <v>#DIV/0!</v>
      </c>
      <c r="AB75" s="162">
        <f>SUM(AB76:AB79)</f>
        <v>0</v>
      </c>
      <c r="AC75" s="165" t="e">
        <f t="shared" si="37"/>
        <v>#DIV/0!</v>
      </c>
      <c r="AD75" s="162">
        <f>SUM(AD76:AD79)</f>
        <v>0</v>
      </c>
      <c r="AE75" s="165" t="e">
        <f t="shared" si="38"/>
        <v>#DIV/0!</v>
      </c>
      <c r="AF75" s="28">
        <f>SUM(AF76:AF79)</f>
        <v>1324</v>
      </c>
      <c r="AG75" s="29">
        <f t="shared" si="39"/>
        <v>0.17872570194384449</v>
      </c>
      <c r="AH75" s="37"/>
    </row>
    <row r="76" spans="1:34" s="22" customFormat="1" ht="80.099999999999994" customHeight="1">
      <c r="A76" s="128"/>
      <c r="B76" s="30" t="s">
        <v>49</v>
      </c>
      <c r="C76" s="31">
        <f>C32-C54</f>
        <v>224</v>
      </c>
      <c r="D76" s="39">
        <f t="shared" si="26"/>
        <v>0.13717085119412126</v>
      </c>
      <c r="E76" s="40"/>
      <c r="F76" s="40"/>
      <c r="G76" s="40"/>
      <c r="H76" s="31">
        <f>H32-H54</f>
        <v>240</v>
      </c>
      <c r="I76" s="39">
        <f t="shared" si="27"/>
        <v>0.14379868184541642</v>
      </c>
      <c r="J76" s="31">
        <f>J32-J54</f>
        <v>280</v>
      </c>
      <c r="K76" s="39">
        <f t="shared" si="28"/>
        <v>0.16184971098265896</v>
      </c>
      <c r="L76" s="31">
        <f>L32-L54</f>
        <v>252</v>
      </c>
      <c r="M76" s="39">
        <f t="shared" si="29"/>
        <v>0.14221218961625282</v>
      </c>
      <c r="N76" s="31">
        <f>N32-N54</f>
        <v>236</v>
      </c>
      <c r="O76" s="39">
        <f t="shared" si="30"/>
        <v>0.1309655937846837</v>
      </c>
      <c r="P76" s="31">
        <f>P32-P54</f>
        <v>243</v>
      </c>
      <c r="Q76" s="39">
        <f t="shared" si="31"/>
        <v>0.13455149501661129</v>
      </c>
      <c r="R76" s="31">
        <f>R32-R54</f>
        <v>276</v>
      </c>
      <c r="S76" s="39">
        <f t="shared" si="32"/>
        <v>0.15098468271334792</v>
      </c>
      <c r="T76" s="31">
        <f>T32-T54</f>
        <v>299</v>
      </c>
      <c r="U76" s="39">
        <f t="shared" si="33"/>
        <v>0.16101238556812061</v>
      </c>
      <c r="V76" s="31">
        <f>V32-V54</f>
        <v>314</v>
      </c>
      <c r="W76" s="39">
        <f t="shared" si="34"/>
        <v>0.16552451238798102</v>
      </c>
      <c r="X76" s="163">
        <f>X32-X54</f>
        <v>0</v>
      </c>
      <c r="Y76" s="164" t="e">
        <f t="shared" si="35"/>
        <v>#DIV/0!</v>
      </c>
      <c r="Z76" s="163">
        <f>Z32-Z54</f>
        <v>0</v>
      </c>
      <c r="AA76" s="164" t="e">
        <f t="shared" si="36"/>
        <v>#DIV/0!</v>
      </c>
      <c r="AB76" s="163">
        <f>AB32-AB54</f>
        <v>0</v>
      </c>
      <c r="AC76" s="164" t="e">
        <f t="shared" si="37"/>
        <v>#DIV/0!</v>
      </c>
      <c r="AD76" s="163">
        <f>AD32-AD54</f>
        <v>0</v>
      </c>
      <c r="AE76" s="164" t="e">
        <f t="shared" si="38"/>
        <v>#DIV/0!</v>
      </c>
      <c r="AF76" s="33">
        <f>V76</f>
        <v>314</v>
      </c>
      <c r="AG76" s="41">
        <f t="shared" si="39"/>
        <v>0.16552451238798102</v>
      </c>
      <c r="AH76" s="40"/>
    </row>
    <row r="77" spans="1:34" s="22" customFormat="1" ht="80.099999999999994" customHeight="1">
      <c r="A77" s="128"/>
      <c r="B77" s="30" t="s">
        <v>50</v>
      </c>
      <c r="C77" s="31">
        <f>C33-C55</f>
        <v>1021</v>
      </c>
      <c r="D77" s="39">
        <f t="shared" si="26"/>
        <v>0.32871860914359302</v>
      </c>
      <c r="E77" s="40"/>
      <c r="F77" s="40"/>
      <c r="G77" s="40"/>
      <c r="H77" s="31">
        <f>H33-H55</f>
        <v>832</v>
      </c>
      <c r="I77" s="39">
        <f t="shared" si="27"/>
        <v>0.27404479578392621</v>
      </c>
      <c r="J77" s="31">
        <f>J33-J55</f>
        <v>827</v>
      </c>
      <c r="K77" s="39">
        <f t="shared" si="28"/>
        <v>0.26982055464926591</v>
      </c>
      <c r="L77" s="31">
        <f>L33-L55</f>
        <v>1008</v>
      </c>
      <c r="M77" s="39">
        <f t="shared" si="29"/>
        <v>0.32163369495851946</v>
      </c>
      <c r="N77" s="31">
        <f>N33-N55</f>
        <v>1129</v>
      </c>
      <c r="O77" s="39">
        <f t="shared" si="30"/>
        <v>0.34749153585718684</v>
      </c>
      <c r="P77" s="31">
        <f>P33-P55</f>
        <v>610</v>
      </c>
      <c r="Q77" s="39">
        <f t="shared" si="31"/>
        <v>0.20171957671957672</v>
      </c>
      <c r="R77" s="31">
        <f>R33-R55</f>
        <v>567</v>
      </c>
      <c r="S77" s="39">
        <f t="shared" si="32"/>
        <v>0.17903378591727187</v>
      </c>
      <c r="T77" s="31">
        <f>T33-T55</f>
        <v>490</v>
      </c>
      <c r="U77" s="39">
        <f t="shared" si="33"/>
        <v>0.14781297134238311</v>
      </c>
      <c r="V77" s="31">
        <f>V33-V55</f>
        <v>467</v>
      </c>
      <c r="W77" s="39">
        <f t="shared" si="34"/>
        <v>0.14516630400994715</v>
      </c>
      <c r="X77" s="163">
        <f>X33-X55</f>
        <v>0</v>
      </c>
      <c r="Y77" s="164" t="e">
        <f t="shared" si="35"/>
        <v>#DIV/0!</v>
      </c>
      <c r="Z77" s="163">
        <f>Z33-Z55</f>
        <v>0</v>
      </c>
      <c r="AA77" s="164" t="e">
        <f t="shared" si="36"/>
        <v>#DIV/0!</v>
      </c>
      <c r="AB77" s="163">
        <f>AB33-AB55</f>
        <v>0</v>
      </c>
      <c r="AC77" s="164" t="e">
        <f t="shared" si="37"/>
        <v>#DIV/0!</v>
      </c>
      <c r="AD77" s="163">
        <f>AD33-AD55</f>
        <v>0</v>
      </c>
      <c r="AE77" s="164" t="e">
        <f t="shared" si="38"/>
        <v>#DIV/0!</v>
      </c>
      <c r="AF77" s="33">
        <f t="shared" ref="AF77:AF79" si="41">V77</f>
        <v>467</v>
      </c>
      <c r="AG77" s="41">
        <f t="shared" si="39"/>
        <v>0.14516630400994715</v>
      </c>
      <c r="AH77" s="40"/>
    </row>
    <row r="78" spans="1:34" s="22" customFormat="1" ht="80.099999999999994" customHeight="1">
      <c r="A78" s="128"/>
      <c r="B78" s="30" t="s">
        <v>51</v>
      </c>
      <c r="C78" s="31">
        <f>C34-C56</f>
        <v>299</v>
      </c>
      <c r="D78" s="39">
        <f t="shared" si="26"/>
        <v>0.20121130551816957</v>
      </c>
      <c r="E78" s="40"/>
      <c r="F78" s="40"/>
      <c r="G78" s="40"/>
      <c r="H78" s="31">
        <f>H34-H56</f>
        <v>289</v>
      </c>
      <c r="I78" s="39">
        <f t="shared" si="27"/>
        <v>0.19215425531914893</v>
      </c>
      <c r="J78" s="31">
        <f>J34-J56</f>
        <v>274</v>
      </c>
      <c r="K78" s="39">
        <f t="shared" si="28"/>
        <v>0.18975069252077562</v>
      </c>
      <c r="L78" s="31">
        <f>L34-L56</f>
        <v>268</v>
      </c>
      <c r="M78" s="39">
        <f t="shared" si="29"/>
        <v>0.17736598279285243</v>
      </c>
      <c r="N78" s="31">
        <f>N34-N56</f>
        <v>264</v>
      </c>
      <c r="O78" s="39">
        <f t="shared" si="30"/>
        <v>0.18082191780821918</v>
      </c>
      <c r="P78" s="31">
        <f>P34-P56</f>
        <v>275</v>
      </c>
      <c r="Q78" s="39">
        <f t="shared" si="31"/>
        <v>0.17868745938921377</v>
      </c>
      <c r="R78" s="31">
        <f>R34-R56</f>
        <v>316</v>
      </c>
      <c r="S78" s="39">
        <f t="shared" si="32"/>
        <v>0.20089001907183726</v>
      </c>
      <c r="T78" s="31">
        <f>T34-T56</f>
        <v>359</v>
      </c>
      <c r="U78" s="39">
        <f t="shared" si="33"/>
        <v>0.22822631913541006</v>
      </c>
      <c r="V78" s="31">
        <f>V34-V56</f>
        <v>279</v>
      </c>
      <c r="W78" s="39">
        <f t="shared" si="34"/>
        <v>0.17350746268656717</v>
      </c>
      <c r="X78" s="163">
        <f>X34-X56</f>
        <v>0</v>
      </c>
      <c r="Y78" s="164" t="e">
        <f t="shared" si="35"/>
        <v>#DIV/0!</v>
      </c>
      <c r="Z78" s="163">
        <f>Z34-Z56</f>
        <v>0</v>
      </c>
      <c r="AA78" s="164" t="e">
        <f t="shared" si="36"/>
        <v>#DIV/0!</v>
      </c>
      <c r="AB78" s="163">
        <f>AB34-AB56</f>
        <v>0</v>
      </c>
      <c r="AC78" s="164" t="e">
        <f t="shared" si="37"/>
        <v>#DIV/0!</v>
      </c>
      <c r="AD78" s="163">
        <f>AD34-AD56</f>
        <v>0</v>
      </c>
      <c r="AE78" s="164" t="e">
        <f t="shared" si="38"/>
        <v>#DIV/0!</v>
      </c>
      <c r="AF78" s="33">
        <f t="shared" si="41"/>
        <v>279</v>
      </c>
      <c r="AG78" s="41">
        <f t="shared" si="39"/>
        <v>0.17350746268656717</v>
      </c>
      <c r="AH78" s="40"/>
    </row>
    <row r="79" spans="1:34" s="22" customFormat="1" ht="80.099999999999994" customHeight="1">
      <c r="A79" s="128"/>
      <c r="B79" s="30" t="s">
        <v>52</v>
      </c>
      <c r="C79" s="31">
        <f>C35-C57</f>
        <v>113</v>
      </c>
      <c r="D79" s="39">
        <f t="shared" si="26"/>
        <v>0.19023569023569023</v>
      </c>
      <c r="E79" s="40"/>
      <c r="F79" s="40"/>
      <c r="G79" s="40"/>
      <c r="H79" s="31">
        <f>H35-H57</f>
        <v>114</v>
      </c>
      <c r="I79" s="39">
        <f t="shared" si="27"/>
        <v>0.19860627177700349</v>
      </c>
      <c r="J79" s="31">
        <f>J35-J57</f>
        <v>124</v>
      </c>
      <c r="K79" s="39">
        <f t="shared" si="28"/>
        <v>0.21946902654867256</v>
      </c>
      <c r="L79" s="31">
        <f>L35-L57</f>
        <v>177</v>
      </c>
      <c r="M79" s="39">
        <f t="shared" si="29"/>
        <v>0.28274760383386582</v>
      </c>
      <c r="N79" s="31">
        <f>N35-N57</f>
        <v>214</v>
      </c>
      <c r="O79" s="39">
        <f t="shared" si="30"/>
        <v>0.32973805855161786</v>
      </c>
      <c r="P79" s="31">
        <f>P35-P57</f>
        <v>216</v>
      </c>
      <c r="Q79" s="39">
        <f t="shared" si="31"/>
        <v>0.34340222575516693</v>
      </c>
      <c r="R79" s="31">
        <f>R35-R57</f>
        <v>286</v>
      </c>
      <c r="S79" s="39">
        <f t="shared" si="32"/>
        <v>0.41630276564774382</v>
      </c>
      <c r="T79" s="31">
        <f>T35-T57</f>
        <v>284</v>
      </c>
      <c r="U79" s="39">
        <f t="shared" si="33"/>
        <v>0.41459854014598541</v>
      </c>
      <c r="V79" s="31">
        <f>V35-V57</f>
        <v>264</v>
      </c>
      <c r="W79" s="39">
        <f t="shared" si="34"/>
        <v>0.38483965014577259</v>
      </c>
      <c r="X79" s="163">
        <f>X35-X57</f>
        <v>0</v>
      </c>
      <c r="Y79" s="164" t="e">
        <f t="shared" si="35"/>
        <v>#DIV/0!</v>
      </c>
      <c r="Z79" s="163">
        <f>Z35-Z57</f>
        <v>0</v>
      </c>
      <c r="AA79" s="164" t="e">
        <f t="shared" si="36"/>
        <v>#DIV/0!</v>
      </c>
      <c r="AB79" s="163">
        <f>AB35-AB57</f>
        <v>0</v>
      </c>
      <c r="AC79" s="164" t="e">
        <f t="shared" si="37"/>
        <v>#DIV/0!</v>
      </c>
      <c r="AD79" s="163">
        <f>AD35-AD57</f>
        <v>0</v>
      </c>
      <c r="AE79" s="164" t="e">
        <f t="shared" si="38"/>
        <v>#DIV/0!</v>
      </c>
      <c r="AF79" s="33">
        <f t="shared" si="41"/>
        <v>264</v>
      </c>
      <c r="AG79" s="41">
        <f t="shared" si="39"/>
        <v>0.38483965014577259</v>
      </c>
      <c r="AH79" s="40"/>
    </row>
    <row r="80" spans="1:34" s="22" customFormat="1" ht="80.099999999999994" customHeight="1">
      <c r="A80" s="128"/>
      <c r="B80" s="27" t="s">
        <v>171</v>
      </c>
      <c r="C80" s="28">
        <f>SUM(C81:C84)</f>
        <v>1168</v>
      </c>
      <c r="D80" s="29">
        <f t="shared" si="26"/>
        <v>0.1631512781114681</v>
      </c>
      <c r="E80" s="37"/>
      <c r="F80" s="37"/>
      <c r="G80" s="37"/>
      <c r="H80" s="28">
        <f>SUM(H81:H84)</f>
        <v>982</v>
      </c>
      <c r="I80" s="29">
        <f t="shared" si="27"/>
        <v>0.13655958837435683</v>
      </c>
      <c r="J80" s="28">
        <f>SUM(J81:J84)</f>
        <v>1315</v>
      </c>
      <c r="K80" s="29">
        <f t="shared" si="28"/>
        <v>0.18215819365563096</v>
      </c>
      <c r="L80" s="28">
        <f>SUM(L81:L84)</f>
        <v>1522</v>
      </c>
      <c r="M80" s="29">
        <f t="shared" si="29"/>
        <v>0.21671650291898048</v>
      </c>
      <c r="N80" s="28">
        <f>SUM(N81:N84)</f>
        <v>1542</v>
      </c>
      <c r="O80" s="29">
        <f t="shared" si="30"/>
        <v>0.21909633418584826</v>
      </c>
      <c r="P80" s="28">
        <f>SUM(P81:P84)</f>
        <v>1500</v>
      </c>
      <c r="Q80" s="29">
        <f t="shared" si="31"/>
        <v>0.21279614129663782</v>
      </c>
      <c r="R80" s="28">
        <f>SUM(R81:R84)</f>
        <v>1445</v>
      </c>
      <c r="S80" s="29">
        <f t="shared" si="32"/>
        <v>0.2060165383518677</v>
      </c>
      <c r="T80" s="28">
        <f>SUM(T81:T84)</f>
        <v>1469</v>
      </c>
      <c r="U80" s="29">
        <f t="shared" si="33"/>
        <v>0.19829913606911448</v>
      </c>
      <c r="V80" s="28">
        <f>SUM(V81:V84)</f>
        <v>1252</v>
      </c>
      <c r="W80" s="29">
        <f t="shared" si="34"/>
        <v>0.17326321616385276</v>
      </c>
      <c r="X80" s="162">
        <f>SUM(X81:X84)</f>
        <v>0</v>
      </c>
      <c r="Y80" s="165" t="e">
        <f t="shared" si="35"/>
        <v>#DIV/0!</v>
      </c>
      <c r="Z80" s="162">
        <f>SUM(Z81:Z84)</f>
        <v>0</v>
      </c>
      <c r="AA80" s="165" t="e">
        <f t="shared" si="36"/>
        <v>#DIV/0!</v>
      </c>
      <c r="AB80" s="162">
        <f>SUM(AB81:AB84)</f>
        <v>0</v>
      </c>
      <c r="AC80" s="165" t="e">
        <f t="shared" si="37"/>
        <v>#DIV/0!</v>
      </c>
      <c r="AD80" s="162">
        <f>SUM(AD81:AD84)</f>
        <v>0</v>
      </c>
      <c r="AE80" s="165" t="e">
        <f t="shared" si="38"/>
        <v>#DIV/0!</v>
      </c>
      <c r="AF80" s="28">
        <f>SUM(AF81:AF84)</f>
        <v>1252</v>
      </c>
      <c r="AG80" s="29">
        <f t="shared" si="39"/>
        <v>0.17326321616385276</v>
      </c>
      <c r="AH80" s="37"/>
    </row>
    <row r="81" spans="1:34" s="22" customFormat="1" ht="80.099999999999994" customHeight="1">
      <c r="A81" s="128"/>
      <c r="B81" s="30" t="s">
        <v>53</v>
      </c>
      <c r="C81" s="31">
        <f>C37-C59</f>
        <v>595</v>
      </c>
      <c r="D81" s="39">
        <f t="shared" si="26"/>
        <v>0.15342960288808663</v>
      </c>
      <c r="E81" s="40"/>
      <c r="F81" s="40"/>
      <c r="G81" s="40"/>
      <c r="H81" s="31">
        <f>H37-H59</f>
        <v>515</v>
      </c>
      <c r="I81" s="39">
        <f t="shared" si="27"/>
        <v>0.13208515003847141</v>
      </c>
      <c r="J81" s="31">
        <f>J37-J59</f>
        <v>626</v>
      </c>
      <c r="K81" s="39">
        <f t="shared" si="28"/>
        <v>0.15732596129680823</v>
      </c>
      <c r="L81" s="31">
        <f>L37-L59</f>
        <v>694</v>
      </c>
      <c r="M81" s="39">
        <f t="shared" si="29"/>
        <v>0.19648924122310304</v>
      </c>
      <c r="N81" s="31">
        <f>N37-N59</f>
        <v>768</v>
      </c>
      <c r="O81" s="39">
        <f t="shared" si="30"/>
        <v>0.21476510067114093</v>
      </c>
      <c r="P81" s="31">
        <f>P37-P59</f>
        <v>790</v>
      </c>
      <c r="Q81" s="39">
        <f t="shared" si="31"/>
        <v>0.21162603803911065</v>
      </c>
      <c r="R81" s="31">
        <f>R37-R59</f>
        <v>741</v>
      </c>
      <c r="S81" s="39">
        <f t="shared" si="32"/>
        <v>0.20418848167539266</v>
      </c>
      <c r="T81" s="31">
        <f>T37-T59</f>
        <v>689</v>
      </c>
      <c r="U81" s="39">
        <f t="shared" si="33"/>
        <v>0.18804585152838427</v>
      </c>
      <c r="V81" s="31">
        <f>V37-V59</f>
        <v>597</v>
      </c>
      <c r="W81" s="39">
        <f t="shared" si="34"/>
        <v>0.16764953664700927</v>
      </c>
      <c r="X81" s="163">
        <f>X37-X59</f>
        <v>0</v>
      </c>
      <c r="Y81" s="164" t="e">
        <f t="shared" si="35"/>
        <v>#DIV/0!</v>
      </c>
      <c r="Z81" s="163">
        <f>Z37-Z59</f>
        <v>0</v>
      </c>
      <c r="AA81" s="164" t="e">
        <f t="shared" si="36"/>
        <v>#DIV/0!</v>
      </c>
      <c r="AB81" s="163">
        <f>AB37-AB59</f>
        <v>0</v>
      </c>
      <c r="AC81" s="164" t="e">
        <f t="shared" si="37"/>
        <v>#DIV/0!</v>
      </c>
      <c r="AD81" s="163">
        <f>AD37-AD59</f>
        <v>0</v>
      </c>
      <c r="AE81" s="164" t="e">
        <f t="shared" si="38"/>
        <v>#DIV/0!</v>
      </c>
      <c r="AF81" s="33">
        <f>V81</f>
        <v>597</v>
      </c>
      <c r="AG81" s="41">
        <f t="shared" si="39"/>
        <v>0.16764953664700927</v>
      </c>
      <c r="AH81" s="40"/>
    </row>
    <row r="82" spans="1:34" s="22" customFormat="1" ht="80.099999999999994" customHeight="1">
      <c r="A82" s="128"/>
      <c r="B82" s="30" t="s">
        <v>54</v>
      </c>
      <c r="C82" s="31">
        <f>C38-C60</f>
        <v>0</v>
      </c>
      <c r="D82" s="39">
        <f t="shared" si="26"/>
        <v>0</v>
      </c>
      <c r="E82" s="40"/>
      <c r="F82" s="40"/>
      <c r="G82" s="40"/>
      <c r="H82" s="31">
        <f>H38-H60</f>
        <v>0</v>
      </c>
      <c r="I82" s="39">
        <f t="shared" si="27"/>
        <v>0</v>
      </c>
      <c r="J82" s="31">
        <f>J38-J60</f>
        <v>12</v>
      </c>
      <c r="K82" s="39">
        <f t="shared" si="28"/>
        <v>2.4742268041237112E-2</v>
      </c>
      <c r="L82" s="31">
        <f>L38-L60</f>
        <v>46</v>
      </c>
      <c r="M82" s="39">
        <f t="shared" si="29"/>
        <v>8.9668615984405453E-2</v>
      </c>
      <c r="N82" s="31">
        <f>N38-N60</f>
        <v>52</v>
      </c>
      <c r="O82" s="39">
        <f t="shared" si="30"/>
        <v>9.9426386233269604E-2</v>
      </c>
      <c r="P82" s="31">
        <f>P38-P60</f>
        <v>58</v>
      </c>
      <c r="Q82" s="39">
        <f t="shared" si="31"/>
        <v>0.1037567084078712</v>
      </c>
      <c r="R82" s="31">
        <f>R38-R60</f>
        <v>41</v>
      </c>
      <c r="S82" s="39">
        <f t="shared" si="32"/>
        <v>7.3345259391771014E-2</v>
      </c>
      <c r="T82" s="31">
        <f>T38-T60</f>
        <v>78</v>
      </c>
      <c r="U82" s="39">
        <f t="shared" si="33"/>
        <v>0.13660245183887915</v>
      </c>
      <c r="V82" s="31">
        <f>V38-V60</f>
        <v>105</v>
      </c>
      <c r="W82" s="39">
        <f t="shared" si="34"/>
        <v>0.16561514195583596</v>
      </c>
      <c r="X82" s="163">
        <f>X38-X60</f>
        <v>0</v>
      </c>
      <c r="Y82" s="164" t="e">
        <f t="shared" si="35"/>
        <v>#DIV/0!</v>
      </c>
      <c r="Z82" s="163">
        <f>Z38-Z60</f>
        <v>0</v>
      </c>
      <c r="AA82" s="164" t="e">
        <f t="shared" si="36"/>
        <v>#DIV/0!</v>
      </c>
      <c r="AB82" s="163">
        <f>AB38-AB60</f>
        <v>0</v>
      </c>
      <c r="AC82" s="164" t="e">
        <f t="shared" si="37"/>
        <v>#DIV/0!</v>
      </c>
      <c r="AD82" s="163">
        <f>AD38-AD60</f>
        <v>0</v>
      </c>
      <c r="AE82" s="164" t="e">
        <f t="shared" si="38"/>
        <v>#DIV/0!</v>
      </c>
      <c r="AF82" s="33">
        <f t="shared" ref="AF82:AF84" si="42">V82</f>
        <v>105</v>
      </c>
      <c r="AG82" s="41">
        <f t="shared" si="39"/>
        <v>0.16561514195583596</v>
      </c>
      <c r="AH82" s="40"/>
    </row>
    <row r="83" spans="1:34" s="22" customFormat="1" ht="80.099999999999994" customHeight="1">
      <c r="A83" s="128"/>
      <c r="B83" s="30" t="s">
        <v>55</v>
      </c>
      <c r="C83" s="31">
        <f>C39-C61</f>
        <v>270</v>
      </c>
      <c r="D83" s="39">
        <f t="shared" si="26"/>
        <v>0.2134387351778656</v>
      </c>
      <c r="E83" s="40"/>
      <c r="F83" s="40"/>
      <c r="G83" s="40"/>
      <c r="H83" s="31">
        <f>H39-H61</f>
        <v>279</v>
      </c>
      <c r="I83" s="39">
        <f t="shared" si="27"/>
        <v>0.22373696872493987</v>
      </c>
      <c r="J83" s="31">
        <f>J39-J61</f>
        <v>324</v>
      </c>
      <c r="K83" s="39">
        <f t="shared" si="28"/>
        <v>0.26932668329177056</v>
      </c>
      <c r="L83" s="31">
        <f>L39-L61</f>
        <v>357</v>
      </c>
      <c r="M83" s="39">
        <f t="shared" si="29"/>
        <v>0.26444444444444443</v>
      </c>
      <c r="N83" s="31">
        <f>N39-N61</f>
        <v>378</v>
      </c>
      <c r="O83" s="39">
        <f t="shared" si="30"/>
        <v>0.27470930232558138</v>
      </c>
      <c r="P83" s="31">
        <f>P39-P61</f>
        <v>339</v>
      </c>
      <c r="Q83" s="39">
        <f t="shared" si="31"/>
        <v>0.30874316939890711</v>
      </c>
      <c r="R83" s="31">
        <f>R39-R61</f>
        <v>349</v>
      </c>
      <c r="S83" s="39">
        <f t="shared" si="32"/>
        <v>0.31785063752276865</v>
      </c>
      <c r="T83" s="31">
        <f>T39-T61</f>
        <v>384</v>
      </c>
      <c r="U83" s="39">
        <f t="shared" si="33"/>
        <v>0.2498373454782043</v>
      </c>
      <c r="V83" s="31">
        <f>V39-V61</f>
        <v>263</v>
      </c>
      <c r="W83" s="39">
        <f t="shared" si="34"/>
        <v>0.20076335877862594</v>
      </c>
      <c r="X83" s="163">
        <f>X39-X61</f>
        <v>0</v>
      </c>
      <c r="Y83" s="164" t="e">
        <f t="shared" si="35"/>
        <v>#DIV/0!</v>
      </c>
      <c r="Z83" s="163">
        <f>Z39-Z61</f>
        <v>0</v>
      </c>
      <c r="AA83" s="164" t="e">
        <f t="shared" si="36"/>
        <v>#DIV/0!</v>
      </c>
      <c r="AB83" s="163">
        <f>AB39-AB61</f>
        <v>0</v>
      </c>
      <c r="AC83" s="164" t="e">
        <f t="shared" si="37"/>
        <v>#DIV/0!</v>
      </c>
      <c r="AD83" s="163">
        <f>AD39-AD61</f>
        <v>0</v>
      </c>
      <c r="AE83" s="164" t="e">
        <f t="shared" si="38"/>
        <v>#DIV/0!</v>
      </c>
      <c r="AF83" s="33">
        <f t="shared" si="42"/>
        <v>263</v>
      </c>
      <c r="AG83" s="41">
        <f t="shared" si="39"/>
        <v>0.20076335877862594</v>
      </c>
      <c r="AH83" s="40"/>
    </row>
    <row r="84" spans="1:34" s="22" customFormat="1" ht="80.099999999999994" customHeight="1">
      <c r="A84" s="128"/>
      <c r="B84" s="30" t="s">
        <v>56</v>
      </c>
      <c r="C84" s="31">
        <f>C40-C62</f>
        <v>303</v>
      </c>
      <c r="D84" s="39">
        <f t="shared" si="26"/>
        <v>0.19842829076620824</v>
      </c>
      <c r="E84" s="40"/>
      <c r="F84" s="40"/>
      <c r="G84" s="40"/>
      <c r="H84" s="31">
        <f>H40-H62</f>
        <v>188</v>
      </c>
      <c r="I84" s="39">
        <f t="shared" si="27"/>
        <v>0.12231620039037085</v>
      </c>
      <c r="J84" s="31">
        <f>J40-J62</f>
        <v>353</v>
      </c>
      <c r="K84" s="39">
        <f t="shared" si="28"/>
        <v>0.22744845360824742</v>
      </c>
      <c r="L84" s="31">
        <f>L40-L62</f>
        <v>425</v>
      </c>
      <c r="M84" s="39">
        <f t="shared" si="29"/>
        <v>0.26105651105651106</v>
      </c>
      <c r="N84" s="31">
        <f>N40-N62</f>
        <v>344</v>
      </c>
      <c r="O84" s="39">
        <f t="shared" si="30"/>
        <v>0.22008957133717211</v>
      </c>
      <c r="P84" s="31">
        <f>P40-P62</f>
        <v>313</v>
      </c>
      <c r="Q84" s="39">
        <f t="shared" si="31"/>
        <v>0.18866787221217601</v>
      </c>
      <c r="R84" s="31">
        <f>R40-R62</f>
        <v>314</v>
      </c>
      <c r="S84" s="39">
        <f t="shared" si="32"/>
        <v>0.18171296296296297</v>
      </c>
      <c r="T84" s="31">
        <f>T40-T62</f>
        <v>318</v>
      </c>
      <c r="U84" s="39">
        <f t="shared" si="33"/>
        <v>0.19437652811735942</v>
      </c>
      <c r="V84" s="31">
        <f>V40-V62</f>
        <v>287</v>
      </c>
      <c r="W84" s="39">
        <f t="shared" si="34"/>
        <v>0.16676350958744915</v>
      </c>
      <c r="X84" s="163">
        <f>X40-X62</f>
        <v>0</v>
      </c>
      <c r="Y84" s="164" t="e">
        <f t="shared" si="35"/>
        <v>#DIV/0!</v>
      </c>
      <c r="Z84" s="163">
        <f>Z40-Z62</f>
        <v>0</v>
      </c>
      <c r="AA84" s="164" t="e">
        <f t="shared" si="36"/>
        <v>#DIV/0!</v>
      </c>
      <c r="AB84" s="163">
        <f>AB40-AB62</f>
        <v>0</v>
      </c>
      <c r="AC84" s="164" t="e">
        <f t="shared" si="37"/>
        <v>#DIV/0!</v>
      </c>
      <c r="AD84" s="163">
        <f>AD40-AD62</f>
        <v>0</v>
      </c>
      <c r="AE84" s="164" t="e">
        <f t="shared" si="38"/>
        <v>#DIV/0!</v>
      </c>
      <c r="AF84" s="33">
        <f t="shared" si="42"/>
        <v>287</v>
      </c>
      <c r="AG84" s="41">
        <f t="shared" si="39"/>
        <v>0.16676350958744915</v>
      </c>
      <c r="AH84" s="40"/>
    </row>
    <row r="85" spans="1:34" s="22" customFormat="1" ht="80.099999999999994" customHeight="1">
      <c r="A85" s="128"/>
      <c r="B85" s="27" t="s">
        <v>172</v>
      </c>
      <c r="C85" s="28">
        <f>SUM(C86:C90)</f>
        <v>866</v>
      </c>
      <c r="D85" s="29">
        <f t="shared" si="26"/>
        <v>0.17223548130469371</v>
      </c>
      <c r="E85" s="37"/>
      <c r="F85" s="37"/>
      <c r="G85" s="37"/>
      <c r="H85" s="28">
        <f>SUM(H86:H90)</f>
        <v>796</v>
      </c>
      <c r="I85" s="29">
        <f t="shared" si="27"/>
        <v>0.15420379697791553</v>
      </c>
      <c r="J85" s="28">
        <f>SUM(J86:J90)</f>
        <v>1029</v>
      </c>
      <c r="K85" s="29">
        <f t="shared" si="28"/>
        <v>0.2016065830721003</v>
      </c>
      <c r="L85" s="28">
        <f>SUM(L86:L90)</f>
        <v>909</v>
      </c>
      <c r="M85" s="29">
        <f t="shared" si="29"/>
        <v>0.17320884146341464</v>
      </c>
      <c r="N85" s="28">
        <f>SUM(N86:N90)</f>
        <v>1009</v>
      </c>
      <c r="O85" s="29">
        <f t="shared" si="30"/>
        <v>0.1929992348890589</v>
      </c>
      <c r="P85" s="28">
        <f>SUM(P86:P90)</f>
        <v>1004</v>
      </c>
      <c r="Q85" s="29">
        <f t="shared" si="31"/>
        <v>0.18178526163317038</v>
      </c>
      <c r="R85" s="28">
        <f>SUM(R86:R90)</f>
        <v>1074</v>
      </c>
      <c r="S85" s="29">
        <f t="shared" si="32"/>
        <v>0.19463573758608191</v>
      </c>
      <c r="T85" s="28">
        <f>SUM(T86:T90)</f>
        <v>1102</v>
      </c>
      <c r="U85" s="29">
        <f t="shared" si="33"/>
        <v>0.20305878017320803</v>
      </c>
      <c r="V85" s="28">
        <f>SUM(V86:V90)</f>
        <v>1132</v>
      </c>
      <c r="W85" s="29">
        <f t="shared" si="34"/>
        <v>0.2187862388867414</v>
      </c>
      <c r="X85" s="162">
        <f>SUM(X86:X90)</f>
        <v>0</v>
      </c>
      <c r="Y85" s="165" t="e">
        <f t="shared" si="35"/>
        <v>#DIV/0!</v>
      </c>
      <c r="Z85" s="162">
        <f>SUM(Z86:Z90)</f>
        <v>0</v>
      </c>
      <c r="AA85" s="165" t="e">
        <f t="shared" si="36"/>
        <v>#DIV/0!</v>
      </c>
      <c r="AB85" s="162">
        <f>SUM(AB86:AB90)</f>
        <v>0</v>
      </c>
      <c r="AC85" s="165" t="e">
        <f t="shared" si="37"/>
        <v>#DIV/0!</v>
      </c>
      <c r="AD85" s="162">
        <f>SUM(AD86:AD90)</f>
        <v>0</v>
      </c>
      <c r="AE85" s="165" t="e">
        <f t="shared" si="38"/>
        <v>#DIV/0!</v>
      </c>
      <c r="AF85" s="28">
        <f>SUM(AF86:AF90)</f>
        <v>1132</v>
      </c>
      <c r="AG85" s="29">
        <f t="shared" si="39"/>
        <v>0.2187862388867414</v>
      </c>
      <c r="AH85" s="37"/>
    </row>
    <row r="86" spans="1:34" s="22" customFormat="1" ht="80.099999999999994" customHeight="1">
      <c r="A86" s="128"/>
      <c r="B86" s="30" t="s">
        <v>57</v>
      </c>
      <c r="C86" s="31">
        <f>C42-C64</f>
        <v>363</v>
      </c>
      <c r="D86" s="39">
        <f t="shared" si="26"/>
        <v>0.21920289855072464</v>
      </c>
      <c r="E86" s="40"/>
      <c r="F86" s="40"/>
      <c r="G86" s="40"/>
      <c r="H86" s="31">
        <f>H42-H64</f>
        <v>316</v>
      </c>
      <c r="I86" s="39">
        <f t="shared" si="27"/>
        <v>0.1959082455052697</v>
      </c>
      <c r="J86" s="31">
        <f>J42-J64</f>
        <v>334</v>
      </c>
      <c r="K86" s="39">
        <f t="shared" si="28"/>
        <v>0.21032745591939547</v>
      </c>
      <c r="L86" s="31">
        <f>L42-L64</f>
        <v>199</v>
      </c>
      <c r="M86" s="39">
        <f t="shared" si="29"/>
        <v>0.12223587223587223</v>
      </c>
      <c r="N86" s="31">
        <f>N42-N64</f>
        <v>188</v>
      </c>
      <c r="O86" s="39">
        <f t="shared" si="30"/>
        <v>0.12043561819346572</v>
      </c>
      <c r="P86" s="31">
        <f>P42-P64</f>
        <v>171</v>
      </c>
      <c r="Q86" s="39">
        <f t="shared" si="31"/>
        <v>0.10369921164342026</v>
      </c>
      <c r="R86" s="31">
        <f>R42-R64</f>
        <v>186</v>
      </c>
      <c r="S86" s="39">
        <f t="shared" si="32"/>
        <v>0.1167608286252354</v>
      </c>
      <c r="T86" s="31">
        <f>T42-T64</f>
        <v>145</v>
      </c>
      <c r="U86" s="39">
        <f t="shared" si="33"/>
        <v>9.4094743672939643E-2</v>
      </c>
      <c r="V86" s="31">
        <f>V42-V64</f>
        <v>263</v>
      </c>
      <c r="W86" s="39">
        <f t="shared" si="34"/>
        <v>0.17878993881713121</v>
      </c>
      <c r="X86" s="163">
        <f>X42-X64</f>
        <v>0</v>
      </c>
      <c r="Y86" s="164" t="e">
        <f t="shared" si="35"/>
        <v>#DIV/0!</v>
      </c>
      <c r="Z86" s="163">
        <f>Z42-Z64</f>
        <v>0</v>
      </c>
      <c r="AA86" s="164" t="e">
        <f t="shared" si="36"/>
        <v>#DIV/0!</v>
      </c>
      <c r="AB86" s="163">
        <f>AB42-AB64</f>
        <v>0</v>
      </c>
      <c r="AC86" s="164" t="e">
        <f t="shared" si="37"/>
        <v>#DIV/0!</v>
      </c>
      <c r="AD86" s="163">
        <f>AD42-AD64</f>
        <v>0</v>
      </c>
      <c r="AE86" s="164" t="e">
        <f t="shared" si="38"/>
        <v>#DIV/0!</v>
      </c>
      <c r="AF86" s="33">
        <f>V86</f>
        <v>263</v>
      </c>
      <c r="AG86" s="41">
        <f t="shared" si="39"/>
        <v>0.17878993881713121</v>
      </c>
      <c r="AH86" s="40"/>
    </row>
    <row r="87" spans="1:34" s="22" customFormat="1" ht="80.099999999999994" customHeight="1">
      <c r="A87" s="128"/>
      <c r="B87" s="30" t="s">
        <v>58</v>
      </c>
      <c r="C87" s="31">
        <f>C43-C65</f>
        <v>367</v>
      </c>
      <c r="D87" s="39">
        <f t="shared" si="26"/>
        <v>0.23646907216494845</v>
      </c>
      <c r="E87" s="40"/>
      <c r="F87" s="40"/>
      <c r="G87" s="40"/>
      <c r="H87" s="31">
        <f>H43-H65</f>
        <v>319</v>
      </c>
      <c r="I87" s="39">
        <f t="shared" si="27"/>
        <v>0.19101796407185628</v>
      </c>
      <c r="J87" s="31">
        <f>J43-J65</f>
        <v>333</v>
      </c>
      <c r="K87" s="39">
        <f t="shared" si="28"/>
        <v>0.2032967032967033</v>
      </c>
      <c r="L87" s="31">
        <f>L43-L65</f>
        <v>357</v>
      </c>
      <c r="M87" s="39">
        <f t="shared" si="29"/>
        <v>0.20975323149236191</v>
      </c>
      <c r="N87" s="31">
        <f>N43-N65</f>
        <v>360</v>
      </c>
      <c r="O87" s="39">
        <f t="shared" si="30"/>
        <v>0.20559680182752713</v>
      </c>
      <c r="P87" s="31">
        <f>P43-P65</f>
        <v>246</v>
      </c>
      <c r="Q87" s="39">
        <f t="shared" si="31"/>
        <v>0.1434402332361516</v>
      </c>
      <c r="R87" s="31">
        <f>R43-R65</f>
        <v>202</v>
      </c>
      <c r="S87" s="39">
        <f t="shared" si="32"/>
        <v>0.12190706095353047</v>
      </c>
      <c r="T87" s="31">
        <f>T43-T65</f>
        <v>200</v>
      </c>
      <c r="U87" s="39">
        <f t="shared" si="33"/>
        <v>0.13063357282821686</v>
      </c>
      <c r="V87" s="31">
        <f>V43-V65</f>
        <v>132</v>
      </c>
      <c r="W87" s="39">
        <f t="shared" si="34"/>
        <v>8.9249492900608518E-2</v>
      </c>
      <c r="X87" s="163">
        <f>X43-X65</f>
        <v>0</v>
      </c>
      <c r="Y87" s="164" t="e">
        <f t="shared" si="35"/>
        <v>#DIV/0!</v>
      </c>
      <c r="Z87" s="163">
        <f>Z43-Z65</f>
        <v>0</v>
      </c>
      <c r="AA87" s="164" t="e">
        <f t="shared" si="36"/>
        <v>#DIV/0!</v>
      </c>
      <c r="AB87" s="163">
        <f>AB43-AB65</f>
        <v>0</v>
      </c>
      <c r="AC87" s="164" t="e">
        <f t="shared" si="37"/>
        <v>#DIV/0!</v>
      </c>
      <c r="AD87" s="163">
        <f>AD43-AD65</f>
        <v>0</v>
      </c>
      <c r="AE87" s="164" t="e">
        <f t="shared" si="38"/>
        <v>#DIV/0!</v>
      </c>
      <c r="AF87" s="33">
        <f t="shared" ref="AF87:AF90" si="43">V87</f>
        <v>132</v>
      </c>
      <c r="AG87" s="41">
        <f t="shared" si="39"/>
        <v>8.9249492900608518E-2</v>
      </c>
      <c r="AH87" s="40"/>
    </row>
    <row r="88" spans="1:34" s="22" customFormat="1" ht="80.099999999999994" customHeight="1">
      <c r="A88" s="128"/>
      <c r="B88" s="30" t="s">
        <v>59</v>
      </c>
      <c r="C88" s="31">
        <f>C44-C66</f>
        <v>0</v>
      </c>
      <c r="D88" s="39">
        <f t="shared" si="26"/>
        <v>0</v>
      </c>
      <c r="E88" s="40"/>
      <c r="F88" s="40"/>
      <c r="G88" s="40"/>
      <c r="H88" s="31">
        <f>H44-H66</f>
        <v>0</v>
      </c>
      <c r="I88" s="39">
        <f t="shared" si="27"/>
        <v>0</v>
      </c>
      <c r="J88" s="31">
        <f>J44-J66</f>
        <v>2</v>
      </c>
      <c r="K88" s="39">
        <f t="shared" si="28"/>
        <v>3.4904013961605585E-3</v>
      </c>
      <c r="L88" s="31">
        <f>L44-L66</f>
        <v>0</v>
      </c>
      <c r="M88" s="39">
        <f t="shared" si="29"/>
        <v>0</v>
      </c>
      <c r="N88" s="31">
        <f>N44-N66</f>
        <v>0</v>
      </c>
      <c r="O88" s="39">
        <f t="shared" si="30"/>
        <v>0</v>
      </c>
      <c r="P88" s="31">
        <f>P44-P66</f>
        <v>0</v>
      </c>
      <c r="Q88" s="39">
        <f t="shared" si="31"/>
        <v>0</v>
      </c>
      <c r="R88" s="31">
        <f>R44-R66</f>
        <v>0</v>
      </c>
      <c r="S88" s="39">
        <f t="shared" si="32"/>
        <v>0</v>
      </c>
      <c r="T88" s="31">
        <f>T44-T66</f>
        <v>0</v>
      </c>
      <c r="U88" s="39">
        <f t="shared" si="33"/>
        <v>0</v>
      </c>
      <c r="V88" s="31">
        <f>V44-V66</f>
        <v>0</v>
      </c>
      <c r="W88" s="39">
        <f t="shared" si="34"/>
        <v>0</v>
      </c>
      <c r="X88" s="163">
        <f>X44-X66</f>
        <v>0</v>
      </c>
      <c r="Y88" s="164" t="e">
        <f t="shared" si="35"/>
        <v>#DIV/0!</v>
      </c>
      <c r="Z88" s="163">
        <f>Z44-Z66</f>
        <v>0</v>
      </c>
      <c r="AA88" s="164" t="e">
        <f t="shared" si="36"/>
        <v>#DIV/0!</v>
      </c>
      <c r="AB88" s="163">
        <f>AB44-AB66</f>
        <v>0</v>
      </c>
      <c r="AC88" s="164" t="e">
        <f t="shared" si="37"/>
        <v>#DIV/0!</v>
      </c>
      <c r="AD88" s="163">
        <f>AD44-AD66</f>
        <v>0</v>
      </c>
      <c r="AE88" s="164" t="e">
        <f t="shared" si="38"/>
        <v>#DIV/0!</v>
      </c>
      <c r="AF88" s="33">
        <f t="shared" si="43"/>
        <v>0</v>
      </c>
      <c r="AG88" s="41">
        <f t="shared" si="39"/>
        <v>0</v>
      </c>
      <c r="AH88" s="40"/>
    </row>
    <row r="89" spans="1:34" s="22" customFormat="1" ht="80.099999999999994" customHeight="1">
      <c r="A89" s="128"/>
      <c r="B89" s="30" t="s">
        <v>60</v>
      </c>
      <c r="C89" s="31">
        <f>C45-C67</f>
        <v>36</v>
      </c>
      <c r="D89" s="39">
        <f t="shared" si="26"/>
        <v>4.5056320400500623E-2</v>
      </c>
      <c r="E89" s="40"/>
      <c r="F89" s="40"/>
      <c r="G89" s="40"/>
      <c r="H89" s="31">
        <f>H45-H67</f>
        <v>47</v>
      </c>
      <c r="I89" s="39">
        <f t="shared" si="27"/>
        <v>5.8676654182272157E-2</v>
      </c>
      <c r="J89" s="31">
        <f>J45-J67</f>
        <v>271</v>
      </c>
      <c r="K89" s="39">
        <f t="shared" si="28"/>
        <v>0.30830489192263938</v>
      </c>
      <c r="L89" s="31">
        <f>L45-L67</f>
        <v>280</v>
      </c>
      <c r="M89" s="39">
        <f t="shared" si="29"/>
        <v>0.29723991507430997</v>
      </c>
      <c r="N89" s="31">
        <f>N45-N67</f>
        <v>441</v>
      </c>
      <c r="O89" s="39">
        <f t="shared" si="30"/>
        <v>0.43577075098814227</v>
      </c>
      <c r="P89" s="31">
        <f>P45-P67</f>
        <v>567</v>
      </c>
      <c r="Q89" s="39">
        <f t="shared" si="31"/>
        <v>0.47647058823529409</v>
      </c>
      <c r="R89" s="31">
        <f>R45-R67</f>
        <v>641</v>
      </c>
      <c r="S89" s="39">
        <f t="shared" si="32"/>
        <v>0.49613003095975233</v>
      </c>
      <c r="T89" s="31">
        <f>T45-T67</f>
        <v>747</v>
      </c>
      <c r="U89" s="39">
        <f t="shared" si="33"/>
        <v>0.54845814977973573</v>
      </c>
      <c r="V89" s="31">
        <f>V45-V67</f>
        <v>681</v>
      </c>
      <c r="W89" s="39">
        <f t="shared" si="34"/>
        <v>0.52223926380368102</v>
      </c>
      <c r="X89" s="163">
        <f>X45-X67</f>
        <v>0</v>
      </c>
      <c r="Y89" s="164" t="e">
        <f t="shared" si="35"/>
        <v>#DIV/0!</v>
      </c>
      <c r="Z89" s="163">
        <f>Z45-Z67</f>
        <v>0</v>
      </c>
      <c r="AA89" s="164" t="e">
        <f t="shared" si="36"/>
        <v>#DIV/0!</v>
      </c>
      <c r="AB89" s="163">
        <f>AB45-AB67</f>
        <v>0</v>
      </c>
      <c r="AC89" s="164" t="e">
        <f t="shared" si="37"/>
        <v>#DIV/0!</v>
      </c>
      <c r="AD89" s="163">
        <f>AD45-AD67</f>
        <v>0</v>
      </c>
      <c r="AE89" s="164" t="e">
        <f t="shared" si="38"/>
        <v>#DIV/0!</v>
      </c>
      <c r="AF89" s="33">
        <f t="shared" si="43"/>
        <v>681</v>
      </c>
      <c r="AG89" s="41">
        <f t="shared" si="39"/>
        <v>0.52223926380368102</v>
      </c>
      <c r="AH89" s="40"/>
    </row>
    <row r="90" spans="1:34" s="22" customFormat="1" ht="80.099999999999994" customHeight="1">
      <c r="A90" s="128"/>
      <c r="B90" s="30" t="s">
        <v>61</v>
      </c>
      <c r="C90" s="31">
        <f>C46-C68</f>
        <v>100</v>
      </c>
      <c r="D90" s="39">
        <f t="shared" si="26"/>
        <v>0.21052631578947367</v>
      </c>
      <c r="E90" s="40"/>
      <c r="F90" s="40"/>
      <c r="G90" s="40"/>
      <c r="H90" s="31">
        <f>H46-H68</f>
        <v>114</v>
      </c>
      <c r="I90" s="39">
        <f t="shared" si="27"/>
        <v>0.23123732251521298</v>
      </c>
      <c r="J90" s="31">
        <f>J46-J68</f>
        <v>89</v>
      </c>
      <c r="K90" s="39">
        <f t="shared" si="28"/>
        <v>0.20892018779342722</v>
      </c>
      <c r="L90" s="31">
        <f>L46-L68</f>
        <v>73</v>
      </c>
      <c r="M90" s="39">
        <f t="shared" si="29"/>
        <v>0.16859122401847576</v>
      </c>
      <c r="N90" s="31">
        <f>N46-N68</f>
        <v>20</v>
      </c>
      <c r="O90" s="39">
        <f t="shared" si="30"/>
        <v>4.716981132075472E-2</v>
      </c>
      <c r="P90" s="31">
        <f>P46-P68</f>
        <v>20</v>
      </c>
      <c r="Q90" s="39">
        <f t="shared" si="31"/>
        <v>4.7058823529411764E-2</v>
      </c>
      <c r="R90" s="31">
        <f>R46-R68</f>
        <v>45</v>
      </c>
      <c r="S90" s="39">
        <f t="shared" si="32"/>
        <v>0.10465116279069768</v>
      </c>
      <c r="T90" s="31">
        <f>T46-T68</f>
        <v>10</v>
      </c>
      <c r="U90" s="39">
        <f t="shared" si="33"/>
        <v>2.2935779816513763E-2</v>
      </c>
      <c r="V90" s="31">
        <f>V46-V68</f>
        <v>56</v>
      </c>
      <c r="W90" s="39">
        <f t="shared" si="34"/>
        <v>0.14035087719298245</v>
      </c>
      <c r="X90" s="163">
        <f>X46-X68</f>
        <v>0</v>
      </c>
      <c r="Y90" s="164" t="e">
        <f t="shared" si="35"/>
        <v>#DIV/0!</v>
      </c>
      <c r="Z90" s="163">
        <f>Z46-Z68</f>
        <v>0</v>
      </c>
      <c r="AA90" s="164" t="e">
        <f t="shared" si="36"/>
        <v>#DIV/0!</v>
      </c>
      <c r="AB90" s="163">
        <f>AB46-AB68</f>
        <v>0</v>
      </c>
      <c r="AC90" s="164" t="e">
        <f t="shared" si="37"/>
        <v>#DIV/0!</v>
      </c>
      <c r="AD90" s="163">
        <f>AD46-AD68</f>
        <v>0</v>
      </c>
      <c r="AE90" s="164" t="e">
        <f t="shared" si="38"/>
        <v>#DIV/0!</v>
      </c>
      <c r="AF90" s="33">
        <f t="shared" si="43"/>
        <v>56</v>
      </c>
      <c r="AG90" s="41">
        <f t="shared" si="39"/>
        <v>0.14035087719298245</v>
      </c>
      <c r="AH90" s="40"/>
    </row>
    <row r="91" spans="1:34" ht="80.099999999999994" customHeight="1">
      <c r="A91" s="318" t="s">
        <v>208</v>
      </c>
      <c r="B91" s="24" t="s">
        <v>62</v>
      </c>
      <c r="C91" s="25">
        <f>C92+C97+C102+C107</f>
        <v>801</v>
      </c>
      <c r="D91" s="26">
        <f t="shared" ref="D91:D103" si="44">C91/C69</f>
        <v>0.14797709218547941</v>
      </c>
      <c r="E91" s="25" t="s">
        <v>7</v>
      </c>
      <c r="F91" s="108"/>
      <c r="G91" s="108"/>
      <c r="H91" s="25">
        <f>H92+H97+H102+H107</f>
        <v>843</v>
      </c>
      <c r="I91" s="26">
        <f t="shared" ref="I91:I112" si="45">H91/H69</f>
        <v>0.1680622009569378</v>
      </c>
      <c r="J91" s="25">
        <f>J92+J97+J102+J107</f>
        <v>1057</v>
      </c>
      <c r="K91" s="26">
        <f t="shared" ref="K91:K112" si="46">J91/J69</f>
        <v>0.1847902097902098</v>
      </c>
      <c r="L91" s="25">
        <f>L92+L97+L102+L107</f>
        <v>1062</v>
      </c>
      <c r="M91" s="26">
        <f t="shared" ref="M91:M112" si="47">L91/L69</f>
        <v>0.17245859045144527</v>
      </c>
      <c r="N91" s="25">
        <f>N92+N97+N102+N107</f>
        <v>903</v>
      </c>
      <c r="O91" s="26">
        <f t="shared" ref="O91:O112" si="48">N91/N69</f>
        <v>0.15181573638197712</v>
      </c>
      <c r="P91" s="25">
        <f>P92+P97+P102+P107</f>
        <v>883</v>
      </c>
      <c r="Q91" s="26">
        <f t="shared" ref="Q91:Q112" si="49">P91/P69</f>
        <v>0.15182255845942227</v>
      </c>
      <c r="R91" s="25">
        <f>R92+R97+R102+R107</f>
        <v>991</v>
      </c>
      <c r="S91" s="26">
        <f t="shared" ref="S91:S112" si="50">R91/R69</f>
        <v>0.16816562022738843</v>
      </c>
      <c r="T91" s="25">
        <f>T92+T97+T102+T107</f>
        <v>816</v>
      </c>
      <c r="U91" s="26">
        <f t="shared" ref="U91:U112" si="51">T91/T69</f>
        <v>0.14771904417089066</v>
      </c>
      <c r="V91" s="25">
        <f>V92+V97+V102+V107</f>
        <v>1019</v>
      </c>
      <c r="W91" s="26">
        <f t="shared" ref="W91:W112" si="52">V91/V69</f>
        <v>0.1840679190751445</v>
      </c>
      <c r="X91" s="170">
        <f>X92+X97+X102+X107</f>
        <v>0</v>
      </c>
      <c r="Y91" s="172" t="e">
        <f t="shared" ref="Y91:Y112" si="53">X91/X69</f>
        <v>#DIV/0!</v>
      </c>
      <c r="Z91" s="170">
        <f>Z92+Z97+Z102+Z107</f>
        <v>0</v>
      </c>
      <c r="AA91" s="172" t="e">
        <f t="shared" ref="AA91:AA102" si="54">Z91/Z69</f>
        <v>#DIV/0!</v>
      </c>
      <c r="AB91" s="170">
        <f>AB92+AB97+AB102+AB107</f>
        <v>0</v>
      </c>
      <c r="AC91" s="172" t="e">
        <f t="shared" ref="AC91:AC112" si="55">AB91/AB69</f>
        <v>#DIV/0!</v>
      </c>
      <c r="AD91" s="170">
        <f>AD92+AD97+AD102+AD107</f>
        <v>0</v>
      </c>
      <c r="AE91" s="172" t="e">
        <f t="shared" ref="AE91:AE112" si="56">AD91/AD69</f>
        <v>#DIV/0!</v>
      </c>
      <c r="AF91" s="25">
        <f>AF92+AF97+AF102+AF107</f>
        <v>1019</v>
      </c>
      <c r="AG91" s="26">
        <f t="shared" ref="AG91:AG112" si="57">AF91/AF69</f>
        <v>0.1840679190751445</v>
      </c>
      <c r="AH91" s="108"/>
    </row>
    <row r="92" spans="1:34" ht="80.099999999999994" customHeight="1">
      <c r="A92" s="318"/>
      <c r="B92" s="27" t="s">
        <v>169</v>
      </c>
      <c r="C92" s="28">
        <f>SUM(C93:C96)</f>
        <v>301</v>
      </c>
      <c r="D92" s="29">
        <f t="shared" si="44"/>
        <v>0.17479674796747968</v>
      </c>
      <c r="E92" s="37"/>
      <c r="F92" s="37"/>
      <c r="G92" s="37"/>
      <c r="H92" s="28">
        <f>SUM(H93:H96)</f>
        <v>431</v>
      </c>
      <c r="I92" s="29">
        <f t="shared" si="45"/>
        <v>0.24446965399886558</v>
      </c>
      <c r="J92" s="28">
        <f>SUM(J93:J96)</f>
        <v>502</v>
      </c>
      <c r="K92" s="29">
        <f t="shared" si="46"/>
        <v>0.26830571886691607</v>
      </c>
      <c r="L92" s="28">
        <f>SUM(L93:L96)</f>
        <v>574</v>
      </c>
      <c r="M92" s="29">
        <f t="shared" si="47"/>
        <v>0.28387734915924828</v>
      </c>
      <c r="N92" s="28">
        <f>SUM(N93:N96)</f>
        <v>393</v>
      </c>
      <c r="O92" s="29">
        <f t="shared" si="48"/>
        <v>0.25289575289575289</v>
      </c>
      <c r="P92" s="28">
        <f>SUM(P93:P96)</f>
        <v>392</v>
      </c>
      <c r="Q92" s="29">
        <f t="shared" si="49"/>
        <v>0.1991869918699187</v>
      </c>
      <c r="R92" s="28">
        <f>SUM(R93:R96)</f>
        <v>520</v>
      </c>
      <c r="S92" s="29">
        <f t="shared" si="50"/>
        <v>0.26956972524624156</v>
      </c>
      <c r="T92" s="28">
        <f>SUM(T93:T96)</f>
        <v>363</v>
      </c>
      <c r="U92" s="29">
        <f t="shared" si="51"/>
        <v>0.23865877712031558</v>
      </c>
      <c r="V92" s="28">
        <f>SUM(V93:V96)</f>
        <v>496</v>
      </c>
      <c r="W92" s="29">
        <f t="shared" si="52"/>
        <v>0.2713347921225383</v>
      </c>
      <c r="X92" s="162">
        <f>SUM(X93:X96)</f>
        <v>0</v>
      </c>
      <c r="Y92" s="165" t="e">
        <f t="shared" si="53"/>
        <v>#DIV/0!</v>
      </c>
      <c r="Z92" s="162">
        <f>SUM(Z93:Z96)</f>
        <v>0</v>
      </c>
      <c r="AA92" s="165" t="e">
        <f t="shared" si="54"/>
        <v>#DIV/0!</v>
      </c>
      <c r="AB92" s="162">
        <f>SUM(AB93:AB96)</f>
        <v>0</v>
      </c>
      <c r="AC92" s="165" t="e">
        <f t="shared" si="55"/>
        <v>#DIV/0!</v>
      </c>
      <c r="AD92" s="162">
        <f>SUM(AD93:AD96)</f>
        <v>0</v>
      </c>
      <c r="AE92" s="165" t="e">
        <f t="shared" si="56"/>
        <v>#DIV/0!</v>
      </c>
      <c r="AF92" s="28">
        <f>SUM(AF93:AF96)</f>
        <v>496</v>
      </c>
      <c r="AG92" s="29">
        <f t="shared" si="57"/>
        <v>0.2713347921225383</v>
      </c>
      <c r="AH92" s="37"/>
    </row>
    <row r="93" spans="1:34" ht="80.099999999999994" customHeight="1">
      <c r="A93" s="318"/>
      <c r="B93" s="30" t="s">
        <v>45</v>
      </c>
      <c r="C93" s="31">
        <v>5</v>
      </c>
      <c r="D93" s="39">
        <f t="shared" si="44"/>
        <v>1.6949152542372881E-2</v>
      </c>
      <c r="E93" s="40"/>
      <c r="F93" s="40"/>
      <c r="G93" s="40"/>
      <c r="H93" s="31">
        <v>84</v>
      </c>
      <c r="I93" s="39">
        <f t="shared" si="45"/>
        <v>0.23863636363636365</v>
      </c>
      <c r="J93" s="31">
        <v>84</v>
      </c>
      <c r="K93" s="39">
        <f t="shared" si="46"/>
        <v>0.2709677419354839</v>
      </c>
      <c r="L93" s="31">
        <v>207</v>
      </c>
      <c r="M93" s="39">
        <f t="shared" si="47"/>
        <v>0.359375</v>
      </c>
      <c r="N93" s="31">
        <v>2</v>
      </c>
      <c r="O93" s="39">
        <f t="shared" si="48"/>
        <v>1.7543859649122806E-2</v>
      </c>
      <c r="P93" s="31">
        <v>1</v>
      </c>
      <c r="Q93" s="39">
        <f t="shared" si="49"/>
        <v>2.257336343115124E-3</v>
      </c>
      <c r="R93" s="31">
        <v>132</v>
      </c>
      <c r="S93" s="39">
        <f t="shared" si="50"/>
        <v>0.28144989339019189</v>
      </c>
      <c r="T93" s="31">
        <v>0</v>
      </c>
      <c r="U93" s="39">
        <f t="shared" si="51"/>
        <v>0</v>
      </c>
      <c r="V93" s="31">
        <v>120</v>
      </c>
      <c r="W93" s="39">
        <f t="shared" si="52"/>
        <v>0.27649769585253459</v>
      </c>
      <c r="X93" s="163"/>
      <c r="Y93" s="164" t="e">
        <f t="shared" si="53"/>
        <v>#DIV/0!</v>
      </c>
      <c r="Z93" s="163"/>
      <c r="AA93" s="164" t="e">
        <f t="shared" si="54"/>
        <v>#DIV/0!</v>
      </c>
      <c r="AB93" s="163"/>
      <c r="AC93" s="164" t="e">
        <f t="shared" si="55"/>
        <v>#DIV/0!</v>
      </c>
      <c r="AD93" s="163"/>
      <c r="AE93" s="164" t="e">
        <f t="shared" si="56"/>
        <v>#DIV/0!</v>
      </c>
      <c r="AF93" s="33">
        <f>V93</f>
        <v>120</v>
      </c>
      <c r="AG93" s="41">
        <f t="shared" si="57"/>
        <v>0.27649769585253459</v>
      </c>
      <c r="AH93" s="40"/>
    </row>
    <row r="94" spans="1:34" ht="80.099999999999994" customHeight="1">
      <c r="A94" s="136"/>
      <c r="B94" s="30" t="s">
        <v>46</v>
      </c>
      <c r="C94" s="31">
        <v>14</v>
      </c>
      <c r="D94" s="39">
        <f t="shared" si="44"/>
        <v>6.1135371179039298E-2</v>
      </c>
      <c r="E94" s="40"/>
      <c r="F94" s="40"/>
      <c r="G94" s="40"/>
      <c r="H94" s="31">
        <v>8</v>
      </c>
      <c r="I94" s="39">
        <f t="shared" si="45"/>
        <v>5.5944055944055944E-2</v>
      </c>
      <c r="J94" s="31">
        <v>16</v>
      </c>
      <c r="K94" s="39">
        <f t="shared" si="46"/>
        <v>9.9378881987577633E-2</v>
      </c>
      <c r="L94" s="31">
        <v>7</v>
      </c>
      <c r="M94" s="39">
        <f t="shared" si="47"/>
        <v>4.9645390070921988E-2</v>
      </c>
      <c r="N94" s="31">
        <v>14</v>
      </c>
      <c r="O94" s="39">
        <f t="shared" si="48"/>
        <v>8.8050314465408799E-2</v>
      </c>
      <c r="P94" s="31">
        <v>24</v>
      </c>
      <c r="Q94" s="39">
        <f t="shared" si="49"/>
        <v>0.14545454545454545</v>
      </c>
      <c r="R94" s="31">
        <v>6</v>
      </c>
      <c r="S94" s="39">
        <f t="shared" si="50"/>
        <v>5.3097345132743362E-2</v>
      </c>
      <c r="T94" s="31">
        <v>3</v>
      </c>
      <c r="U94" s="39">
        <f t="shared" si="51"/>
        <v>2.9411764705882353E-2</v>
      </c>
      <c r="V94" s="31">
        <v>4</v>
      </c>
      <c r="W94" s="39">
        <f t="shared" si="52"/>
        <v>3.3613445378151259E-2</v>
      </c>
      <c r="X94" s="163"/>
      <c r="Y94" s="164" t="e">
        <f t="shared" si="53"/>
        <v>#DIV/0!</v>
      </c>
      <c r="Z94" s="163"/>
      <c r="AA94" s="164" t="e">
        <f t="shared" si="54"/>
        <v>#DIV/0!</v>
      </c>
      <c r="AB94" s="163"/>
      <c r="AC94" s="164" t="e">
        <f t="shared" si="55"/>
        <v>#DIV/0!</v>
      </c>
      <c r="AD94" s="163"/>
      <c r="AE94" s="164" t="e">
        <f t="shared" si="56"/>
        <v>#DIV/0!</v>
      </c>
      <c r="AF94" s="33">
        <f t="shared" ref="AF94:AF96" si="58">V94</f>
        <v>4</v>
      </c>
      <c r="AG94" s="41">
        <f t="shared" si="57"/>
        <v>3.3613445378151259E-2</v>
      </c>
      <c r="AH94" s="40"/>
    </row>
    <row r="95" spans="1:34" ht="80.099999999999994" customHeight="1">
      <c r="A95" s="136"/>
      <c r="B95" s="30" t="s">
        <v>47</v>
      </c>
      <c r="C95" s="31">
        <v>262</v>
      </c>
      <c r="D95" s="39">
        <f t="shared" si="44"/>
        <v>0.30465116279069765</v>
      </c>
      <c r="E95" s="40"/>
      <c r="F95" s="40"/>
      <c r="G95" s="40"/>
      <c r="H95" s="31">
        <v>299</v>
      </c>
      <c r="I95" s="39">
        <f t="shared" si="45"/>
        <v>0.33296213808463254</v>
      </c>
      <c r="J95" s="31">
        <v>350</v>
      </c>
      <c r="K95" s="39">
        <f t="shared" si="46"/>
        <v>0.360082304526749</v>
      </c>
      <c r="L95" s="31">
        <v>321</v>
      </c>
      <c r="M95" s="39">
        <f t="shared" si="47"/>
        <v>0.35120350109409193</v>
      </c>
      <c r="N95" s="31">
        <v>327</v>
      </c>
      <c r="O95" s="39">
        <f t="shared" si="48"/>
        <v>0.35543478260869565</v>
      </c>
      <c r="P95" s="31">
        <v>303</v>
      </c>
      <c r="Q95" s="39">
        <f t="shared" si="49"/>
        <v>0.31761006289308175</v>
      </c>
      <c r="R95" s="31">
        <v>299</v>
      </c>
      <c r="S95" s="39">
        <f t="shared" si="50"/>
        <v>0.30698151950718688</v>
      </c>
      <c r="T95" s="31">
        <v>312</v>
      </c>
      <c r="U95" s="39">
        <f t="shared" si="51"/>
        <v>0.34666666666666668</v>
      </c>
      <c r="V95" s="31">
        <v>296</v>
      </c>
      <c r="W95" s="39">
        <f t="shared" si="52"/>
        <v>0.30327868852459017</v>
      </c>
      <c r="X95" s="163"/>
      <c r="Y95" s="164" t="e">
        <f t="shared" si="53"/>
        <v>#DIV/0!</v>
      </c>
      <c r="Z95" s="163"/>
      <c r="AA95" s="164" t="e">
        <f t="shared" si="54"/>
        <v>#DIV/0!</v>
      </c>
      <c r="AB95" s="163"/>
      <c r="AC95" s="164" t="e">
        <f t="shared" si="55"/>
        <v>#DIV/0!</v>
      </c>
      <c r="AD95" s="163"/>
      <c r="AE95" s="164" t="e">
        <f t="shared" si="56"/>
        <v>#DIV/0!</v>
      </c>
      <c r="AF95" s="33">
        <f t="shared" si="58"/>
        <v>296</v>
      </c>
      <c r="AG95" s="41">
        <f t="shared" si="57"/>
        <v>0.30327868852459017</v>
      </c>
      <c r="AH95" s="40"/>
    </row>
    <row r="96" spans="1:34" ht="80.099999999999994" customHeight="1">
      <c r="A96" s="136"/>
      <c r="B96" s="30" t="s">
        <v>48</v>
      </c>
      <c r="C96" s="31">
        <v>20</v>
      </c>
      <c r="D96" s="39">
        <f t="shared" si="44"/>
        <v>5.9171597633136092E-2</v>
      </c>
      <c r="E96" s="40"/>
      <c r="F96" s="40"/>
      <c r="G96" s="40"/>
      <c r="H96" s="31">
        <v>40</v>
      </c>
      <c r="I96" s="39">
        <f t="shared" si="45"/>
        <v>0.10810810810810811</v>
      </c>
      <c r="J96" s="31">
        <v>52</v>
      </c>
      <c r="K96" s="39">
        <f t="shared" si="46"/>
        <v>0.12149532710280374</v>
      </c>
      <c r="L96" s="31">
        <v>39</v>
      </c>
      <c r="M96" s="39">
        <f t="shared" si="47"/>
        <v>9.9744245524296671E-2</v>
      </c>
      <c r="N96" s="31">
        <v>50</v>
      </c>
      <c r="O96" s="39">
        <f t="shared" si="48"/>
        <v>0.13850415512465375</v>
      </c>
      <c r="P96" s="31">
        <v>64</v>
      </c>
      <c r="Q96" s="39">
        <f t="shared" si="49"/>
        <v>0.15763546798029557</v>
      </c>
      <c r="R96" s="31">
        <v>83</v>
      </c>
      <c r="S96" s="39">
        <f t="shared" si="50"/>
        <v>0.22252010723860591</v>
      </c>
      <c r="T96" s="31">
        <v>48</v>
      </c>
      <c r="U96" s="39">
        <f t="shared" si="51"/>
        <v>0.14634146341463414</v>
      </c>
      <c r="V96" s="31">
        <v>76</v>
      </c>
      <c r="W96" s="39">
        <f t="shared" si="52"/>
        <v>0.25418060200668896</v>
      </c>
      <c r="X96" s="163"/>
      <c r="Y96" s="164" t="e">
        <f t="shared" si="53"/>
        <v>#DIV/0!</v>
      </c>
      <c r="Z96" s="163"/>
      <c r="AA96" s="164" t="e">
        <f t="shared" si="54"/>
        <v>#DIV/0!</v>
      </c>
      <c r="AB96" s="163"/>
      <c r="AC96" s="164" t="e">
        <f t="shared" si="55"/>
        <v>#DIV/0!</v>
      </c>
      <c r="AD96" s="163"/>
      <c r="AE96" s="164" t="e">
        <f t="shared" si="56"/>
        <v>#DIV/0!</v>
      </c>
      <c r="AF96" s="33">
        <f t="shared" si="58"/>
        <v>76</v>
      </c>
      <c r="AG96" s="41">
        <f t="shared" si="57"/>
        <v>0.25418060200668896</v>
      </c>
      <c r="AH96" s="40"/>
    </row>
    <row r="97" spans="1:34" ht="80.099999999999994" customHeight="1">
      <c r="A97" s="128"/>
      <c r="B97" s="27" t="s">
        <v>170</v>
      </c>
      <c r="C97" s="28">
        <f>SUM(C98:C101)</f>
        <v>13</v>
      </c>
      <c r="D97" s="29">
        <f t="shared" si="44"/>
        <v>7.8455039227519618E-3</v>
      </c>
      <c r="E97" s="37"/>
      <c r="F97" s="37"/>
      <c r="G97" s="37"/>
      <c r="H97" s="28">
        <f>SUM(H98:H101)</f>
        <v>13</v>
      </c>
      <c r="I97" s="29">
        <f t="shared" si="45"/>
        <v>8.8135593220338981E-3</v>
      </c>
      <c r="J97" s="28">
        <f>SUM(J98:J101)</f>
        <v>13</v>
      </c>
      <c r="K97" s="29">
        <f t="shared" si="46"/>
        <v>8.6378737541528243E-3</v>
      </c>
      <c r="L97" s="28">
        <f>SUM(L98:L101)</f>
        <v>24</v>
      </c>
      <c r="M97" s="29">
        <f t="shared" si="47"/>
        <v>1.407624633431085E-2</v>
      </c>
      <c r="N97" s="28">
        <f>SUM(N98:N101)</f>
        <v>39</v>
      </c>
      <c r="O97" s="29">
        <f t="shared" si="48"/>
        <v>2.1161150298426478E-2</v>
      </c>
      <c r="P97" s="28">
        <f>SUM(P98:P101)</f>
        <v>42</v>
      </c>
      <c r="Q97" s="29">
        <f t="shared" si="49"/>
        <v>3.125E-2</v>
      </c>
      <c r="R97" s="28">
        <f>SUM(R98:R101)</f>
        <v>80</v>
      </c>
      <c r="S97" s="29">
        <f t="shared" si="50"/>
        <v>5.536332179930796E-2</v>
      </c>
      <c r="T97" s="28">
        <f>SUM(T98:T101)</f>
        <v>87</v>
      </c>
      <c r="U97" s="29">
        <f t="shared" si="51"/>
        <v>6.0754189944134077E-2</v>
      </c>
      <c r="V97" s="28">
        <f>SUM(V98:V101)</f>
        <v>44</v>
      </c>
      <c r="W97" s="29">
        <f t="shared" si="52"/>
        <v>3.3232628398791542E-2</v>
      </c>
      <c r="X97" s="162">
        <f>SUM(X98:X101)</f>
        <v>0</v>
      </c>
      <c r="Y97" s="165" t="e">
        <f t="shared" si="53"/>
        <v>#DIV/0!</v>
      </c>
      <c r="Z97" s="162">
        <f>SUM(Z98:Z101)</f>
        <v>0</v>
      </c>
      <c r="AA97" s="165" t="e">
        <f t="shared" si="54"/>
        <v>#DIV/0!</v>
      </c>
      <c r="AB97" s="162">
        <f>SUM(AB98:AB101)</f>
        <v>0</v>
      </c>
      <c r="AC97" s="165" t="e">
        <f t="shared" si="55"/>
        <v>#DIV/0!</v>
      </c>
      <c r="AD97" s="162">
        <f>SUM(AD98:AD101)</f>
        <v>0</v>
      </c>
      <c r="AE97" s="165" t="e">
        <f t="shared" si="56"/>
        <v>#DIV/0!</v>
      </c>
      <c r="AF97" s="28">
        <f>SUM(AF98:AF101)</f>
        <v>44</v>
      </c>
      <c r="AG97" s="29">
        <f t="shared" si="57"/>
        <v>3.3232628398791542E-2</v>
      </c>
      <c r="AH97" s="37"/>
    </row>
    <row r="98" spans="1:34" ht="80.099999999999994" customHeight="1">
      <c r="A98" s="128"/>
      <c r="B98" s="30" t="s">
        <v>49</v>
      </c>
      <c r="C98" s="31">
        <v>1</v>
      </c>
      <c r="D98" s="39">
        <f t="shared" si="44"/>
        <v>4.464285714285714E-3</v>
      </c>
      <c r="E98" s="40"/>
      <c r="F98" s="40"/>
      <c r="G98" s="40"/>
      <c r="H98" s="31">
        <v>5</v>
      </c>
      <c r="I98" s="39">
        <f t="shared" si="45"/>
        <v>2.0833333333333332E-2</v>
      </c>
      <c r="J98" s="31">
        <v>1</v>
      </c>
      <c r="K98" s="39">
        <f t="shared" si="46"/>
        <v>3.5714285714285713E-3</v>
      </c>
      <c r="L98" s="31">
        <v>0</v>
      </c>
      <c r="M98" s="39">
        <f t="shared" si="47"/>
        <v>0</v>
      </c>
      <c r="N98" s="31">
        <v>0</v>
      </c>
      <c r="O98" s="39">
        <f t="shared" si="48"/>
        <v>0</v>
      </c>
      <c r="P98" s="31">
        <v>0</v>
      </c>
      <c r="Q98" s="39">
        <f t="shared" si="49"/>
        <v>0</v>
      </c>
      <c r="R98" s="31">
        <v>0</v>
      </c>
      <c r="S98" s="39">
        <f t="shared" si="50"/>
        <v>0</v>
      </c>
      <c r="T98" s="31">
        <v>0</v>
      </c>
      <c r="U98" s="39">
        <f t="shared" si="51"/>
        <v>0</v>
      </c>
      <c r="V98" s="31">
        <v>0</v>
      </c>
      <c r="W98" s="39">
        <f t="shared" si="52"/>
        <v>0</v>
      </c>
      <c r="X98" s="163"/>
      <c r="Y98" s="164" t="e">
        <f t="shared" si="53"/>
        <v>#DIV/0!</v>
      </c>
      <c r="Z98" s="163"/>
      <c r="AA98" s="164" t="e">
        <f t="shared" si="54"/>
        <v>#DIV/0!</v>
      </c>
      <c r="AB98" s="163"/>
      <c r="AC98" s="164" t="e">
        <f t="shared" si="55"/>
        <v>#DIV/0!</v>
      </c>
      <c r="AD98" s="163"/>
      <c r="AE98" s="164" t="e">
        <f t="shared" si="56"/>
        <v>#DIV/0!</v>
      </c>
      <c r="AF98" s="33">
        <f>V98</f>
        <v>0</v>
      </c>
      <c r="AG98" s="41">
        <f t="shared" si="57"/>
        <v>0</v>
      </c>
      <c r="AH98" s="40"/>
    </row>
    <row r="99" spans="1:34" ht="80.099999999999994" customHeight="1">
      <c r="A99" s="128"/>
      <c r="B99" s="30" t="s">
        <v>50</v>
      </c>
      <c r="C99" s="31">
        <v>0</v>
      </c>
      <c r="D99" s="39">
        <f t="shared" si="44"/>
        <v>0</v>
      </c>
      <c r="E99" s="40"/>
      <c r="F99" s="40"/>
      <c r="G99" s="40"/>
      <c r="H99" s="31">
        <v>0</v>
      </c>
      <c r="I99" s="39">
        <f t="shared" si="45"/>
        <v>0</v>
      </c>
      <c r="J99" s="31">
        <v>0</v>
      </c>
      <c r="K99" s="39">
        <f t="shared" si="46"/>
        <v>0</v>
      </c>
      <c r="L99" s="31">
        <v>0</v>
      </c>
      <c r="M99" s="39">
        <f t="shared" si="47"/>
        <v>0</v>
      </c>
      <c r="N99" s="31">
        <v>2</v>
      </c>
      <c r="O99" s="39">
        <f t="shared" si="48"/>
        <v>1.7714791851195749E-3</v>
      </c>
      <c r="P99" s="31">
        <v>5</v>
      </c>
      <c r="Q99" s="39">
        <f t="shared" si="49"/>
        <v>8.1967213114754103E-3</v>
      </c>
      <c r="R99" s="31">
        <v>2</v>
      </c>
      <c r="S99" s="39">
        <f t="shared" si="50"/>
        <v>3.5273368606701938E-3</v>
      </c>
      <c r="T99" s="31">
        <v>3</v>
      </c>
      <c r="U99" s="39">
        <f t="shared" si="51"/>
        <v>6.1224489795918364E-3</v>
      </c>
      <c r="V99" s="31">
        <v>3</v>
      </c>
      <c r="W99" s="39">
        <f t="shared" si="52"/>
        <v>6.4239828693790149E-3</v>
      </c>
      <c r="X99" s="163"/>
      <c r="Y99" s="164" t="e">
        <f t="shared" si="53"/>
        <v>#DIV/0!</v>
      </c>
      <c r="Z99" s="163"/>
      <c r="AA99" s="164" t="e">
        <f t="shared" si="54"/>
        <v>#DIV/0!</v>
      </c>
      <c r="AB99" s="163"/>
      <c r="AC99" s="164" t="e">
        <f t="shared" si="55"/>
        <v>#DIV/0!</v>
      </c>
      <c r="AD99" s="163"/>
      <c r="AE99" s="164" t="e">
        <f t="shared" si="56"/>
        <v>#DIV/0!</v>
      </c>
      <c r="AF99" s="33">
        <f t="shared" ref="AF99:AF101" si="59">V99</f>
        <v>3</v>
      </c>
      <c r="AG99" s="41">
        <f t="shared" si="57"/>
        <v>6.4239828693790149E-3</v>
      </c>
      <c r="AH99" s="40"/>
    </row>
    <row r="100" spans="1:34" ht="80.099999999999994" customHeight="1">
      <c r="A100" s="128"/>
      <c r="B100" s="30" t="s">
        <v>51</v>
      </c>
      <c r="C100" s="31">
        <v>5</v>
      </c>
      <c r="D100" s="39">
        <f t="shared" si="44"/>
        <v>1.6722408026755852E-2</v>
      </c>
      <c r="E100" s="40"/>
      <c r="F100" s="40"/>
      <c r="G100" s="40"/>
      <c r="H100" s="31">
        <v>3</v>
      </c>
      <c r="I100" s="39">
        <f t="shared" si="45"/>
        <v>1.0380622837370242E-2</v>
      </c>
      <c r="J100" s="31">
        <v>5</v>
      </c>
      <c r="K100" s="39">
        <f t="shared" si="46"/>
        <v>1.824817518248175E-2</v>
      </c>
      <c r="L100" s="31">
        <v>0</v>
      </c>
      <c r="M100" s="39">
        <f t="shared" si="47"/>
        <v>0</v>
      </c>
      <c r="N100" s="31">
        <v>19</v>
      </c>
      <c r="O100" s="39">
        <f t="shared" si="48"/>
        <v>7.1969696969696975E-2</v>
      </c>
      <c r="P100" s="31">
        <v>24</v>
      </c>
      <c r="Q100" s="39">
        <f t="shared" si="49"/>
        <v>8.727272727272728E-2</v>
      </c>
      <c r="R100" s="31">
        <v>57</v>
      </c>
      <c r="S100" s="39">
        <f t="shared" si="50"/>
        <v>0.18037974683544303</v>
      </c>
      <c r="T100" s="31">
        <v>63</v>
      </c>
      <c r="U100" s="39">
        <f t="shared" si="51"/>
        <v>0.17548746518105848</v>
      </c>
      <c r="V100" s="31">
        <v>28</v>
      </c>
      <c r="W100" s="39">
        <f t="shared" si="52"/>
        <v>0.1003584229390681</v>
      </c>
      <c r="X100" s="163"/>
      <c r="Y100" s="164" t="e">
        <f t="shared" si="53"/>
        <v>#DIV/0!</v>
      </c>
      <c r="Z100" s="163"/>
      <c r="AA100" s="164" t="e">
        <f t="shared" si="54"/>
        <v>#DIV/0!</v>
      </c>
      <c r="AB100" s="163"/>
      <c r="AC100" s="164" t="e">
        <f t="shared" si="55"/>
        <v>#DIV/0!</v>
      </c>
      <c r="AD100" s="163"/>
      <c r="AE100" s="164" t="e">
        <f t="shared" si="56"/>
        <v>#DIV/0!</v>
      </c>
      <c r="AF100" s="33">
        <f t="shared" si="59"/>
        <v>28</v>
      </c>
      <c r="AG100" s="41">
        <f t="shared" si="57"/>
        <v>0.1003584229390681</v>
      </c>
      <c r="AH100" s="40"/>
    </row>
    <row r="101" spans="1:34" ht="80.099999999999994" customHeight="1">
      <c r="A101" s="128"/>
      <c r="B101" s="30" t="s">
        <v>52</v>
      </c>
      <c r="C101" s="31">
        <v>7</v>
      </c>
      <c r="D101" s="39">
        <f t="shared" si="44"/>
        <v>6.1946902654867256E-2</v>
      </c>
      <c r="E101" s="40"/>
      <c r="F101" s="40"/>
      <c r="G101" s="40"/>
      <c r="H101" s="31">
        <v>5</v>
      </c>
      <c r="I101" s="39">
        <f t="shared" si="45"/>
        <v>4.3859649122807015E-2</v>
      </c>
      <c r="J101" s="31">
        <v>7</v>
      </c>
      <c r="K101" s="39">
        <f t="shared" si="46"/>
        <v>5.6451612903225805E-2</v>
      </c>
      <c r="L101" s="31">
        <v>24</v>
      </c>
      <c r="M101" s="39">
        <f t="shared" si="47"/>
        <v>0.13559322033898305</v>
      </c>
      <c r="N101" s="31">
        <v>18</v>
      </c>
      <c r="O101" s="39">
        <f t="shared" si="48"/>
        <v>8.4112149532710276E-2</v>
      </c>
      <c r="P101" s="31">
        <v>13</v>
      </c>
      <c r="Q101" s="39">
        <f t="shared" si="49"/>
        <v>6.0185185185185182E-2</v>
      </c>
      <c r="R101" s="31">
        <v>21</v>
      </c>
      <c r="S101" s="39">
        <f t="shared" si="50"/>
        <v>7.3426573426573424E-2</v>
      </c>
      <c r="T101" s="31">
        <v>21</v>
      </c>
      <c r="U101" s="39">
        <f t="shared" si="51"/>
        <v>7.3943661971830985E-2</v>
      </c>
      <c r="V101" s="31">
        <v>13</v>
      </c>
      <c r="W101" s="39">
        <f t="shared" si="52"/>
        <v>4.924242424242424E-2</v>
      </c>
      <c r="X101" s="163"/>
      <c r="Y101" s="164" t="e">
        <f t="shared" si="53"/>
        <v>#DIV/0!</v>
      </c>
      <c r="Z101" s="163"/>
      <c r="AA101" s="164" t="e">
        <f t="shared" si="54"/>
        <v>#DIV/0!</v>
      </c>
      <c r="AB101" s="163"/>
      <c r="AC101" s="164" t="e">
        <f t="shared" si="55"/>
        <v>#DIV/0!</v>
      </c>
      <c r="AD101" s="163"/>
      <c r="AE101" s="164" t="e">
        <f t="shared" si="56"/>
        <v>#DIV/0!</v>
      </c>
      <c r="AF101" s="33">
        <f t="shared" si="59"/>
        <v>13</v>
      </c>
      <c r="AG101" s="41">
        <f t="shared" si="57"/>
        <v>4.924242424242424E-2</v>
      </c>
      <c r="AH101" s="40"/>
    </row>
    <row r="102" spans="1:34" ht="80.099999999999994" customHeight="1">
      <c r="A102" s="128"/>
      <c r="B102" s="27" t="s">
        <v>171</v>
      </c>
      <c r="C102" s="28">
        <f>SUM(C103:C106)</f>
        <v>227</v>
      </c>
      <c r="D102" s="29">
        <f t="shared" si="44"/>
        <v>0.19434931506849315</v>
      </c>
      <c r="E102" s="37"/>
      <c r="F102" s="37"/>
      <c r="G102" s="37"/>
      <c r="H102" s="28">
        <f>SUM(H103:H106)</f>
        <v>162</v>
      </c>
      <c r="I102" s="29">
        <f t="shared" si="45"/>
        <v>0.164969450101833</v>
      </c>
      <c r="J102" s="28">
        <f>SUM(J103:J106)</f>
        <v>267</v>
      </c>
      <c r="K102" s="29">
        <f t="shared" si="46"/>
        <v>0.20304182509505703</v>
      </c>
      <c r="L102" s="28">
        <f>SUM(L103:L106)</f>
        <v>254</v>
      </c>
      <c r="M102" s="29">
        <f t="shared" si="47"/>
        <v>0.16688567674113008</v>
      </c>
      <c r="N102" s="28">
        <f>SUM(N103:N106)</f>
        <v>256</v>
      </c>
      <c r="O102" s="29">
        <f t="shared" si="48"/>
        <v>0.16601815823605706</v>
      </c>
      <c r="P102" s="28">
        <f>SUM(P103:P106)</f>
        <v>278</v>
      </c>
      <c r="Q102" s="29">
        <f t="shared" si="49"/>
        <v>0.18533333333333332</v>
      </c>
      <c r="R102" s="28">
        <f>SUM(R103:R106)</f>
        <v>232</v>
      </c>
      <c r="S102" s="29">
        <f t="shared" si="50"/>
        <v>0.16055363321799307</v>
      </c>
      <c r="T102" s="28">
        <f>SUM(T103:T106)</f>
        <v>203</v>
      </c>
      <c r="U102" s="29">
        <f t="shared" si="51"/>
        <v>0.13818924438393465</v>
      </c>
      <c r="V102" s="28">
        <f>SUM(V103:V106)</f>
        <v>252</v>
      </c>
      <c r="W102" s="29">
        <f t="shared" si="52"/>
        <v>0.2012779552715655</v>
      </c>
      <c r="X102" s="162">
        <f>SUM(X103:X106)</f>
        <v>0</v>
      </c>
      <c r="Y102" s="165" t="e">
        <f t="shared" si="53"/>
        <v>#DIV/0!</v>
      </c>
      <c r="Z102" s="162">
        <f>SUM(Z103:Z106)</f>
        <v>0</v>
      </c>
      <c r="AA102" s="165" t="e">
        <f t="shared" si="54"/>
        <v>#DIV/0!</v>
      </c>
      <c r="AB102" s="162">
        <f>SUM(AB103:AB106)</f>
        <v>0</v>
      </c>
      <c r="AC102" s="165" t="e">
        <f t="shared" si="55"/>
        <v>#DIV/0!</v>
      </c>
      <c r="AD102" s="162">
        <f>SUM(AD103:AD106)</f>
        <v>0</v>
      </c>
      <c r="AE102" s="165" t="e">
        <f t="shared" si="56"/>
        <v>#DIV/0!</v>
      </c>
      <c r="AF102" s="28">
        <f>SUM(AF103:AF106)</f>
        <v>252</v>
      </c>
      <c r="AG102" s="29">
        <f t="shared" si="57"/>
        <v>0.2012779552715655</v>
      </c>
      <c r="AH102" s="37"/>
    </row>
    <row r="103" spans="1:34" ht="80.099999999999994" customHeight="1">
      <c r="A103" s="128"/>
      <c r="B103" s="30" t="s">
        <v>53</v>
      </c>
      <c r="C103" s="31">
        <v>110</v>
      </c>
      <c r="D103" s="39">
        <f t="shared" si="44"/>
        <v>0.18487394957983194</v>
      </c>
      <c r="E103" s="40"/>
      <c r="F103" s="40"/>
      <c r="G103" s="40"/>
      <c r="H103" s="31">
        <v>93</v>
      </c>
      <c r="I103" s="39">
        <f t="shared" si="45"/>
        <v>0.18058252427184465</v>
      </c>
      <c r="J103" s="31">
        <v>121</v>
      </c>
      <c r="K103" s="39">
        <f t="shared" si="46"/>
        <v>0.19329073482428116</v>
      </c>
      <c r="L103" s="31">
        <v>125</v>
      </c>
      <c r="M103" s="39">
        <f t="shared" si="47"/>
        <v>0.18011527377521613</v>
      </c>
      <c r="N103" s="31">
        <v>135</v>
      </c>
      <c r="O103" s="39">
        <f t="shared" si="48"/>
        <v>0.17578125</v>
      </c>
      <c r="P103" s="31">
        <v>157</v>
      </c>
      <c r="Q103" s="39">
        <f t="shared" si="49"/>
        <v>0.19873417721518988</v>
      </c>
      <c r="R103" s="31">
        <v>116</v>
      </c>
      <c r="S103" s="39">
        <f t="shared" si="50"/>
        <v>0.15654520917678813</v>
      </c>
      <c r="T103" s="31">
        <v>64</v>
      </c>
      <c r="U103" s="39">
        <f t="shared" si="51"/>
        <v>9.2888243831640058E-2</v>
      </c>
      <c r="V103" s="31">
        <v>146</v>
      </c>
      <c r="W103" s="39">
        <f t="shared" si="52"/>
        <v>0.24455611390284757</v>
      </c>
      <c r="X103" s="163"/>
      <c r="Y103" s="164" t="e">
        <f t="shared" si="53"/>
        <v>#DIV/0!</v>
      </c>
      <c r="Z103" s="163"/>
      <c r="AA103" s="164"/>
      <c r="AB103" s="163"/>
      <c r="AC103" s="164" t="e">
        <f t="shared" si="55"/>
        <v>#DIV/0!</v>
      </c>
      <c r="AD103" s="163"/>
      <c r="AE103" s="164" t="e">
        <f t="shared" si="56"/>
        <v>#DIV/0!</v>
      </c>
      <c r="AF103" s="33">
        <f>V103</f>
        <v>146</v>
      </c>
      <c r="AG103" s="41">
        <f t="shared" si="57"/>
        <v>0.24455611390284757</v>
      </c>
      <c r="AH103" s="40"/>
    </row>
    <row r="104" spans="1:34" ht="80.099999999999994" customHeight="1">
      <c r="A104" s="128"/>
      <c r="B104" s="30" t="s">
        <v>54</v>
      </c>
      <c r="C104" s="31">
        <v>0</v>
      </c>
      <c r="D104" s="39">
        <v>0</v>
      </c>
      <c r="E104" s="40"/>
      <c r="F104" s="40"/>
      <c r="G104" s="40"/>
      <c r="H104" s="31">
        <v>0</v>
      </c>
      <c r="I104" s="164" t="e">
        <f t="shared" si="45"/>
        <v>#DIV/0!</v>
      </c>
      <c r="J104" s="31">
        <v>0</v>
      </c>
      <c r="K104" s="39">
        <f t="shared" si="46"/>
        <v>0</v>
      </c>
      <c r="L104" s="31">
        <v>1</v>
      </c>
      <c r="M104" s="39">
        <f t="shared" si="47"/>
        <v>2.1739130434782608E-2</v>
      </c>
      <c r="N104" s="31">
        <v>0</v>
      </c>
      <c r="O104" s="39">
        <f t="shared" si="48"/>
        <v>0</v>
      </c>
      <c r="P104" s="31">
        <v>5</v>
      </c>
      <c r="Q104" s="39">
        <f t="shared" si="49"/>
        <v>8.6206896551724144E-2</v>
      </c>
      <c r="R104" s="31">
        <v>2</v>
      </c>
      <c r="S104" s="39">
        <f t="shared" si="50"/>
        <v>4.878048780487805E-2</v>
      </c>
      <c r="T104" s="31">
        <v>12</v>
      </c>
      <c r="U104" s="39">
        <f t="shared" si="51"/>
        <v>0.15384615384615385</v>
      </c>
      <c r="V104" s="31">
        <v>7</v>
      </c>
      <c r="W104" s="39">
        <f t="shared" si="52"/>
        <v>6.6666666666666666E-2</v>
      </c>
      <c r="X104" s="163"/>
      <c r="Y104" s="164" t="e">
        <f t="shared" si="53"/>
        <v>#DIV/0!</v>
      </c>
      <c r="Z104" s="163"/>
      <c r="AA104" s="164"/>
      <c r="AB104" s="163"/>
      <c r="AC104" s="164" t="e">
        <f t="shared" si="55"/>
        <v>#DIV/0!</v>
      </c>
      <c r="AD104" s="163"/>
      <c r="AE104" s="164" t="e">
        <f t="shared" si="56"/>
        <v>#DIV/0!</v>
      </c>
      <c r="AF104" s="33">
        <f t="shared" ref="AF104:AF106" si="60">V104</f>
        <v>7</v>
      </c>
      <c r="AG104" s="41">
        <f t="shared" si="57"/>
        <v>6.6666666666666666E-2</v>
      </c>
      <c r="AH104" s="40"/>
    </row>
    <row r="105" spans="1:34" ht="80.099999999999994" customHeight="1">
      <c r="A105" s="128"/>
      <c r="B105" s="30" t="s">
        <v>55</v>
      </c>
      <c r="C105" s="31">
        <v>8</v>
      </c>
      <c r="D105" s="39">
        <f>C105/C83</f>
        <v>2.9629629629629631E-2</v>
      </c>
      <c r="E105" s="40"/>
      <c r="F105" s="40"/>
      <c r="G105" s="40"/>
      <c r="H105" s="31">
        <v>0</v>
      </c>
      <c r="I105" s="39">
        <f t="shared" si="45"/>
        <v>0</v>
      </c>
      <c r="J105" s="31">
        <v>9</v>
      </c>
      <c r="K105" s="39">
        <f t="shared" si="46"/>
        <v>2.7777777777777776E-2</v>
      </c>
      <c r="L105" s="31">
        <v>12</v>
      </c>
      <c r="M105" s="39">
        <f t="shared" si="47"/>
        <v>3.3613445378151259E-2</v>
      </c>
      <c r="N105" s="31">
        <v>17</v>
      </c>
      <c r="O105" s="39">
        <f t="shared" si="48"/>
        <v>4.4973544973544971E-2</v>
      </c>
      <c r="P105" s="31">
        <v>14</v>
      </c>
      <c r="Q105" s="39">
        <f t="shared" si="49"/>
        <v>4.1297935103244837E-2</v>
      </c>
      <c r="R105" s="31">
        <v>11</v>
      </c>
      <c r="S105" s="39">
        <f t="shared" si="50"/>
        <v>3.151862464183381E-2</v>
      </c>
      <c r="T105" s="31">
        <v>15</v>
      </c>
      <c r="U105" s="39">
        <f t="shared" si="51"/>
        <v>3.90625E-2</v>
      </c>
      <c r="V105" s="31">
        <v>10</v>
      </c>
      <c r="W105" s="39">
        <f t="shared" si="52"/>
        <v>3.8022813688212927E-2</v>
      </c>
      <c r="X105" s="163"/>
      <c r="Y105" s="164" t="e">
        <f t="shared" si="53"/>
        <v>#DIV/0!</v>
      </c>
      <c r="Z105" s="163"/>
      <c r="AA105" s="164"/>
      <c r="AB105" s="163"/>
      <c r="AC105" s="164" t="e">
        <f t="shared" si="55"/>
        <v>#DIV/0!</v>
      </c>
      <c r="AD105" s="163"/>
      <c r="AE105" s="164" t="e">
        <f t="shared" si="56"/>
        <v>#DIV/0!</v>
      </c>
      <c r="AF105" s="33">
        <f t="shared" si="60"/>
        <v>10</v>
      </c>
      <c r="AG105" s="41">
        <f t="shared" si="57"/>
        <v>3.8022813688212927E-2</v>
      </c>
      <c r="AH105" s="40"/>
    </row>
    <row r="106" spans="1:34" ht="80.099999999999994" customHeight="1">
      <c r="A106" s="128"/>
      <c r="B106" s="30" t="s">
        <v>56</v>
      </c>
      <c r="C106" s="31">
        <v>109</v>
      </c>
      <c r="D106" s="39">
        <f>C106/C84</f>
        <v>0.35973597359735976</v>
      </c>
      <c r="E106" s="40"/>
      <c r="F106" s="40"/>
      <c r="G106" s="40"/>
      <c r="H106" s="31">
        <v>69</v>
      </c>
      <c r="I106" s="39">
        <f t="shared" si="45"/>
        <v>0.36702127659574468</v>
      </c>
      <c r="J106" s="31">
        <v>137</v>
      </c>
      <c r="K106" s="39">
        <f t="shared" si="46"/>
        <v>0.38810198300283288</v>
      </c>
      <c r="L106" s="31">
        <v>116</v>
      </c>
      <c r="M106" s="39">
        <f t="shared" si="47"/>
        <v>0.27294117647058824</v>
      </c>
      <c r="N106" s="31">
        <v>104</v>
      </c>
      <c r="O106" s="39">
        <f t="shared" si="48"/>
        <v>0.30232558139534882</v>
      </c>
      <c r="P106" s="31">
        <v>102</v>
      </c>
      <c r="Q106" s="39">
        <f t="shared" si="49"/>
        <v>0.32587859424920129</v>
      </c>
      <c r="R106" s="31">
        <v>103</v>
      </c>
      <c r="S106" s="39">
        <f t="shared" si="50"/>
        <v>0.32802547770700635</v>
      </c>
      <c r="T106" s="31">
        <v>112</v>
      </c>
      <c r="U106" s="39">
        <f t="shared" si="51"/>
        <v>0.3522012578616352</v>
      </c>
      <c r="V106" s="31">
        <v>89</v>
      </c>
      <c r="W106" s="39">
        <f t="shared" si="52"/>
        <v>0.31010452961672474</v>
      </c>
      <c r="X106" s="163"/>
      <c r="Y106" s="164" t="e">
        <f t="shared" si="53"/>
        <v>#DIV/0!</v>
      </c>
      <c r="Z106" s="163"/>
      <c r="AA106" s="164"/>
      <c r="AB106" s="163"/>
      <c r="AC106" s="164" t="e">
        <f t="shared" si="55"/>
        <v>#DIV/0!</v>
      </c>
      <c r="AD106" s="163"/>
      <c r="AE106" s="164" t="e">
        <f t="shared" si="56"/>
        <v>#DIV/0!</v>
      </c>
      <c r="AF106" s="33">
        <f t="shared" si="60"/>
        <v>89</v>
      </c>
      <c r="AG106" s="41">
        <f t="shared" si="57"/>
        <v>0.31010452961672474</v>
      </c>
      <c r="AH106" s="40"/>
    </row>
    <row r="107" spans="1:34" ht="80.099999999999994" customHeight="1">
      <c r="A107" s="128"/>
      <c r="B107" s="27" t="s">
        <v>172</v>
      </c>
      <c r="C107" s="28">
        <f>SUM(C108:C112)</f>
        <v>260</v>
      </c>
      <c r="D107" s="29">
        <f>C107/C85</f>
        <v>0.30023094688221708</v>
      </c>
      <c r="E107" s="37"/>
      <c r="F107" s="37"/>
      <c r="G107" s="37"/>
      <c r="H107" s="28">
        <f>SUM(H108:H112)</f>
        <v>237</v>
      </c>
      <c r="I107" s="29">
        <f t="shared" si="45"/>
        <v>0.29773869346733667</v>
      </c>
      <c r="J107" s="28">
        <f>SUM(J108:J112)</f>
        <v>275</v>
      </c>
      <c r="K107" s="29">
        <f t="shared" si="46"/>
        <v>0.26724975704567544</v>
      </c>
      <c r="L107" s="28">
        <f>SUM(L108:L112)</f>
        <v>210</v>
      </c>
      <c r="M107" s="29">
        <f t="shared" si="47"/>
        <v>0.23102310231023102</v>
      </c>
      <c r="N107" s="28">
        <f>SUM(N108:N112)</f>
        <v>215</v>
      </c>
      <c r="O107" s="29">
        <f t="shared" si="48"/>
        <v>0.21308225966303271</v>
      </c>
      <c r="P107" s="28">
        <f>SUM(P108:P112)</f>
        <v>171</v>
      </c>
      <c r="Q107" s="29">
        <f t="shared" si="49"/>
        <v>0.17031872509960158</v>
      </c>
      <c r="R107" s="28">
        <f>SUM(R108:R112)</f>
        <v>159</v>
      </c>
      <c r="S107" s="29">
        <f t="shared" si="50"/>
        <v>0.14804469273743018</v>
      </c>
      <c r="T107" s="28">
        <f>SUM(T108:T112)</f>
        <v>163</v>
      </c>
      <c r="U107" s="29">
        <f t="shared" si="51"/>
        <v>0.14791288566243194</v>
      </c>
      <c r="V107" s="28">
        <f>SUM(V108:V112)</f>
        <v>227</v>
      </c>
      <c r="W107" s="29">
        <f t="shared" si="52"/>
        <v>0.20053003533568906</v>
      </c>
      <c r="X107" s="162">
        <f>SUM(X108:X112)</f>
        <v>0</v>
      </c>
      <c r="Y107" s="165" t="e">
        <f t="shared" si="53"/>
        <v>#DIV/0!</v>
      </c>
      <c r="Z107" s="162">
        <f>SUM(Z108:Z112)</f>
        <v>0</v>
      </c>
      <c r="AA107" s="165" t="e">
        <f t="shared" ref="AA107:AA112" si="61">Z107/Z85</f>
        <v>#DIV/0!</v>
      </c>
      <c r="AB107" s="162">
        <f>SUM(AB108:AB112)</f>
        <v>0</v>
      </c>
      <c r="AC107" s="165" t="e">
        <f t="shared" si="55"/>
        <v>#DIV/0!</v>
      </c>
      <c r="AD107" s="162">
        <f>SUM(AD108:AD112)</f>
        <v>0</v>
      </c>
      <c r="AE107" s="165" t="e">
        <f t="shared" si="56"/>
        <v>#DIV/0!</v>
      </c>
      <c r="AF107" s="28">
        <f>SUM(AF108:AF112)</f>
        <v>227</v>
      </c>
      <c r="AG107" s="29">
        <f t="shared" si="57"/>
        <v>0.20053003533568906</v>
      </c>
      <c r="AH107" s="37"/>
    </row>
    <row r="108" spans="1:34" ht="80.099999999999994" customHeight="1">
      <c r="A108" s="128"/>
      <c r="B108" s="30" t="s">
        <v>57</v>
      </c>
      <c r="C108" s="31">
        <v>122</v>
      </c>
      <c r="D108" s="39">
        <f>C108/C86</f>
        <v>0.33608815426997246</v>
      </c>
      <c r="E108" s="40"/>
      <c r="F108" s="40"/>
      <c r="G108" s="40"/>
      <c r="H108" s="31">
        <v>113</v>
      </c>
      <c r="I108" s="39">
        <f t="shared" si="45"/>
        <v>0.35759493670886078</v>
      </c>
      <c r="J108" s="31">
        <v>122</v>
      </c>
      <c r="K108" s="39">
        <f t="shared" si="46"/>
        <v>0.3652694610778443</v>
      </c>
      <c r="L108" s="31">
        <v>47</v>
      </c>
      <c r="M108" s="39">
        <f t="shared" si="47"/>
        <v>0.23618090452261306</v>
      </c>
      <c r="N108" s="31">
        <v>54</v>
      </c>
      <c r="O108" s="39">
        <f t="shared" si="48"/>
        <v>0.28723404255319152</v>
      </c>
      <c r="P108" s="31">
        <v>18</v>
      </c>
      <c r="Q108" s="39">
        <f t="shared" si="49"/>
        <v>0.10526315789473684</v>
      </c>
      <c r="R108" s="31">
        <v>18</v>
      </c>
      <c r="S108" s="39">
        <f t="shared" si="50"/>
        <v>9.6774193548387094E-2</v>
      </c>
      <c r="T108" s="31">
        <v>17</v>
      </c>
      <c r="U108" s="39">
        <f t="shared" si="51"/>
        <v>0.11724137931034483</v>
      </c>
      <c r="V108" s="31">
        <v>75</v>
      </c>
      <c r="W108" s="39">
        <f t="shared" si="52"/>
        <v>0.28517110266159695</v>
      </c>
      <c r="X108" s="163"/>
      <c r="Y108" s="164" t="e">
        <f t="shared" si="53"/>
        <v>#DIV/0!</v>
      </c>
      <c r="Z108" s="163"/>
      <c r="AA108" s="164" t="e">
        <f t="shared" si="61"/>
        <v>#DIV/0!</v>
      </c>
      <c r="AB108" s="163"/>
      <c r="AC108" s="164" t="e">
        <f t="shared" si="55"/>
        <v>#DIV/0!</v>
      </c>
      <c r="AD108" s="163"/>
      <c r="AE108" s="164" t="e">
        <f t="shared" si="56"/>
        <v>#DIV/0!</v>
      </c>
      <c r="AF108" s="33">
        <f>V108</f>
        <v>75</v>
      </c>
      <c r="AG108" s="41">
        <f t="shared" si="57"/>
        <v>0.28517110266159695</v>
      </c>
      <c r="AH108" s="40"/>
    </row>
    <row r="109" spans="1:34" ht="80.099999999999994" customHeight="1">
      <c r="A109" s="128"/>
      <c r="B109" s="30" t="s">
        <v>58</v>
      </c>
      <c r="C109" s="31">
        <v>110</v>
      </c>
      <c r="D109" s="39">
        <f>C109/C87</f>
        <v>0.29972752043596729</v>
      </c>
      <c r="E109" s="40"/>
      <c r="F109" s="40"/>
      <c r="G109" s="40"/>
      <c r="H109" s="31">
        <v>94</v>
      </c>
      <c r="I109" s="39">
        <f t="shared" si="45"/>
        <v>0.29467084639498431</v>
      </c>
      <c r="J109" s="31">
        <v>83</v>
      </c>
      <c r="K109" s="39">
        <f t="shared" si="46"/>
        <v>0.24924924924924924</v>
      </c>
      <c r="L109" s="31">
        <v>103</v>
      </c>
      <c r="M109" s="39">
        <f t="shared" si="47"/>
        <v>0.28851540616246496</v>
      </c>
      <c r="N109" s="31">
        <v>94</v>
      </c>
      <c r="O109" s="39">
        <f t="shared" si="48"/>
        <v>0.26111111111111113</v>
      </c>
      <c r="P109" s="31">
        <v>65</v>
      </c>
      <c r="Q109" s="39">
        <f t="shared" si="49"/>
        <v>0.26422764227642276</v>
      </c>
      <c r="R109" s="31">
        <v>49</v>
      </c>
      <c r="S109" s="39">
        <f t="shared" si="50"/>
        <v>0.24257425742574257</v>
      </c>
      <c r="T109" s="31">
        <v>56</v>
      </c>
      <c r="U109" s="39">
        <f t="shared" si="51"/>
        <v>0.28000000000000003</v>
      </c>
      <c r="V109" s="31">
        <v>50</v>
      </c>
      <c r="W109" s="39">
        <f t="shared" si="52"/>
        <v>0.37878787878787878</v>
      </c>
      <c r="X109" s="163"/>
      <c r="Y109" s="164" t="e">
        <f t="shared" si="53"/>
        <v>#DIV/0!</v>
      </c>
      <c r="Z109" s="163"/>
      <c r="AA109" s="164" t="e">
        <f t="shared" si="61"/>
        <v>#DIV/0!</v>
      </c>
      <c r="AB109" s="163"/>
      <c r="AC109" s="164" t="e">
        <f t="shared" si="55"/>
        <v>#DIV/0!</v>
      </c>
      <c r="AD109" s="163"/>
      <c r="AE109" s="164" t="e">
        <f t="shared" si="56"/>
        <v>#DIV/0!</v>
      </c>
      <c r="AF109" s="33">
        <f t="shared" ref="AF109:AF112" si="62">V109</f>
        <v>50</v>
      </c>
      <c r="AG109" s="41">
        <f t="shared" si="57"/>
        <v>0.37878787878787878</v>
      </c>
      <c r="AH109" s="40"/>
    </row>
    <row r="110" spans="1:34" ht="80.099999999999994" customHeight="1">
      <c r="A110" s="128"/>
      <c r="B110" s="30" t="s">
        <v>59</v>
      </c>
      <c r="C110" s="31">
        <v>0</v>
      </c>
      <c r="D110" s="39">
        <v>0</v>
      </c>
      <c r="E110" s="40"/>
      <c r="F110" s="40"/>
      <c r="G110" s="40"/>
      <c r="H110" s="31">
        <v>0</v>
      </c>
      <c r="I110" s="164" t="e">
        <f t="shared" si="45"/>
        <v>#DIV/0!</v>
      </c>
      <c r="J110" s="31">
        <v>2</v>
      </c>
      <c r="K110" s="39">
        <f t="shared" si="46"/>
        <v>1</v>
      </c>
      <c r="L110" s="31">
        <v>0</v>
      </c>
      <c r="M110" s="164" t="e">
        <f t="shared" si="47"/>
        <v>#DIV/0!</v>
      </c>
      <c r="N110" s="31">
        <v>0</v>
      </c>
      <c r="O110" s="164" t="e">
        <f t="shared" si="48"/>
        <v>#DIV/0!</v>
      </c>
      <c r="P110" s="31">
        <v>0</v>
      </c>
      <c r="Q110" s="164" t="e">
        <f t="shared" si="49"/>
        <v>#DIV/0!</v>
      </c>
      <c r="R110" s="31">
        <v>0</v>
      </c>
      <c r="S110" s="164" t="e">
        <f t="shared" si="50"/>
        <v>#DIV/0!</v>
      </c>
      <c r="T110" s="31">
        <v>0</v>
      </c>
      <c r="U110" s="164" t="e">
        <f t="shared" si="51"/>
        <v>#DIV/0!</v>
      </c>
      <c r="V110" s="31">
        <v>0</v>
      </c>
      <c r="W110" s="164" t="e">
        <f t="shared" si="52"/>
        <v>#DIV/0!</v>
      </c>
      <c r="X110" s="163"/>
      <c r="Y110" s="164" t="e">
        <f t="shared" si="53"/>
        <v>#DIV/0!</v>
      </c>
      <c r="Z110" s="163"/>
      <c r="AA110" s="164" t="e">
        <f t="shared" si="61"/>
        <v>#DIV/0!</v>
      </c>
      <c r="AB110" s="163"/>
      <c r="AC110" s="164" t="e">
        <f t="shared" si="55"/>
        <v>#DIV/0!</v>
      </c>
      <c r="AD110" s="163"/>
      <c r="AE110" s="164" t="e">
        <f t="shared" si="56"/>
        <v>#DIV/0!</v>
      </c>
      <c r="AF110" s="33">
        <f t="shared" si="62"/>
        <v>0</v>
      </c>
      <c r="AG110" s="261" t="e">
        <f t="shared" si="57"/>
        <v>#DIV/0!</v>
      </c>
      <c r="AH110" s="40"/>
    </row>
    <row r="111" spans="1:34" ht="80.099999999999994" customHeight="1">
      <c r="A111" s="128"/>
      <c r="B111" s="30" t="s">
        <v>60</v>
      </c>
      <c r="C111" s="31">
        <v>8</v>
      </c>
      <c r="D111" s="39">
        <f>C111/C89</f>
        <v>0.22222222222222221</v>
      </c>
      <c r="E111" s="40"/>
      <c r="F111" s="40"/>
      <c r="G111" s="40"/>
      <c r="H111" s="31">
        <v>13</v>
      </c>
      <c r="I111" s="39">
        <f t="shared" si="45"/>
        <v>0.27659574468085107</v>
      </c>
      <c r="J111" s="31">
        <v>38</v>
      </c>
      <c r="K111" s="39">
        <f t="shared" si="46"/>
        <v>0.14022140221402213</v>
      </c>
      <c r="L111" s="31">
        <v>44</v>
      </c>
      <c r="M111" s="39">
        <f t="shared" si="47"/>
        <v>0.15714285714285714</v>
      </c>
      <c r="N111" s="31">
        <v>58</v>
      </c>
      <c r="O111" s="39">
        <f t="shared" si="48"/>
        <v>0.13151927437641722</v>
      </c>
      <c r="P111" s="31">
        <v>79</v>
      </c>
      <c r="Q111" s="39">
        <f t="shared" si="49"/>
        <v>0.13932980599647266</v>
      </c>
      <c r="R111" s="31">
        <v>83</v>
      </c>
      <c r="S111" s="39">
        <f t="shared" si="50"/>
        <v>0.1294851794071763</v>
      </c>
      <c r="T111" s="31">
        <v>89</v>
      </c>
      <c r="U111" s="39">
        <f t="shared" si="51"/>
        <v>0.11914323962516733</v>
      </c>
      <c r="V111" s="31">
        <v>98</v>
      </c>
      <c r="W111" s="39">
        <f t="shared" si="52"/>
        <v>0.14390602055800295</v>
      </c>
      <c r="X111" s="163"/>
      <c r="Y111" s="164" t="e">
        <f t="shared" si="53"/>
        <v>#DIV/0!</v>
      </c>
      <c r="Z111" s="163"/>
      <c r="AA111" s="164" t="e">
        <f t="shared" si="61"/>
        <v>#DIV/0!</v>
      </c>
      <c r="AB111" s="163"/>
      <c r="AC111" s="164" t="e">
        <f t="shared" si="55"/>
        <v>#DIV/0!</v>
      </c>
      <c r="AD111" s="163"/>
      <c r="AE111" s="164" t="e">
        <f t="shared" si="56"/>
        <v>#DIV/0!</v>
      </c>
      <c r="AF111" s="33">
        <f t="shared" si="62"/>
        <v>98</v>
      </c>
      <c r="AG111" s="41">
        <f t="shared" si="57"/>
        <v>0.14390602055800295</v>
      </c>
      <c r="AH111" s="40"/>
    </row>
    <row r="112" spans="1:34" ht="80.099999999999994" customHeight="1">
      <c r="A112" s="128"/>
      <c r="B112" s="30" t="s">
        <v>61</v>
      </c>
      <c r="C112" s="31">
        <v>20</v>
      </c>
      <c r="D112" s="39">
        <f>C112/C90</f>
        <v>0.2</v>
      </c>
      <c r="E112" s="40"/>
      <c r="F112" s="40"/>
      <c r="G112" s="40"/>
      <c r="H112" s="31">
        <v>17</v>
      </c>
      <c r="I112" s="39">
        <f t="shared" si="45"/>
        <v>0.14912280701754385</v>
      </c>
      <c r="J112" s="31">
        <v>30</v>
      </c>
      <c r="K112" s="39">
        <f t="shared" si="46"/>
        <v>0.33707865168539325</v>
      </c>
      <c r="L112" s="31">
        <v>16</v>
      </c>
      <c r="M112" s="39">
        <f t="shared" si="47"/>
        <v>0.21917808219178081</v>
      </c>
      <c r="N112" s="31">
        <v>9</v>
      </c>
      <c r="O112" s="39">
        <f t="shared" si="48"/>
        <v>0.45</v>
      </c>
      <c r="P112" s="31">
        <v>9</v>
      </c>
      <c r="Q112" s="39">
        <f t="shared" si="49"/>
        <v>0.45</v>
      </c>
      <c r="R112" s="31">
        <v>9</v>
      </c>
      <c r="S112" s="39">
        <f t="shared" si="50"/>
        <v>0.2</v>
      </c>
      <c r="T112" s="31">
        <v>1</v>
      </c>
      <c r="U112" s="39">
        <f t="shared" si="51"/>
        <v>0.1</v>
      </c>
      <c r="V112" s="31">
        <v>4</v>
      </c>
      <c r="W112" s="39">
        <f t="shared" si="52"/>
        <v>7.1428571428571425E-2</v>
      </c>
      <c r="X112" s="163"/>
      <c r="Y112" s="164" t="e">
        <f t="shared" si="53"/>
        <v>#DIV/0!</v>
      </c>
      <c r="Z112" s="163"/>
      <c r="AA112" s="164" t="e">
        <f t="shared" si="61"/>
        <v>#DIV/0!</v>
      </c>
      <c r="AB112" s="163"/>
      <c r="AC112" s="164" t="e">
        <f t="shared" si="55"/>
        <v>#DIV/0!</v>
      </c>
      <c r="AD112" s="163"/>
      <c r="AE112" s="164" t="e">
        <f t="shared" si="56"/>
        <v>#DIV/0!</v>
      </c>
      <c r="AF112" s="33">
        <f t="shared" si="62"/>
        <v>4</v>
      </c>
      <c r="AG112" s="41">
        <f t="shared" si="57"/>
        <v>7.1428571428571425E-2</v>
      </c>
      <c r="AH112" s="40"/>
    </row>
    <row r="113" spans="1:1" ht="26.25" customHeight="1">
      <c r="A113" s="49"/>
    </row>
    <row r="114" spans="1:1" ht="20.100000000000001" customHeight="1">
      <c r="A114" s="137"/>
    </row>
    <row r="115" spans="1:1" ht="20.100000000000001" customHeight="1">
      <c r="A115" s="137"/>
    </row>
  </sheetData>
  <mergeCells count="23">
    <mergeCell ref="A25:A27"/>
    <mergeCell ref="A47:A49"/>
    <mergeCell ref="A69:A71"/>
    <mergeCell ref="A91:A93"/>
    <mergeCell ref="A1:B2"/>
    <mergeCell ref="A3:A6"/>
    <mergeCell ref="J1:K1"/>
    <mergeCell ref="L1:M1"/>
    <mergeCell ref="N1:O1"/>
    <mergeCell ref="P1:Q1"/>
    <mergeCell ref="C1:D1"/>
    <mergeCell ref="E1:F1"/>
    <mergeCell ref="G1:G2"/>
    <mergeCell ref="H1:I1"/>
    <mergeCell ref="R1:S1"/>
    <mergeCell ref="T1:U1"/>
    <mergeCell ref="V1:W1"/>
    <mergeCell ref="X1:Y1"/>
    <mergeCell ref="AH1:AH2"/>
    <mergeCell ref="Z1:AA1"/>
    <mergeCell ref="AB1:AC1"/>
    <mergeCell ref="AD1:AE1"/>
    <mergeCell ref="AF1:AG1"/>
  </mergeCells>
  <phoneticPr fontId="2" type="noConversion"/>
  <conditionalFormatting sqref="AH1:AH2">
    <cfRule type="cellIs" dxfId="3" priority="2" stopIfTrue="1" operator="notBetween">
      <formula>0.1</formula>
      <formula>-0.1</formula>
    </cfRule>
  </conditionalFormatting>
  <pageMargins left="0.74803149606299213" right="0.74803149606299213" top="0.98425196850393704" bottom="0.98425196850393704" header="0.51181102362204722" footer="0.51181102362204722"/>
  <pageSetup paperSize="9" scale="22" firstPageNumber="36" fitToHeight="4" orientation="landscape" useFirstPageNumber="1" r:id="rId1"/>
  <headerFooter alignWithMargins="0">
    <oddFooter>&amp;RPage &amp;P</oddFooter>
  </headerFooter>
  <rowBreaks count="4" manualBreakCount="4">
    <brk id="24" max="33" man="1"/>
    <brk id="46" max="33" man="1"/>
    <brk id="68" max="33" man="1"/>
    <brk id="90" max="33" man="1"/>
  </rowBreaks>
</worksheet>
</file>

<file path=xl/worksheets/sheet12.xml><?xml version="1.0" encoding="utf-8"?>
<worksheet xmlns="http://schemas.openxmlformats.org/spreadsheetml/2006/main" xmlns:r="http://schemas.openxmlformats.org/officeDocument/2006/relationships">
  <sheetPr>
    <tabColor rgb="FF92D050"/>
  </sheetPr>
  <dimension ref="A1:AJ95"/>
  <sheetViews>
    <sheetView view="pageBreakPreview" zoomScale="40" zoomScaleNormal="50" zoomScaleSheetLayoutView="40" workbookViewId="0">
      <pane ySplit="2" topLeftCell="A3" activePane="bottomLeft" state="frozen"/>
      <selection activeCell="AF3" sqref="AF3:AF140"/>
      <selection pane="bottomLeft" activeCell="D23" sqref="D23"/>
    </sheetView>
  </sheetViews>
  <sheetFormatPr defaultRowHeight="18"/>
  <cols>
    <col min="1" max="1" width="60.7109375" style="138" customWidth="1"/>
    <col min="2" max="2" width="25.7109375" style="138" customWidth="1"/>
    <col min="3" max="3" width="18.140625" style="138" customWidth="1"/>
    <col min="4" max="4" width="10.7109375" style="138" customWidth="1"/>
    <col min="5" max="5" width="16.85546875" style="138" customWidth="1"/>
    <col min="6" max="7" width="10.7109375" style="138" customWidth="1"/>
    <col min="8" max="11" width="16.7109375" style="138" customWidth="1"/>
    <col min="12" max="13" width="16.7109375" style="155" customWidth="1"/>
    <col min="14" max="15" width="16.7109375" style="138" customWidth="1"/>
    <col min="16" max="16" width="16.7109375" style="156" customWidth="1"/>
    <col min="17" max="17" width="16.7109375" style="138" customWidth="1"/>
    <col min="18" max="18" width="16.7109375" style="210" customWidth="1"/>
    <col min="19" max="19" width="16.7109375" style="155" customWidth="1"/>
    <col min="20" max="20" width="16.7109375" style="220" customWidth="1"/>
    <col min="21" max="21" width="16.7109375" style="138" customWidth="1"/>
    <col min="22" max="31" width="16.7109375" style="155" customWidth="1"/>
    <col min="32" max="32" width="16.7109375" style="138" customWidth="1"/>
    <col min="33" max="33" width="10.7109375" style="138" customWidth="1"/>
    <col min="34" max="34" width="17" style="138" bestFit="1" customWidth="1"/>
    <col min="35" max="35" width="9.140625" style="157"/>
    <col min="36" max="36" width="9.140625" style="138"/>
    <col min="37" max="16384" width="9.140625" style="2"/>
  </cols>
  <sheetData>
    <row r="1" spans="1:35" ht="110.1" customHeight="1">
      <c r="A1" s="319" t="s">
        <v>225</v>
      </c>
      <c r="B1" s="319"/>
      <c r="C1" s="321" t="s">
        <v>137</v>
      </c>
      <c r="D1" s="321"/>
      <c r="E1" s="321" t="s">
        <v>70</v>
      </c>
      <c r="F1" s="321"/>
      <c r="G1" s="322" t="s">
        <v>0</v>
      </c>
      <c r="H1" s="323">
        <v>42614</v>
      </c>
      <c r="I1" s="321"/>
      <c r="J1" s="323">
        <v>42644</v>
      </c>
      <c r="K1" s="321"/>
      <c r="L1" s="323">
        <v>42675</v>
      </c>
      <c r="M1" s="321"/>
      <c r="N1" s="323">
        <v>42705</v>
      </c>
      <c r="O1" s="321"/>
      <c r="P1" s="323">
        <v>42736</v>
      </c>
      <c r="Q1" s="321"/>
      <c r="R1" s="323">
        <v>42767</v>
      </c>
      <c r="S1" s="321"/>
      <c r="T1" s="323">
        <v>42795</v>
      </c>
      <c r="U1" s="321"/>
      <c r="V1" s="323">
        <v>42826</v>
      </c>
      <c r="W1" s="321"/>
      <c r="X1" s="323">
        <v>42856</v>
      </c>
      <c r="Y1" s="321"/>
      <c r="Z1" s="323">
        <v>42887</v>
      </c>
      <c r="AA1" s="321"/>
      <c r="AB1" s="323">
        <v>42917</v>
      </c>
      <c r="AC1" s="321"/>
      <c r="AD1" s="323">
        <v>42948</v>
      </c>
      <c r="AE1" s="321"/>
      <c r="AF1" s="325" t="s">
        <v>1</v>
      </c>
      <c r="AG1" s="325"/>
      <c r="AH1" s="324" t="s">
        <v>2</v>
      </c>
    </row>
    <row r="2" spans="1:35" ht="110.1" customHeight="1">
      <c r="A2" s="319"/>
      <c r="B2" s="319"/>
      <c r="C2" s="139" t="s">
        <v>3</v>
      </c>
      <c r="D2" s="139" t="s">
        <v>4</v>
      </c>
      <c r="E2" s="139" t="s">
        <v>3</v>
      </c>
      <c r="F2" s="139" t="s">
        <v>4</v>
      </c>
      <c r="G2" s="322"/>
      <c r="H2" s="140" t="s">
        <v>3</v>
      </c>
      <c r="I2" s="139" t="s">
        <v>4</v>
      </c>
      <c r="J2" s="140" t="s">
        <v>3</v>
      </c>
      <c r="K2" s="139" t="s">
        <v>4</v>
      </c>
      <c r="L2" s="140" t="s">
        <v>3</v>
      </c>
      <c r="M2" s="139" t="s">
        <v>4</v>
      </c>
      <c r="N2" s="140" t="s">
        <v>3</v>
      </c>
      <c r="O2" s="139" t="s">
        <v>4</v>
      </c>
      <c r="P2" s="140" t="s">
        <v>3</v>
      </c>
      <c r="Q2" s="139" t="s">
        <v>4</v>
      </c>
      <c r="R2" s="140" t="s">
        <v>3</v>
      </c>
      <c r="S2" s="260" t="s">
        <v>4</v>
      </c>
      <c r="T2" s="219" t="s">
        <v>3</v>
      </c>
      <c r="U2" s="139" t="s">
        <v>4</v>
      </c>
      <c r="V2" s="140" t="s">
        <v>3</v>
      </c>
      <c r="W2" s="229" t="s">
        <v>4</v>
      </c>
      <c r="X2" s="140" t="s">
        <v>3</v>
      </c>
      <c r="Y2" s="255" t="s">
        <v>4</v>
      </c>
      <c r="Z2" s="140" t="s">
        <v>3</v>
      </c>
      <c r="AA2" s="260" t="s">
        <v>4</v>
      </c>
      <c r="AB2" s="140" t="s">
        <v>3</v>
      </c>
      <c r="AC2" s="266" t="s">
        <v>4</v>
      </c>
      <c r="AD2" s="140" t="s">
        <v>3</v>
      </c>
      <c r="AE2" s="271" t="s">
        <v>4</v>
      </c>
      <c r="AF2" s="141" t="s">
        <v>3</v>
      </c>
      <c r="AG2" s="141" t="s">
        <v>4</v>
      </c>
      <c r="AH2" s="324"/>
    </row>
    <row r="3" spans="1:35" ht="80.099999999999994" customHeight="1">
      <c r="A3" s="320" t="s">
        <v>30</v>
      </c>
      <c r="B3" s="142" t="s">
        <v>6</v>
      </c>
      <c r="C3" s="143">
        <f>SUM(C4:C7)</f>
        <v>2504</v>
      </c>
      <c r="D3" s="144"/>
      <c r="E3" s="145"/>
      <c r="F3" s="145"/>
      <c r="G3" s="145"/>
      <c r="H3" s="143">
        <f>SUM(H4:H7)</f>
        <v>2593</v>
      </c>
      <c r="I3" s="144"/>
      <c r="J3" s="143">
        <f>SUM(J4:J7)</f>
        <v>2603</v>
      </c>
      <c r="K3" s="144"/>
      <c r="L3" s="143">
        <f>SUM(L4:L7)</f>
        <v>2584</v>
      </c>
      <c r="M3" s="144"/>
      <c r="N3" s="143">
        <f>SUM(N4:N7)</f>
        <v>2609</v>
      </c>
      <c r="O3" s="144"/>
      <c r="P3" s="143">
        <f>SUM(P4:P7)</f>
        <v>2671</v>
      </c>
      <c r="Q3" s="184"/>
      <c r="R3" s="143">
        <f>SUM(R4:R7)</f>
        <v>2760</v>
      </c>
      <c r="S3" s="208"/>
      <c r="T3" s="143">
        <f>SUM(T4:T7)</f>
        <v>2923</v>
      </c>
      <c r="U3" s="184"/>
      <c r="V3" s="143">
        <f>SUM(V4:V7)</f>
        <v>3226</v>
      </c>
      <c r="W3" s="144"/>
      <c r="X3" s="143">
        <f>SUM(X4:X7)</f>
        <v>3384</v>
      </c>
      <c r="Y3" s="144"/>
      <c r="Z3" s="143">
        <f>SUM(Z4:Z7)</f>
        <v>3406</v>
      </c>
      <c r="AA3" s="144"/>
      <c r="AB3" s="143">
        <f>SUM(AB4:AB7)</f>
        <v>3134</v>
      </c>
      <c r="AC3" s="144"/>
      <c r="AD3" s="143">
        <f>SUM(AD4:AD7)</f>
        <v>3024</v>
      </c>
      <c r="AE3" s="208"/>
      <c r="AF3" s="143">
        <f>SUM(AF4:AF7)</f>
        <v>3024</v>
      </c>
      <c r="AG3" s="144"/>
      <c r="AH3" s="183" t="e">
        <f t="shared" ref="AH3:AH66" si="0">AG3/F3-100%</f>
        <v>#DIV/0!</v>
      </c>
      <c r="AI3" s="158" t="s">
        <v>40</v>
      </c>
    </row>
    <row r="4" spans="1:35" ht="80.099999999999994" customHeight="1">
      <c r="A4" s="320"/>
      <c r="B4" s="146" t="s">
        <v>8</v>
      </c>
      <c r="C4" s="147">
        <v>523</v>
      </c>
      <c r="D4" s="148"/>
      <c r="E4" s="148"/>
      <c r="F4" s="148"/>
      <c r="G4" s="148"/>
      <c r="H4" s="147">
        <v>542</v>
      </c>
      <c r="I4" s="148"/>
      <c r="J4" s="147">
        <v>541</v>
      </c>
      <c r="K4" s="148"/>
      <c r="L4" s="147">
        <f>J19</f>
        <v>525</v>
      </c>
      <c r="M4" s="148"/>
      <c r="N4" s="147">
        <f>L19</f>
        <v>546</v>
      </c>
      <c r="O4" s="148"/>
      <c r="P4" s="147">
        <f>N19</f>
        <v>528</v>
      </c>
      <c r="Q4" s="149"/>
      <c r="R4" s="147">
        <f>P19</f>
        <v>528</v>
      </c>
      <c r="S4" s="148"/>
      <c r="T4" s="147">
        <f>R19</f>
        <v>575</v>
      </c>
      <c r="U4" s="148"/>
      <c r="V4" s="147">
        <f>T19</f>
        <v>597</v>
      </c>
      <c r="W4" s="148"/>
      <c r="X4" s="147">
        <f>V19</f>
        <v>630</v>
      </c>
      <c r="Y4" s="148"/>
      <c r="Z4" s="147">
        <f>X19</f>
        <v>673</v>
      </c>
      <c r="AA4" s="148"/>
      <c r="AB4" s="147">
        <f>Z19</f>
        <v>618</v>
      </c>
      <c r="AC4" s="148"/>
      <c r="AD4" s="147">
        <f>AB19</f>
        <v>576</v>
      </c>
      <c r="AE4" s="148"/>
      <c r="AF4" s="150">
        <f>AD4</f>
        <v>576</v>
      </c>
      <c r="AG4" s="148"/>
      <c r="AH4" s="151" t="e">
        <f t="shared" si="0"/>
        <v>#DIV/0!</v>
      </c>
      <c r="AI4" s="158"/>
    </row>
    <row r="5" spans="1:35" ht="80.099999999999994" customHeight="1">
      <c r="A5" s="320"/>
      <c r="B5" s="146" t="s">
        <v>9</v>
      </c>
      <c r="C5" s="147">
        <v>593</v>
      </c>
      <c r="D5" s="148"/>
      <c r="E5" s="148"/>
      <c r="F5" s="148"/>
      <c r="G5" s="148"/>
      <c r="H5" s="147">
        <v>613</v>
      </c>
      <c r="I5" s="148"/>
      <c r="J5" s="147">
        <v>612</v>
      </c>
      <c r="K5" s="148"/>
      <c r="L5" s="147">
        <f t="shared" ref="L5:L6" si="1">J20</f>
        <v>648</v>
      </c>
      <c r="M5" s="148"/>
      <c r="N5" s="147">
        <f t="shared" ref="N5:N7" si="2">L20</f>
        <v>654</v>
      </c>
      <c r="O5" s="148"/>
      <c r="P5" s="147">
        <f t="shared" ref="P5:P7" si="3">N20</f>
        <v>673</v>
      </c>
      <c r="Q5" s="149"/>
      <c r="R5" s="147">
        <f t="shared" ref="R5:R7" si="4">P20</f>
        <v>700</v>
      </c>
      <c r="S5" s="148"/>
      <c r="T5" s="147">
        <f t="shared" ref="T5:T7" si="5">R20</f>
        <v>712</v>
      </c>
      <c r="U5" s="148"/>
      <c r="V5" s="147">
        <f t="shared" ref="V5:V7" si="6">T20</f>
        <v>829</v>
      </c>
      <c r="W5" s="148"/>
      <c r="X5" s="147">
        <f t="shared" ref="X5:X7" si="7">V20</f>
        <v>882</v>
      </c>
      <c r="Y5" s="148"/>
      <c r="Z5" s="147">
        <f t="shared" ref="Z5:Z7" si="8">X20</f>
        <v>841</v>
      </c>
      <c r="AA5" s="148"/>
      <c r="AB5" s="147">
        <f t="shared" ref="AB5:AB7" si="9">Z20</f>
        <v>823</v>
      </c>
      <c r="AC5" s="148"/>
      <c r="AD5" s="147">
        <f t="shared" ref="AD5:AD7" si="10">AB20</f>
        <v>783</v>
      </c>
      <c r="AE5" s="148"/>
      <c r="AF5" s="150">
        <f t="shared" ref="AF5:AF7" si="11">AD5</f>
        <v>783</v>
      </c>
      <c r="AG5" s="148"/>
      <c r="AH5" s="151" t="e">
        <f t="shared" si="0"/>
        <v>#DIV/0!</v>
      </c>
      <c r="AI5" s="158"/>
    </row>
    <row r="6" spans="1:35" ht="80.099999999999994" customHeight="1">
      <c r="A6" s="320"/>
      <c r="B6" s="146" t="s">
        <v>10</v>
      </c>
      <c r="C6" s="147">
        <v>880</v>
      </c>
      <c r="D6" s="148"/>
      <c r="E6" s="148"/>
      <c r="F6" s="148"/>
      <c r="G6" s="148"/>
      <c r="H6" s="147">
        <v>909</v>
      </c>
      <c r="I6" s="148"/>
      <c r="J6" s="147">
        <v>873</v>
      </c>
      <c r="K6" s="148"/>
      <c r="L6" s="147">
        <f t="shared" si="1"/>
        <v>802</v>
      </c>
      <c r="M6" s="148"/>
      <c r="N6" s="147">
        <f t="shared" si="2"/>
        <v>820</v>
      </c>
      <c r="O6" s="148"/>
      <c r="P6" s="147">
        <f t="shared" si="3"/>
        <v>841</v>
      </c>
      <c r="Q6" s="149"/>
      <c r="R6" s="147">
        <f t="shared" si="4"/>
        <v>885</v>
      </c>
      <c r="S6" s="148"/>
      <c r="T6" s="147">
        <f t="shared" si="5"/>
        <v>947</v>
      </c>
      <c r="U6" s="148"/>
      <c r="V6" s="147">
        <f t="shared" si="6"/>
        <v>1043</v>
      </c>
      <c r="W6" s="148"/>
      <c r="X6" s="147">
        <f t="shared" si="7"/>
        <v>1072</v>
      </c>
      <c r="Y6" s="148"/>
      <c r="Z6" s="147">
        <f t="shared" si="8"/>
        <v>1071</v>
      </c>
      <c r="AA6" s="148"/>
      <c r="AB6" s="147">
        <f t="shared" si="9"/>
        <v>955</v>
      </c>
      <c r="AC6" s="148"/>
      <c r="AD6" s="147">
        <f t="shared" si="10"/>
        <v>962</v>
      </c>
      <c r="AE6" s="148"/>
      <c r="AF6" s="150">
        <f t="shared" si="11"/>
        <v>962</v>
      </c>
      <c r="AG6" s="148"/>
      <c r="AH6" s="151" t="e">
        <f t="shared" si="0"/>
        <v>#DIV/0!</v>
      </c>
      <c r="AI6" s="158"/>
    </row>
    <row r="7" spans="1:35" ht="80.099999999999994" customHeight="1">
      <c r="A7" s="320"/>
      <c r="B7" s="146" t="s">
        <v>11</v>
      </c>
      <c r="C7" s="147">
        <v>508</v>
      </c>
      <c r="D7" s="148"/>
      <c r="E7" s="148"/>
      <c r="F7" s="148"/>
      <c r="G7" s="148"/>
      <c r="H7" s="147">
        <v>529</v>
      </c>
      <c r="I7" s="148"/>
      <c r="J7" s="147">
        <v>577</v>
      </c>
      <c r="K7" s="148"/>
      <c r="L7" s="147">
        <f>J22</f>
        <v>609</v>
      </c>
      <c r="M7" s="148"/>
      <c r="N7" s="147">
        <f t="shared" si="2"/>
        <v>589</v>
      </c>
      <c r="O7" s="148"/>
      <c r="P7" s="147">
        <f t="shared" si="3"/>
        <v>629</v>
      </c>
      <c r="Q7" s="149"/>
      <c r="R7" s="147">
        <f t="shared" si="4"/>
        <v>647</v>
      </c>
      <c r="S7" s="148"/>
      <c r="T7" s="147">
        <f t="shared" si="5"/>
        <v>689</v>
      </c>
      <c r="U7" s="148"/>
      <c r="V7" s="147">
        <f t="shared" si="6"/>
        <v>757</v>
      </c>
      <c r="W7" s="148"/>
      <c r="X7" s="147">
        <f t="shared" si="7"/>
        <v>800</v>
      </c>
      <c r="Y7" s="148"/>
      <c r="Z7" s="147">
        <f t="shared" si="8"/>
        <v>821</v>
      </c>
      <c r="AA7" s="148"/>
      <c r="AB7" s="147">
        <f t="shared" si="9"/>
        <v>738</v>
      </c>
      <c r="AC7" s="148"/>
      <c r="AD7" s="147">
        <f t="shared" si="10"/>
        <v>703</v>
      </c>
      <c r="AE7" s="148"/>
      <c r="AF7" s="150">
        <f t="shared" si="11"/>
        <v>703</v>
      </c>
      <c r="AG7" s="148"/>
      <c r="AH7" s="151" t="e">
        <f t="shared" si="0"/>
        <v>#DIV/0!</v>
      </c>
      <c r="AI7" s="158"/>
    </row>
    <row r="8" spans="1:35" ht="80.099999999999994" customHeight="1">
      <c r="A8" s="320" t="s">
        <v>31</v>
      </c>
      <c r="B8" s="142" t="s">
        <v>6</v>
      </c>
      <c r="C8" s="143">
        <f>SUM(C9:C12)</f>
        <v>4416</v>
      </c>
      <c r="D8" s="144"/>
      <c r="E8" s="145"/>
      <c r="F8" s="145"/>
      <c r="G8" s="145"/>
      <c r="H8" s="143">
        <f>SUM(H9:H12)</f>
        <v>374</v>
      </c>
      <c r="I8" s="144"/>
      <c r="J8" s="143">
        <f>SUM(J9:J12)</f>
        <v>334</v>
      </c>
      <c r="K8" s="144"/>
      <c r="L8" s="143">
        <f>SUM(L9:L12)</f>
        <v>450</v>
      </c>
      <c r="M8" s="144"/>
      <c r="N8" s="143">
        <f>SUM(N9:N12)</f>
        <v>347</v>
      </c>
      <c r="O8" s="144"/>
      <c r="P8" s="143">
        <f>SUM(P9:P12)</f>
        <v>389</v>
      </c>
      <c r="Q8" s="184"/>
      <c r="R8" s="143">
        <f>SUM(R9:R12)</f>
        <v>567</v>
      </c>
      <c r="S8" s="208"/>
      <c r="T8" s="143">
        <f>SUM(T9:T12)</f>
        <v>598</v>
      </c>
      <c r="U8" s="184"/>
      <c r="V8" s="143">
        <f>SUM(V9:V12)</f>
        <v>352</v>
      </c>
      <c r="W8" s="144"/>
      <c r="X8" s="143">
        <f>SUM(X9:X12)</f>
        <v>405</v>
      </c>
      <c r="Y8" s="144"/>
      <c r="Z8" s="143">
        <f>SUM(Z9:Z12)</f>
        <v>265</v>
      </c>
      <c r="AA8" s="144"/>
      <c r="AB8" s="143">
        <f>SUM(AB9:AB12)</f>
        <v>129</v>
      </c>
      <c r="AC8" s="144"/>
      <c r="AD8" s="143">
        <f>SUM(AD9:AD12)</f>
        <v>212</v>
      </c>
      <c r="AE8" s="208"/>
      <c r="AF8" s="143">
        <f>SUM(AF9:AF12)</f>
        <v>4422</v>
      </c>
      <c r="AG8" s="144"/>
      <c r="AH8" s="183" t="e">
        <f t="shared" si="0"/>
        <v>#DIV/0!</v>
      </c>
      <c r="AI8" s="158" t="s">
        <v>41</v>
      </c>
    </row>
    <row r="9" spans="1:35" ht="80.099999999999994" customHeight="1">
      <c r="A9" s="320"/>
      <c r="B9" s="146" t="s">
        <v>8</v>
      </c>
      <c r="C9" s="147">
        <v>751</v>
      </c>
      <c r="D9" s="148"/>
      <c r="E9" s="148"/>
      <c r="F9" s="148"/>
      <c r="G9" s="148"/>
      <c r="H9" s="147">
        <v>31</v>
      </c>
      <c r="I9" s="148"/>
      <c r="J9" s="147">
        <v>56</v>
      </c>
      <c r="K9" s="148"/>
      <c r="L9" s="147">
        <v>105</v>
      </c>
      <c r="M9" s="148"/>
      <c r="N9" s="147">
        <v>71</v>
      </c>
      <c r="O9" s="148"/>
      <c r="P9" s="147">
        <v>58</v>
      </c>
      <c r="Q9" s="148"/>
      <c r="R9" s="147">
        <v>172</v>
      </c>
      <c r="S9" s="148"/>
      <c r="T9" s="147">
        <v>86</v>
      </c>
      <c r="U9" s="148"/>
      <c r="V9" s="147">
        <v>54</v>
      </c>
      <c r="W9" s="148"/>
      <c r="X9" s="147">
        <v>105</v>
      </c>
      <c r="Y9" s="148"/>
      <c r="Z9" s="147">
        <v>35</v>
      </c>
      <c r="AA9" s="148"/>
      <c r="AB9" s="147">
        <v>26</v>
      </c>
      <c r="AC9" s="148"/>
      <c r="AD9" s="147">
        <v>31</v>
      </c>
      <c r="AE9" s="148"/>
      <c r="AF9" s="150">
        <f>H9+J9+L9+N9+P9+R9+T9+V9+X9+Z9+AB9+AD9</f>
        <v>830</v>
      </c>
      <c r="AG9" s="148"/>
      <c r="AH9" s="152" t="e">
        <f t="shared" si="0"/>
        <v>#DIV/0!</v>
      </c>
      <c r="AI9" s="158"/>
    </row>
    <row r="10" spans="1:35" ht="80.099999999999994" customHeight="1">
      <c r="A10" s="320"/>
      <c r="B10" s="146" t="s">
        <v>9</v>
      </c>
      <c r="C10" s="147">
        <v>962</v>
      </c>
      <c r="D10" s="148"/>
      <c r="E10" s="148"/>
      <c r="F10" s="148"/>
      <c r="G10" s="148"/>
      <c r="H10" s="147">
        <v>146</v>
      </c>
      <c r="I10" s="148"/>
      <c r="J10" s="147">
        <v>96</v>
      </c>
      <c r="K10" s="148"/>
      <c r="L10" s="147">
        <v>116</v>
      </c>
      <c r="M10" s="148"/>
      <c r="N10" s="147">
        <v>62</v>
      </c>
      <c r="O10" s="148"/>
      <c r="P10" s="147">
        <v>114</v>
      </c>
      <c r="Q10" s="148"/>
      <c r="R10" s="147">
        <v>116</v>
      </c>
      <c r="S10" s="148"/>
      <c r="T10" s="147">
        <v>151</v>
      </c>
      <c r="U10" s="148"/>
      <c r="V10" s="147">
        <v>93</v>
      </c>
      <c r="W10" s="148"/>
      <c r="X10" s="147">
        <v>38</v>
      </c>
      <c r="Y10" s="148"/>
      <c r="Z10" s="147">
        <v>61</v>
      </c>
      <c r="AA10" s="148"/>
      <c r="AB10" s="147">
        <v>20</v>
      </c>
      <c r="AC10" s="148"/>
      <c r="AD10" s="147">
        <v>86</v>
      </c>
      <c r="AE10" s="148"/>
      <c r="AF10" s="150">
        <f>H10+J10+L10+N10+P10+R10+T10+V10+X10+Z10+AB10+AD10</f>
        <v>1099</v>
      </c>
      <c r="AG10" s="148"/>
      <c r="AH10" s="152" t="e">
        <f t="shared" si="0"/>
        <v>#DIV/0!</v>
      </c>
      <c r="AI10" s="158"/>
    </row>
    <row r="11" spans="1:35" ht="80.099999999999994" customHeight="1">
      <c r="A11" s="320"/>
      <c r="B11" s="146" t="s">
        <v>10</v>
      </c>
      <c r="C11" s="147">
        <v>1564</v>
      </c>
      <c r="D11" s="148"/>
      <c r="E11" s="148"/>
      <c r="F11" s="148"/>
      <c r="G11" s="148"/>
      <c r="H11" s="147">
        <v>106</v>
      </c>
      <c r="I11" s="148"/>
      <c r="J11" s="147">
        <v>109</v>
      </c>
      <c r="K11" s="148"/>
      <c r="L11" s="147">
        <v>156</v>
      </c>
      <c r="M11" s="148"/>
      <c r="N11" s="147">
        <v>98</v>
      </c>
      <c r="O11" s="153"/>
      <c r="P11" s="147">
        <v>146</v>
      </c>
      <c r="Q11" s="148"/>
      <c r="R11" s="147">
        <v>175</v>
      </c>
      <c r="S11" s="148"/>
      <c r="T11" s="147">
        <v>161</v>
      </c>
      <c r="U11" s="148"/>
      <c r="V11" s="147">
        <v>92</v>
      </c>
      <c r="W11" s="148"/>
      <c r="X11" s="147">
        <v>152</v>
      </c>
      <c r="Y11" s="148"/>
      <c r="Z11" s="147">
        <v>97</v>
      </c>
      <c r="AA11" s="148"/>
      <c r="AB11" s="147">
        <v>41</v>
      </c>
      <c r="AC11" s="148"/>
      <c r="AD11" s="147">
        <v>21</v>
      </c>
      <c r="AE11" s="148"/>
      <c r="AF11" s="150">
        <f>H11+J11+L11+N11+P11+R11+T11+V11+X11+Z11+AB11+AD11</f>
        <v>1354</v>
      </c>
      <c r="AG11" s="148"/>
      <c r="AH11" s="152" t="e">
        <f t="shared" si="0"/>
        <v>#DIV/0!</v>
      </c>
      <c r="AI11" s="158"/>
    </row>
    <row r="12" spans="1:35" ht="80.099999999999994" customHeight="1">
      <c r="A12" s="320"/>
      <c r="B12" s="146" t="s">
        <v>11</v>
      </c>
      <c r="C12" s="147">
        <v>1139</v>
      </c>
      <c r="D12" s="148"/>
      <c r="E12" s="148"/>
      <c r="F12" s="148"/>
      <c r="G12" s="148"/>
      <c r="H12" s="147">
        <v>91</v>
      </c>
      <c r="I12" s="148"/>
      <c r="J12" s="147">
        <v>73</v>
      </c>
      <c r="K12" s="148"/>
      <c r="L12" s="147">
        <v>73</v>
      </c>
      <c r="M12" s="148"/>
      <c r="N12" s="147">
        <v>116</v>
      </c>
      <c r="O12" s="148"/>
      <c r="P12" s="147">
        <v>71</v>
      </c>
      <c r="Q12" s="148"/>
      <c r="R12" s="147">
        <v>104</v>
      </c>
      <c r="S12" s="148"/>
      <c r="T12" s="147">
        <v>200</v>
      </c>
      <c r="U12" s="148"/>
      <c r="V12" s="147">
        <v>113</v>
      </c>
      <c r="W12" s="148"/>
      <c r="X12" s="147">
        <v>110</v>
      </c>
      <c r="Y12" s="148"/>
      <c r="Z12" s="147">
        <v>72</v>
      </c>
      <c r="AA12" s="148"/>
      <c r="AB12" s="147">
        <v>42</v>
      </c>
      <c r="AC12" s="148"/>
      <c r="AD12" s="147">
        <v>74</v>
      </c>
      <c r="AE12" s="148"/>
      <c r="AF12" s="150">
        <f>H12+J12+L12+N12+P12+R12+T12+V12+X12+Z12+AB12+AD12</f>
        <v>1139</v>
      </c>
      <c r="AG12" s="148"/>
      <c r="AH12" s="152" t="e">
        <f t="shared" si="0"/>
        <v>#DIV/0!</v>
      </c>
      <c r="AI12" s="158"/>
    </row>
    <row r="13" spans="1:35" ht="80.099999999999994" customHeight="1">
      <c r="A13" s="320" t="s">
        <v>32</v>
      </c>
      <c r="B13" s="142" t="s">
        <v>6</v>
      </c>
      <c r="C13" s="143">
        <f>SUM(C14:C17)</f>
        <v>2982</v>
      </c>
      <c r="D13" s="144"/>
      <c r="E13" s="145"/>
      <c r="F13" s="145"/>
      <c r="G13" s="145"/>
      <c r="H13" s="143">
        <f>SUM(H14:H17)</f>
        <v>364</v>
      </c>
      <c r="I13" s="144"/>
      <c r="J13" s="143">
        <f>SUM(J14:J17)</f>
        <v>353</v>
      </c>
      <c r="K13" s="144"/>
      <c r="L13" s="143">
        <f>SUM(L14:L17)</f>
        <v>425</v>
      </c>
      <c r="M13" s="144"/>
      <c r="N13" s="143">
        <f>SUM(N14:N17)</f>
        <v>285</v>
      </c>
      <c r="O13" s="144"/>
      <c r="P13" s="143">
        <f>SUM(P14:P17)</f>
        <v>300</v>
      </c>
      <c r="Q13" s="184"/>
      <c r="R13" s="143">
        <f>SUM(R14:R17)</f>
        <v>404</v>
      </c>
      <c r="S13" s="208"/>
      <c r="T13" s="143">
        <f>SUM(T14:T17)</f>
        <v>295</v>
      </c>
      <c r="U13" s="184"/>
      <c r="V13" s="143">
        <f>SUM(V14:V17)</f>
        <v>194</v>
      </c>
      <c r="W13" s="144"/>
      <c r="X13" s="143">
        <f>SUM(X14:X17)</f>
        <v>383</v>
      </c>
      <c r="Y13" s="144"/>
      <c r="Z13" s="143">
        <f>SUM(Z14:Z17)</f>
        <v>537</v>
      </c>
      <c r="AA13" s="144"/>
      <c r="AB13" s="143">
        <f>SUM(AB14:AB17)</f>
        <v>239</v>
      </c>
      <c r="AC13" s="144"/>
      <c r="AD13" s="143">
        <f>SUM(AD14:AD17)</f>
        <v>123</v>
      </c>
      <c r="AE13" s="208"/>
      <c r="AF13" s="143">
        <f>SUM(AF14:AF17)</f>
        <v>3902</v>
      </c>
      <c r="AG13" s="144"/>
      <c r="AH13" s="183" t="e">
        <f t="shared" si="0"/>
        <v>#DIV/0!</v>
      </c>
      <c r="AI13" s="158" t="s">
        <v>41</v>
      </c>
    </row>
    <row r="14" spans="1:35" ht="80.099999999999994" customHeight="1">
      <c r="A14" s="320"/>
      <c r="B14" s="146" t="s">
        <v>8</v>
      </c>
      <c r="C14" s="147">
        <v>544</v>
      </c>
      <c r="D14" s="148"/>
      <c r="E14" s="148"/>
      <c r="F14" s="148"/>
      <c r="G14" s="148"/>
      <c r="H14" s="147">
        <v>32</v>
      </c>
      <c r="I14" s="148"/>
      <c r="J14" s="147">
        <v>72</v>
      </c>
      <c r="K14" s="148"/>
      <c r="L14" s="147">
        <v>84</v>
      </c>
      <c r="M14" s="148"/>
      <c r="N14" s="147">
        <v>89</v>
      </c>
      <c r="O14" s="148"/>
      <c r="P14" s="147">
        <v>58</v>
      </c>
      <c r="Q14" s="148"/>
      <c r="R14" s="147">
        <v>125</v>
      </c>
      <c r="S14" s="148"/>
      <c r="T14" s="147">
        <v>64</v>
      </c>
      <c r="U14" s="148"/>
      <c r="V14" s="147">
        <v>21</v>
      </c>
      <c r="W14" s="148"/>
      <c r="X14" s="147">
        <v>62</v>
      </c>
      <c r="Y14" s="148"/>
      <c r="Z14" s="147">
        <v>90</v>
      </c>
      <c r="AA14" s="148"/>
      <c r="AB14" s="147">
        <v>68</v>
      </c>
      <c r="AC14" s="148"/>
      <c r="AD14" s="147">
        <v>22</v>
      </c>
      <c r="AE14" s="148"/>
      <c r="AF14" s="150">
        <f>H14+J14+L14+N14+P14+R14+T14+V14+X14+Z14+AB14+AD14</f>
        <v>787</v>
      </c>
      <c r="AG14" s="148"/>
      <c r="AH14" s="151" t="e">
        <f t="shared" si="0"/>
        <v>#DIV/0!</v>
      </c>
      <c r="AI14" s="158"/>
    </row>
    <row r="15" spans="1:35" ht="80.099999999999994" customHeight="1">
      <c r="A15" s="320"/>
      <c r="B15" s="146" t="s">
        <v>9</v>
      </c>
      <c r="C15" s="147">
        <v>544</v>
      </c>
      <c r="D15" s="148"/>
      <c r="E15" s="148"/>
      <c r="F15" s="148"/>
      <c r="G15" s="148"/>
      <c r="H15" s="147">
        <v>147</v>
      </c>
      <c r="I15" s="148"/>
      <c r="J15" s="147">
        <v>60</v>
      </c>
      <c r="K15" s="148"/>
      <c r="L15" s="147">
        <v>110</v>
      </c>
      <c r="M15" s="148"/>
      <c r="N15" s="147">
        <v>43</v>
      </c>
      <c r="O15" s="148"/>
      <c r="P15" s="147">
        <v>87</v>
      </c>
      <c r="Q15" s="148"/>
      <c r="R15" s="147">
        <v>104</v>
      </c>
      <c r="S15" s="148"/>
      <c r="T15" s="147">
        <v>34</v>
      </c>
      <c r="U15" s="148"/>
      <c r="V15" s="147">
        <v>40</v>
      </c>
      <c r="W15" s="148"/>
      <c r="X15" s="147">
        <v>79</v>
      </c>
      <c r="Y15" s="148"/>
      <c r="Z15" s="147">
        <v>79</v>
      </c>
      <c r="AA15" s="148"/>
      <c r="AB15" s="147">
        <v>60</v>
      </c>
      <c r="AC15" s="148"/>
      <c r="AD15" s="147">
        <v>44</v>
      </c>
      <c r="AE15" s="148"/>
      <c r="AF15" s="150">
        <f>H15+J15+L15+N15+P15+R15+T15+V15+X15+Z15+AB15+AD15</f>
        <v>887</v>
      </c>
      <c r="AG15" s="148"/>
      <c r="AH15" s="151" t="e">
        <f t="shared" si="0"/>
        <v>#DIV/0!</v>
      </c>
      <c r="AI15" s="158"/>
    </row>
    <row r="16" spans="1:35" ht="80.099999999999994" customHeight="1">
      <c r="A16" s="320"/>
      <c r="B16" s="146" t="s">
        <v>10</v>
      </c>
      <c r="C16" s="147">
        <v>1060</v>
      </c>
      <c r="D16" s="148"/>
      <c r="E16" s="148"/>
      <c r="F16" s="148"/>
      <c r="G16" s="148"/>
      <c r="H16" s="147">
        <v>142</v>
      </c>
      <c r="I16" s="148"/>
      <c r="J16" s="147">
        <v>180</v>
      </c>
      <c r="K16" s="148"/>
      <c r="L16" s="147">
        <v>138</v>
      </c>
      <c r="M16" s="148"/>
      <c r="N16" s="147">
        <v>77</v>
      </c>
      <c r="O16" s="148"/>
      <c r="P16" s="147">
        <v>102</v>
      </c>
      <c r="Q16" s="148"/>
      <c r="R16" s="147">
        <v>113</v>
      </c>
      <c r="S16" s="148"/>
      <c r="T16" s="147">
        <v>65</v>
      </c>
      <c r="U16" s="148"/>
      <c r="V16" s="147">
        <v>63</v>
      </c>
      <c r="W16" s="148"/>
      <c r="X16" s="147">
        <v>153</v>
      </c>
      <c r="Y16" s="148"/>
      <c r="Z16" s="147">
        <v>213</v>
      </c>
      <c r="AA16" s="148"/>
      <c r="AB16" s="147">
        <v>34</v>
      </c>
      <c r="AC16" s="148"/>
      <c r="AD16" s="147">
        <v>38</v>
      </c>
      <c r="AE16" s="148"/>
      <c r="AF16" s="150">
        <f>H16+J16+L16+N16+P16+R16+T16+V16+X16+Z16+AB16+AD16</f>
        <v>1318</v>
      </c>
      <c r="AG16" s="148"/>
      <c r="AH16" s="151" t="e">
        <f t="shared" si="0"/>
        <v>#DIV/0!</v>
      </c>
      <c r="AI16" s="158"/>
    </row>
    <row r="17" spans="1:35" ht="80.099999999999994" customHeight="1">
      <c r="A17" s="320"/>
      <c r="B17" s="146" t="s">
        <v>11</v>
      </c>
      <c r="C17" s="147">
        <v>834</v>
      </c>
      <c r="D17" s="148"/>
      <c r="E17" s="148"/>
      <c r="F17" s="148"/>
      <c r="G17" s="148"/>
      <c r="H17" s="147">
        <v>43</v>
      </c>
      <c r="I17" s="148"/>
      <c r="J17" s="147">
        <v>41</v>
      </c>
      <c r="K17" s="148"/>
      <c r="L17" s="147">
        <v>93</v>
      </c>
      <c r="M17" s="148"/>
      <c r="N17" s="147">
        <v>76</v>
      </c>
      <c r="O17" s="148"/>
      <c r="P17" s="147">
        <v>53</v>
      </c>
      <c r="Q17" s="148"/>
      <c r="R17" s="147">
        <v>62</v>
      </c>
      <c r="S17" s="148"/>
      <c r="T17" s="147">
        <v>132</v>
      </c>
      <c r="U17" s="148"/>
      <c r="V17" s="147">
        <v>70</v>
      </c>
      <c r="W17" s="148"/>
      <c r="X17" s="147">
        <v>89</v>
      </c>
      <c r="Y17" s="148"/>
      <c r="Z17" s="147">
        <v>155</v>
      </c>
      <c r="AA17" s="148"/>
      <c r="AB17" s="147">
        <v>77</v>
      </c>
      <c r="AC17" s="148"/>
      <c r="AD17" s="147">
        <v>19</v>
      </c>
      <c r="AE17" s="148"/>
      <c r="AF17" s="150">
        <f>H17+J17+L17+N17+P17+R17+T17+V17+X17+Z17+AB17+AD17</f>
        <v>910</v>
      </c>
      <c r="AG17" s="148"/>
      <c r="AH17" s="151" t="e">
        <f t="shared" si="0"/>
        <v>#DIV/0!</v>
      </c>
      <c r="AI17" s="158"/>
    </row>
    <row r="18" spans="1:35" ht="80.099999999999994" customHeight="1">
      <c r="A18" s="320" t="s">
        <v>33</v>
      </c>
      <c r="B18" s="142" t="s">
        <v>6</v>
      </c>
      <c r="C18" s="143">
        <f>SUM(C19:C22)</f>
        <v>2593</v>
      </c>
      <c r="D18" s="144"/>
      <c r="E18" s="145"/>
      <c r="F18" s="145"/>
      <c r="G18" s="145"/>
      <c r="H18" s="143">
        <f>SUM(H19:H22)</f>
        <v>2603</v>
      </c>
      <c r="I18" s="144"/>
      <c r="J18" s="143">
        <f>SUM(J19:J22)</f>
        <v>2584</v>
      </c>
      <c r="K18" s="144"/>
      <c r="L18" s="143">
        <f>SUM(L19:L22)</f>
        <v>2609</v>
      </c>
      <c r="M18" s="144"/>
      <c r="N18" s="143">
        <f>SUM(N19:N22)</f>
        <v>2671</v>
      </c>
      <c r="O18" s="144"/>
      <c r="P18" s="143">
        <f>SUM(P19:P22)</f>
        <v>2760</v>
      </c>
      <c r="Q18" s="184"/>
      <c r="R18" s="143">
        <f>SUM(R19:R22)</f>
        <v>2923</v>
      </c>
      <c r="S18" s="208"/>
      <c r="T18" s="143">
        <f>SUM(T19:T22)</f>
        <v>3226</v>
      </c>
      <c r="U18" s="184"/>
      <c r="V18" s="143">
        <f>SUM(V19:V22)</f>
        <v>3384</v>
      </c>
      <c r="W18" s="144"/>
      <c r="X18" s="143">
        <f>SUM(X19:X22)</f>
        <v>3406</v>
      </c>
      <c r="Y18" s="144"/>
      <c r="Z18" s="143">
        <f>SUM(Z19:Z22)</f>
        <v>3134</v>
      </c>
      <c r="AA18" s="144"/>
      <c r="AB18" s="143">
        <f>SUM(AB19:AB22)</f>
        <v>3024</v>
      </c>
      <c r="AC18" s="144"/>
      <c r="AD18" s="143">
        <f>SUM(AD19:AD22)</f>
        <v>3113</v>
      </c>
      <c r="AE18" s="208"/>
      <c r="AF18" s="143">
        <f>SUM(AF19:AF22)</f>
        <v>3113</v>
      </c>
      <c r="AG18" s="144"/>
      <c r="AH18" s="183" t="e">
        <f t="shared" si="0"/>
        <v>#DIV/0!</v>
      </c>
      <c r="AI18" s="158" t="s">
        <v>40</v>
      </c>
    </row>
    <row r="19" spans="1:35" ht="80.099999999999994" customHeight="1">
      <c r="A19" s="320"/>
      <c r="B19" s="146" t="s">
        <v>8</v>
      </c>
      <c r="C19" s="147">
        <v>542</v>
      </c>
      <c r="D19" s="148"/>
      <c r="E19" s="148"/>
      <c r="F19" s="148"/>
      <c r="G19" s="148"/>
      <c r="H19" s="147">
        <f>SUM(H4+H9)-H14</f>
        <v>541</v>
      </c>
      <c r="I19" s="148"/>
      <c r="J19" s="147">
        <f>SUM(J4+J9)-J14</f>
        <v>525</v>
      </c>
      <c r="K19" s="149"/>
      <c r="L19" s="147">
        <f>SUM(L4+L9)-L14</f>
        <v>546</v>
      </c>
      <c r="M19" s="148"/>
      <c r="N19" s="147">
        <f>SUM(N4+N9)-N14</f>
        <v>528</v>
      </c>
      <c r="O19" s="149"/>
      <c r="P19" s="147">
        <f>SUM(P4+P9)-P14</f>
        <v>528</v>
      </c>
      <c r="Q19" s="149"/>
      <c r="R19" s="147">
        <f>SUM(R4+R9)-R14</f>
        <v>575</v>
      </c>
      <c r="S19" s="148"/>
      <c r="T19" s="147">
        <f>SUM(T4+T9)-T14</f>
        <v>597</v>
      </c>
      <c r="U19" s="149"/>
      <c r="V19" s="147">
        <f>SUM(V4+V9)-V14</f>
        <v>630</v>
      </c>
      <c r="W19" s="148"/>
      <c r="X19" s="147">
        <f>SUM(X4+X9)-X14</f>
        <v>673</v>
      </c>
      <c r="Y19" s="148"/>
      <c r="Z19" s="147">
        <f>SUM(Z4+Z9)-Z14</f>
        <v>618</v>
      </c>
      <c r="AA19" s="148"/>
      <c r="AB19" s="147">
        <f>SUM(AB4+AB9)-AB14</f>
        <v>576</v>
      </c>
      <c r="AC19" s="148"/>
      <c r="AD19" s="147">
        <f>SUM(AD4+AD9)-AD14</f>
        <v>585</v>
      </c>
      <c r="AE19" s="148"/>
      <c r="AF19" s="150">
        <f>AD19</f>
        <v>585</v>
      </c>
      <c r="AG19" s="148"/>
      <c r="AH19" s="151" t="e">
        <f t="shared" si="0"/>
        <v>#DIV/0!</v>
      </c>
      <c r="AI19" s="158"/>
    </row>
    <row r="20" spans="1:35" ht="80.099999999999994" customHeight="1">
      <c r="A20" s="320"/>
      <c r="B20" s="146" t="s">
        <v>9</v>
      </c>
      <c r="C20" s="147">
        <v>613</v>
      </c>
      <c r="D20" s="148"/>
      <c r="E20" s="148"/>
      <c r="F20" s="148"/>
      <c r="G20" s="148"/>
      <c r="H20" s="147">
        <f>SUM(H5+H10)-H15</f>
        <v>612</v>
      </c>
      <c r="I20" s="148"/>
      <c r="J20" s="147">
        <f>SUM(J5+J10)-J15</f>
        <v>648</v>
      </c>
      <c r="K20" s="149"/>
      <c r="L20" s="147">
        <f>SUM(L5+L10)-L15</f>
        <v>654</v>
      </c>
      <c r="M20" s="148"/>
      <c r="N20" s="147">
        <f>SUM(N5+N10)-N15</f>
        <v>673</v>
      </c>
      <c r="O20" s="149"/>
      <c r="P20" s="147">
        <f>SUM(P5+P10)-P15</f>
        <v>700</v>
      </c>
      <c r="Q20" s="149"/>
      <c r="R20" s="147">
        <v>712</v>
      </c>
      <c r="S20" s="148"/>
      <c r="T20" s="147">
        <f>SUM(T5+T10)-T15</f>
        <v>829</v>
      </c>
      <c r="U20" s="149"/>
      <c r="V20" s="147">
        <f>SUM(V5+V10)-V15</f>
        <v>882</v>
      </c>
      <c r="W20" s="148"/>
      <c r="X20" s="147">
        <f>SUM(X5+X10)-X15</f>
        <v>841</v>
      </c>
      <c r="Y20" s="148"/>
      <c r="Z20" s="147">
        <f>SUM(Z5+Z10)-Z15</f>
        <v>823</v>
      </c>
      <c r="AA20" s="148"/>
      <c r="AB20" s="147">
        <f>SUM(AB5+AB10)-AB15</f>
        <v>783</v>
      </c>
      <c r="AC20" s="148"/>
      <c r="AD20" s="147">
        <f>SUM(AD5+AD10)-AD15</f>
        <v>825</v>
      </c>
      <c r="AE20" s="148"/>
      <c r="AF20" s="150">
        <f t="shared" ref="AF20:AF22" si="12">AD20</f>
        <v>825</v>
      </c>
      <c r="AG20" s="148"/>
      <c r="AH20" s="151" t="e">
        <f t="shared" si="0"/>
        <v>#DIV/0!</v>
      </c>
      <c r="AI20" s="158"/>
    </row>
    <row r="21" spans="1:35" ht="80.099999999999994" customHeight="1">
      <c r="A21" s="320"/>
      <c r="B21" s="146" t="s">
        <v>209</v>
      </c>
      <c r="C21" s="147">
        <v>909</v>
      </c>
      <c r="D21" s="148"/>
      <c r="E21" s="148"/>
      <c r="F21" s="148"/>
      <c r="G21" s="148"/>
      <c r="H21" s="147">
        <f>SUM(H6+H11)-H16</f>
        <v>873</v>
      </c>
      <c r="I21" s="148"/>
      <c r="J21" s="147">
        <f>SUM(J6+J11)-J16</f>
        <v>802</v>
      </c>
      <c r="K21" s="149"/>
      <c r="L21" s="147">
        <f>SUM(L6+L11)-L16</f>
        <v>820</v>
      </c>
      <c r="M21" s="148"/>
      <c r="N21" s="147">
        <f>SUM(N6+N11)-N16</f>
        <v>841</v>
      </c>
      <c r="O21" s="149"/>
      <c r="P21" s="147">
        <f>SUM(P6+P11)-P16</f>
        <v>885</v>
      </c>
      <c r="Q21" s="149"/>
      <c r="R21" s="147">
        <v>947</v>
      </c>
      <c r="S21" s="148"/>
      <c r="T21" s="147">
        <f>SUM(T6+T11)-T16</f>
        <v>1043</v>
      </c>
      <c r="U21" s="149"/>
      <c r="V21" s="147">
        <f>SUM(V6+V11)-V16</f>
        <v>1072</v>
      </c>
      <c r="W21" s="148"/>
      <c r="X21" s="147">
        <f>SUM(X6+X11)-X16</f>
        <v>1071</v>
      </c>
      <c r="Y21" s="148"/>
      <c r="Z21" s="147">
        <f>SUM(Z6+Z11)-Z16</f>
        <v>955</v>
      </c>
      <c r="AA21" s="148"/>
      <c r="AB21" s="147">
        <f>SUM(AB6+AB11)-AB16</f>
        <v>962</v>
      </c>
      <c r="AC21" s="148"/>
      <c r="AD21" s="147">
        <f>SUM(AD6+AD11)-AD16</f>
        <v>945</v>
      </c>
      <c r="AE21" s="148"/>
      <c r="AF21" s="150">
        <f t="shared" si="12"/>
        <v>945</v>
      </c>
      <c r="AG21" s="148"/>
      <c r="AH21" s="151" t="e">
        <f t="shared" si="0"/>
        <v>#DIV/0!</v>
      </c>
      <c r="AI21" s="158"/>
    </row>
    <row r="22" spans="1:35" ht="80.099999999999994" customHeight="1">
      <c r="A22" s="320"/>
      <c r="B22" s="146" t="s">
        <v>11</v>
      </c>
      <c r="C22" s="147">
        <v>529</v>
      </c>
      <c r="D22" s="148"/>
      <c r="E22" s="148"/>
      <c r="F22" s="148"/>
      <c r="G22" s="148"/>
      <c r="H22" s="147">
        <f>SUM(H7+H12)-H17</f>
        <v>577</v>
      </c>
      <c r="I22" s="148"/>
      <c r="J22" s="147">
        <f>SUM(J7+J12)-J17</f>
        <v>609</v>
      </c>
      <c r="K22" s="149"/>
      <c r="L22" s="147">
        <f>SUM(L7+L12)-L17</f>
        <v>589</v>
      </c>
      <c r="M22" s="148"/>
      <c r="N22" s="147">
        <f>SUM(N7+N12)-N17</f>
        <v>629</v>
      </c>
      <c r="O22" s="149"/>
      <c r="P22" s="147">
        <f>SUM(P7+P12)-P17</f>
        <v>647</v>
      </c>
      <c r="Q22" s="149"/>
      <c r="R22" s="147">
        <v>689</v>
      </c>
      <c r="S22" s="148"/>
      <c r="T22" s="147">
        <f>SUM(T7+T12)-T17</f>
        <v>757</v>
      </c>
      <c r="U22" s="149"/>
      <c r="V22" s="147">
        <f>SUM(V7+V12)-V17</f>
        <v>800</v>
      </c>
      <c r="W22" s="148"/>
      <c r="X22" s="147">
        <f>SUM(X7+X12)-X17</f>
        <v>821</v>
      </c>
      <c r="Y22" s="148"/>
      <c r="Z22" s="147">
        <f>SUM(Z7+Z12)-Z17</f>
        <v>738</v>
      </c>
      <c r="AA22" s="148"/>
      <c r="AB22" s="147">
        <f>SUM(AB7+AB12)-AB17</f>
        <v>703</v>
      </c>
      <c r="AC22" s="148"/>
      <c r="AD22" s="147">
        <f>SUM(AD7+AD12)-AD17</f>
        <v>758</v>
      </c>
      <c r="AE22" s="148"/>
      <c r="AF22" s="150">
        <f t="shared" si="12"/>
        <v>758</v>
      </c>
      <c r="AG22" s="148"/>
      <c r="AH22" s="151" t="e">
        <f t="shared" si="0"/>
        <v>#DIV/0!</v>
      </c>
      <c r="AI22" s="158"/>
    </row>
    <row r="23" spans="1:35" ht="80.099999999999994" customHeight="1">
      <c r="A23" s="320" t="s">
        <v>252</v>
      </c>
      <c r="B23" s="142" t="s">
        <v>6</v>
      </c>
      <c r="C23" s="143">
        <f>SUM(C24:C27)</f>
        <v>3751</v>
      </c>
      <c r="D23" s="144"/>
      <c r="E23" s="145"/>
      <c r="F23" s="145"/>
      <c r="G23" s="145"/>
      <c r="H23" s="143">
        <f>SUM(H24:H27)</f>
        <v>234</v>
      </c>
      <c r="I23" s="144"/>
      <c r="J23" s="143">
        <f>SUM(J24:J27)</f>
        <v>278</v>
      </c>
      <c r="K23" s="144"/>
      <c r="L23" s="143">
        <f>SUM(L24:L27)</f>
        <v>283</v>
      </c>
      <c r="M23" s="144"/>
      <c r="N23" s="143">
        <f>SUM(N24:N27)</f>
        <v>282</v>
      </c>
      <c r="O23" s="144"/>
      <c r="P23" s="143">
        <f>SUM(P24:P27)</f>
        <v>309</v>
      </c>
      <c r="Q23" s="184"/>
      <c r="R23" s="143">
        <f>SUM(R24:R27)</f>
        <v>458</v>
      </c>
      <c r="S23" s="208"/>
      <c r="T23" s="143">
        <f>SUM(T24:T27)</f>
        <v>514</v>
      </c>
      <c r="U23" s="184"/>
      <c r="V23" s="143">
        <f>SUM(V24:V27)</f>
        <v>290</v>
      </c>
      <c r="W23" s="144"/>
      <c r="X23" s="143">
        <f>SUM(X24:X27)</f>
        <v>367</v>
      </c>
      <c r="Y23" s="144"/>
      <c r="Z23" s="143">
        <f>SUM(Z24:Z27)</f>
        <v>253</v>
      </c>
      <c r="AA23" s="144"/>
      <c r="AB23" s="143">
        <f>SUM(AB24:AB27)</f>
        <v>115</v>
      </c>
      <c r="AC23" s="144"/>
      <c r="AD23" s="143">
        <f>SUM(AD24:AD27)</f>
        <v>139</v>
      </c>
      <c r="AE23" s="208"/>
      <c r="AF23" s="143">
        <f>SUM(AF24:AF27)</f>
        <v>3522</v>
      </c>
      <c r="AG23" s="144"/>
      <c r="AH23" s="183" t="e">
        <f t="shared" si="0"/>
        <v>#DIV/0!</v>
      </c>
      <c r="AI23" s="158" t="s">
        <v>41</v>
      </c>
    </row>
    <row r="24" spans="1:35" ht="80.099999999999994" customHeight="1">
      <c r="A24" s="320"/>
      <c r="B24" s="146" t="s">
        <v>8</v>
      </c>
      <c r="C24" s="147">
        <v>674</v>
      </c>
      <c r="D24" s="148"/>
      <c r="E24" s="148"/>
      <c r="F24" s="148"/>
      <c r="G24" s="148"/>
      <c r="H24" s="147">
        <v>29</v>
      </c>
      <c r="I24" s="148"/>
      <c r="J24" s="147">
        <v>45</v>
      </c>
      <c r="K24" s="148"/>
      <c r="L24" s="147">
        <v>54</v>
      </c>
      <c r="M24" s="148"/>
      <c r="N24" s="147">
        <v>41</v>
      </c>
      <c r="O24" s="148"/>
      <c r="P24" s="147">
        <v>50</v>
      </c>
      <c r="Q24" s="148"/>
      <c r="R24" s="147">
        <v>90</v>
      </c>
      <c r="S24" s="148"/>
      <c r="T24" s="147">
        <v>84</v>
      </c>
      <c r="U24" s="148"/>
      <c r="V24" s="147">
        <v>54</v>
      </c>
      <c r="W24" s="148"/>
      <c r="X24" s="147">
        <v>80</v>
      </c>
      <c r="Y24" s="148"/>
      <c r="Z24" s="147">
        <v>35</v>
      </c>
      <c r="AA24" s="148"/>
      <c r="AB24" s="147">
        <v>26</v>
      </c>
      <c r="AC24" s="148"/>
      <c r="AD24" s="147">
        <v>30</v>
      </c>
      <c r="AE24" s="148"/>
      <c r="AF24" s="150">
        <f>H24+J24+L24+N24+P24+R24+T24+V24+X24+Z24+AB24+AD24</f>
        <v>618</v>
      </c>
      <c r="AG24" s="148"/>
      <c r="AH24" s="151" t="e">
        <f t="shared" si="0"/>
        <v>#DIV/0!</v>
      </c>
      <c r="AI24" s="158"/>
    </row>
    <row r="25" spans="1:35" ht="80.099999999999994" customHeight="1">
      <c r="A25" s="320"/>
      <c r="B25" s="146" t="s">
        <v>9</v>
      </c>
      <c r="C25" s="147">
        <v>993</v>
      </c>
      <c r="D25" s="148"/>
      <c r="E25" s="148"/>
      <c r="F25" s="148"/>
      <c r="G25" s="148"/>
      <c r="H25" s="147">
        <v>97</v>
      </c>
      <c r="I25" s="148"/>
      <c r="J25" s="147">
        <v>75</v>
      </c>
      <c r="K25" s="148"/>
      <c r="L25" s="147">
        <v>74</v>
      </c>
      <c r="M25" s="148"/>
      <c r="N25" s="147">
        <v>61</v>
      </c>
      <c r="O25" s="148"/>
      <c r="P25" s="147">
        <v>81</v>
      </c>
      <c r="Q25" s="148"/>
      <c r="R25" s="147">
        <v>112</v>
      </c>
      <c r="S25" s="148"/>
      <c r="T25" s="147">
        <v>125</v>
      </c>
      <c r="U25" s="148"/>
      <c r="V25" s="147">
        <v>84</v>
      </c>
      <c r="W25" s="148"/>
      <c r="X25" s="147">
        <v>37</v>
      </c>
      <c r="Y25" s="148"/>
      <c r="Z25" s="147">
        <v>61</v>
      </c>
      <c r="AA25" s="148"/>
      <c r="AB25" s="147">
        <v>17</v>
      </c>
      <c r="AC25" s="148"/>
      <c r="AD25" s="147">
        <v>32</v>
      </c>
      <c r="AE25" s="148"/>
      <c r="AF25" s="150">
        <f>H25+J25+L25+N25+P25+R25+T25+V25+X25+Z25+AB25+AD25</f>
        <v>856</v>
      </c>
      <c r="AG25" s="148"/>
      <c r="AH25" s="151" t="e">
        <f t="shared" si="0"/>
        <v>#DIV/0!</v>
      </c>
      <c r="AI25" s="158"/>
    </row>
    <row r="26" spans="1:35" ht="80.099999999999994" customHeight="1">
      <c r="A26" s="320"/>
      <c r="B26" s="146" t="s">
        <v>10</v>
      </c>
      <c r="C26" s="147">
        <v>1227</v>
      </c>
      <c r="D26" s="148"/>
      <c r="E26" s="148"/>
      <c r="F26" s="148"/>
      <c r="G26" s="148"/>
      <c r="H26" s="147">
        <v>47</v>
      </c>
      <c r="I26" s="148"/>
      <c r="J26" s="147">
        <v>89</v>
      </c>
      <c r="K26" s="148"/>
      <c r="L26" s="147">
        <v>102</v>
      </c>
      <c r="M26" s="148"/>
      <c r="N26" s="147">
        <v>79</v>
      </c>
      <c r="O26" s="148"/>
      <c r="P26" s="147">
        <v>116</v>
      </c>
      <c r="Q26" s="148"/>
      <c r="R26" s="147">
        <v>164</v>
      </c>
      <c r="S26" s="148"/>
      <c r="T26" s="147">
        <v>156</v>
      </c>
      <c r="U26" s="148"/>
      <c r="V26" s="147">
        <v>89</v>
      </c>
      <c r="W26" s="148"/>
      <c r="X26" s="147">
        <v>146</v>
      </c>
      <c r="Y26" s="148"/>
      <c r="Z26" s="147">
        <v>90</v>
      </c>
      <c r="AA26" s="148"/>
      <c r="AB26" s="147">
        <v>38</v>
      </c>
      <c r="AC26" s="148"/>
      <c r="AD26" s="147">
        <v>12</v>
      </c>
      <c r="AE26" s="148"/>
      <c r="AF26" s="150">
        <f>H26+J26+L26+N26+P26+R26+T26+V26+X26+Z26+AB26+AD26</f>
        <v>1128</v>
      </c>
      <c r="AG26" s="148"/>
      <c r="AH26" s="151" t="e">
        <f t="shared" si="0"/>
        <v>#DIV/0!</v>
      </c>
      <c r="AI26" s="158"/>
    </row>
    <row r="27" spans="1:35" ht="80.099999999999994" customHeight="1">
      <c r="A27" s="320"/>
      <c r="B27" s="146" t="s">
        <v>11</v>
      </c>
      <c r="C27" s="147">
        <v>857</v>
      </c>
      <c r="D27" s="148"/>
      <c r="E27" s="148"/>
      <c r="F27" s="148"/>
      <c r="G27" s="148"/>
      <c r="H27" s="147">
        <v>61</v>
      </c>
      <c r="I27" s="148"/>
      <c r="J27" s="147">
        <v>69</v>
      </c>
      <c r="K27" s="148"/>
      <c r="L27" s="147">
        <v>53</v>
      </c>
      <c r="M27" s="148"/>
      <c r="N27" s="147">
        <v>101</v>
      </c>
      <c r="O27" s="148"/>
      <c r="P27" s="147">
        <v>62</v>
      </c>
      <c r="Q27" s="148"/>
      <c r="R27" s="147">
        <v>92</v>
      </c>
      <c r="S27" s="148"/>
      <c r="T27" s="147">
        <v>149</v>
      </c>
      <c r="U27" s="148"/>
      <c r="V27" s="147">
        <v>63</v>
      </c>
      <c r="W27" s="148"/>
      <c r="X27" s="147">
        <v>104</v>
      </c>
      <c r="Y27" s="148"/>
      <c r="Z27" s="147">
        <v>67</v>
      </c>
      <c r="AA27" s="148"/>
      <c r="AB27" s="147">
        <v>34</v>
      </c>
      <c r="AC27" s="148"/>
      <c r="AD27" s="147">
        <v>65</v>
      </c>
      <c r="AE27" s="148"/>
      <c r="AF27" s="150">
        <f>H27+J27+L27+N27+P27+R27+T27+V27+X27+Z27+AB27+AD27</f>
        <v>920</v>
      </c>
      <c r="AG27" s="148"/>
      <c r="AH27" s="151" t="e">
        <f t="shared" si="0"/>
        <v>#DIV/0!</v>
      </c>
      <c r="AI27" s="158"/>
    </row>
    <row r="28" spans="1:35" ht="80.099999999999994" customHeight="1">
      <c r="A28" s="320" t="s">
        <v>34</v>
      </c>
      <c r="B28" s="142" t="s">
        <v>6</v>
      </c>
      <c r="C28" s="143">
        <f>SUM(C29:C32)</f>
        <v>528</v>
      </c>
      <c r="D28" s="144"/>
      <c r="E28" s="145"/>
      <c r="F28" s="145"/>
      <c r="G28" s="145"/>
      <c r="H28" s="143">
        <f>SUM(H29:H32)</f>
        <v>101</v>
      </c>
      <c r="I28" s="144"/>
      <c r="J28" s="143">
        <f>SUM(J29:J32)</f>
        <v>58</v>
      </c>
      <c r="K28" s="144"/>
      <c r="L28" s="143">
        <f>SUM(L29:L32)</f>
        <v>39</v>
      </c>
      <c r="M28" s="144"/>
      <c r="N28" s="143">
        <f>SUM(N29:N32)</f>
        <v>34</v>
      </c>
      <c r="O28" s="144"/>
      <c r="P28" s="143">
        <f>SUM(P29:P32)</f>
        <v>58</v>
      </c>
      <c r="Q28" s="184"/>
      <c r="R28" s="143">
        <f>SUM(R29:R32)</f>
        <v>50</v>
      </c>
      <c r="S28" s="208"/>
      <c r="T28" s="143">
        <f>SUM(T29:T32)</f>
        <v>79</v>
      </c>
      <c r="U28" s="184"/>
      <c r="V28" s="143">
        <f>SUM(V29:V32)</f>
        <v>57</v>
      </c>
      <c r="W28" s="144"/>
      <c r="X28" s="143">
        <f>SUM(X29:X32)</f>
        <v>98</v>
      </c>
      <c r="Y28" s="144"/>
      <c r="Z28" s="143">
        <f>SUM(Z29:Z32)</f>
        <v>29</v>
      </c>
      <c r="AA28" s="144"/>
      <c r="AB28" s="143">
        <f>SUM(AB29:AB32)</f>
        <v>0</v>
      </c>
      <c r="AC28" s="144"/>
      <c r="AD28" s="143">
        <f>SUM(AD29:AD32)</f>
        <v>118</v>
      </c>
      <c r="AE28" s="208"/>
      <c r="AF28" s="143">
        <f>SUM(AF29:AF32)</f>
        <v>721</v>
      </c>
      <c r="AG28" s="144"/>
      <c r="AH28" s="183" t="e">
        <f t="shared" si="0"/>
        <v>#DIV/0!</v>
      </c>
      <c r="AI28" s="158" t="s">
        <v>41</v>
      </c>
    </row>
    <row r="29" spans="1:35" ht="80.099999999999994" customHeight="1">
      <c r="A29" s="320"/>
      <c r="B29" s="146" t="s">
        <v>8</v>
      </c>
      <c r="C29" s="147">
        <v>116</v>
      </c>
      <c r="D29" s="148"/>
      <c r="E29" s="148"/>
      <c r="F29" s="148"/>
      <c r="G29" s="148"/>
      <c r="H29" s="147">
        <v>18</v>
      </c>
      <c r="I29" s="148"/>
      <c r="J29" s="147">
        <v>13</v>
      </c>
      <c r="K29" s="148"/>
      <c r="L29" s="147">
        <v>7</v>
      </c>
      <c r="M29" s="148"/>
      <c r="N29" s="147">
        <v>1</v>
      </c>
      <c r="O29" s="148"/>
      <c r="P29" s="147">
        <v>7</v>
      </c>
      <c r="Q29" s="148"/>
      <c r="R29" s="147">
        <v>11</v>
      </c>
      <c r="S29" s="148"/>
      <c r="T29" s="147">
        <v>13</v>
      </c>
      <c r="U29" s="148"/>
      <c r="V29" s="147">
        <v>20</v>
      </c>
      <c r="W29" s="148"/>
      <c r="X29" s="147">
        <v>18</v>
      </c>
      <c r="Y29" s="148"/>
      <c r="Z29" s="147">
        <v>6</v>
      </c>
      <c r="AA29" s="148"/>
      <c r="AB29" s="147">
        <v>0</v>
      </c>
      <c r="AC29" s="148"/>
      <c r="AD29" s="147">
        <v>18</v>
      </c>
      <c r="AE29" s="148"/>
      <c r="AF29" s="150">
        <f>H29+J29+L29+N29+P29+R29+T29+V29+X29+Z29+AB29+AD29</f>
        <v>132</v>
      </c>
      <c r="AG29" s="148"/>
      <c r="AH29" s="151" t="e">
        <f t="shared" si="0"/>
        <v>#DIV/0!</v>
      </c>
      <c r="AI29" s="158"/>
    </row>
    <row r="30" spans="1:35" ht="80.099999999999994" customHeight="1">
      <c r="A30" s="320"/>
      <c r="B30" s="146" t="s">
        <v>9</v>
      </c>
      <c r="C30" s="147">
        <v>84</v>
      </c>
      <c r="D30" s="148"/>
      <c r="E30" s="148"/>
      <c r="F30" s="148"/>
      <c r="G30" s="148"/>
      <c r="H30" s="147">
        <v>16</v>
      </c>
      <c r="I30" s="148"/>
      <c r="J30" s="147">
        <v>5</v>
      </c>
      <c r="K30" s="148"/>
      <c r="L30" s="147">
        <v>7</v>
      </c>
      <c r="M30" s="148"/>
      <c r="N30" s="147">
        <v>5</v>
      </c>
      <c r="O30" s="148"/>
      <c r="P30" s="147">
        <v>11</v>
      </c>
      <c r="Q30" s="148"/>
      <c r="R30" s="147">
        <v>21</v>
      </c>
      <c r="S30" s="148"/>
      <c r="T30" s="147">
        <v>12</v>
      </c>
      <c r="U30" s="148"/>
      <c r="V30" s="147">
        <v>17</v>
      </c>
      <c r="W30" s="148"/>
      <c r="X30" s="147">
        <v>24</v>
      </c>
      <c r="Y30" s="148"/>
      <c r="Z30" s="147">
        <v>2</v>
      </c>
      <c r="AA30" s="148"/>
      <c r="AB30" s="147">
        <v>0</v>
      </c>
      <c r="AC30" s="148"/>
      <c r="AD30" s="147">
        <v>7</v>
      </c>
      <c r="AE30" s="148"/>
      <c r="AF30" s="150">
        <f>H30+J30+L30+N30+P30+R30+T30+V30+X30+Z30+AB30+AD30</f>
        <v>127</v>
      </c>
      <c r="AG30" s="148"/>
      <c r="AH30" s="151" t="e">
        <f t="shared" si="0"/>
        <v>#DIV/0!</v>
      </c>
      <c r="AI30" s="158"/>
    </row>
    <row r="31" spans="1:35" ht="80.099999999999994" customHeight="1">
      <c r="A31" s="320"/>
      <c r="B31" s="146" t="s">
        <v>10</v>
      </c>
      <c r="C31" s="147">
        <v>206</v>
      </c>
      <c r="D31" s="148"/>
      <c r="E31" s="148"/>
      <c r="F31" s="148"/>
      <c r="G31" s="148"/>
      <c r="H31" s="147">
        <v>27</v>
      </c>
      <c r="I31" s="148"/>
      <c r="J31" s="147">
        <v>30</v>
      </c>
      <c r="K31" s="148"/>
      <c r="L31" s="147">
        <v>13</v>
      </c>
      <c r="M31" s="148"/>
      <c r="N31" s="147">
        <v>23</v>
      </c>
      <c r="O31" s="148"/>
      <c r="P31" s="147">
        <v>26</v>
      </c>
      <c r="Q31" s="148"/>
      <c r="R31" s="147">
        <v>12</v>
      </c>
      <c r="S31" s="148"/>
      <c r="T31" s="147">
        <v>46</v>
      </c>
      <c r="U31" s="148"/>
      <c r="V31" s="147">
        <v>15</v>
      </c>
      <c r="W31" s="148"/>
      <c r="X31" s="147">
        <v>44</v>
      </c>
      <c r="Y31" s="148"/>
      <c r="Z31" s="147">
        <v>18</v>
      </c>
      <c r="AA31" s="148"/>
      <c r="AB31" s="147">
        <v>0</v>
      </c>
      <c r="AC31" s="148"/>
      <c r="AD31" s="147">
        <v>25</v>
      </c>
      <c r="AE31" s="148"/>
      <c r="AF31" s="150">
        <f>H31+J31+L31+N31+P31+R31+T31+V31+X31+Z31+AB31+AD31</f>
        <v>279</v>
      </c>
      <c r="AG31" s="148"/>
      <c r="AH31" s="151" t="e">
        <f t="shared" si="0"/>
        <v>#DIV/0!</v>
      </c>
      <c r="AI31" s="158"/>
    </row>
    <row r="32" spans="1:35" ht="80.099999999999994" customHeight="1">
      <c r="A32" s="320"/>
      <c r="B32" s="146" t="s">
        <v>11</v>
      </c>
      <c r="C32" s="147">
        <v>122</v>
      </c>
      <c r="D32" s="148"/>
      <c r="E32" s="148"/>
      <c r="F32" s="148"/>
      <c r="G32" s="148"/>
      <c r="H32" s="147">
        <v>40</v>
      </c>
      <c r="I32" s="148"/>
      <c r="J32" s="147">
        <v>10</v>
      </c>
      <c r="K32" s="148"/>
      <c r="L32" s="147">
        <v>12</v>
      </c>
      <c r="M32" s="148"/>
      <c r="N32" s="147">
        <v>5</v>
      </c>
      <c r="O32" s="148"/>
      <c r="P32" s="147">
        <v>14</v>
      </c>
      <c r="Q32" s="148"/>
      <c r="R32" s="147">
        <v>6</v>
      </c>
      <c r="S32" s="148"/>
      <c r="T32" s="147">
        <v>8</v>
      </c>
      <c r="U32" s="148"/>
      <c r="V32" s="147">
        <v>5</v>
      </c>
      <c r="W32" s="148"/>
      <c r="X32" s="147">
        <v>12</v>
      </c>
      <c r="Y32" s="148"/>
      <c r="Z32" s="147">
        <v>3</v>
      </c>
      <c r="AA32" s="148"/>
      <c r="AB32" s="147">
        <v>0</v>
      </c>
      <c r="AC32" s="148"/>
      <c r="AD32" s="147">
        <v>68</v>
      </c>
      <c r="AE32" s="148"/>
      <c r="AF32" s="150">
        <f>H32+J32+L32+N32+P32+R32+T32+V32+X32+Z32+AB32+AD32</f>
        <v>183</v>
      </c>
      <c r="AG32" s="148"/>
      <c r="AH32" s="151" t="e">
        <f t="shared" si="0"/>
        <v>#DIV/0!</v>
      </c>
      <c r="AI32" s="158"/>
    </row>
    <row r="33" spans="1:35" ht="80.099999999999994" customHeight="1">
      <c r="A33" s="320" t="s">
        <v>35</v>
      </c>
      <c r="B33" s="142" t="s">
        <v>6</v>
      </c>
      <c r="C33" s="143">
        <f>SUM(C34:C37)</f>
        <v>366</v>
      </c>
      <c r="D33" s="145"/>
      <c r="E33" s="145"/>
      <c r="F33" s="145"/>
      <c r="G33" s="145"/>
      <c r="H33" s="143">
        <f>SUM(H34:H37)</f>
        <v>63</v>
      </c>
      <c r="I33" s="145"/>
      <c r="J33" s="143">
        <f>SUM(J34:J37)</f>
        <v>37</v>
      </c>
      <c r="K33" s="145"/>
      <c r="L33" s="143">
        <f>SUM(L34:L37)</f>
        <v>30</v>
      </c>
      <c r="M33" s="145"/>
      <c r="N33" s="143">
        <f>SUM(N34:N37)</f>
        <v>23</v>
      </c>
      <c r="O33" s="145"/>
      <c r="P33" s="143">
        <f>SUM(P34:P37)</f>
        <v>43</v>
      </c>
      <c r="Q33" s="185"/>
      <c r="R33" s="143">
        <f>SUM(R34:R37)</f>
        <v>41</v>
      </c>
      <c r="S33" s="209"/>
      <c r="T33" s="143">
        <f>SUM(T34:T37)</f>
        <v>58</v>
      </c>
      <c r="U33" s="185"/>
      <c r="V33" s="143">
        <f>SUM(V34:V37)</f>
        <v>41</v>
      </c>
      <c r="W33" s="145"/>
      <c r="X33" s="143">
        <f>SUM(X34:X37)</f>
        <v>61</v>
      </c>
      <c r="Y33" s="145"/>
      <c r="Z33" s="143">
        <f>SUM(Z34:Z37)</f>
        <v>20</v>
      </c>
      <c r="AA33" s="145"/>
      <c r="AB33" s="143">
        <f>SUM(AB34:AB37)</f>
        <v>0</v>
      </c>
      <c r="AC33" s="145"/>
      <c r="AD33" s="143">
        <f>SUM(AD34:AD37)</f>
        <v>68</v>
      </c>
      <c r="AE33" s="209"/>
      <c r="AF33" s="143">
        <f>SUM(AF34:AF37)</f>
        <v>485</v>
      </c>
      <c r="AG33" s="145"/>
      <c r="AH33" s="183" t="e">
        <f t="shared" si="0"/>
        <v>#DIV/0!</v>
      </c>
      <c r="AI33" s="158" t="s">
        <v>41</v>
      </c>
    </row>
    <row r="34" spans="1:35" ht="80.099999999999994" customHeight="1">
      <c r="A34" s="320"/>
      <c r="B34" s="146" t="s">
        <v>8</v>
      </c>
      <c r="C34" s="147">
        <v>83</v>
      </c>
      <c r="D34" s="148"/>
      <c r="E34" s="148"/>
      <c r="F34" s="148"/>
      <c r="G34" s="148"/>
      <c r="H34" s="147">
        <v>14</v>
      </c>
      <c r="I34" s="148"/>
      <c r="J34" s="147">
        <v>10</v>
      </c>
      <c r="K34" s="148"/>
      <c r="L34" s="147">
        <v>6</v>
      </c>
      <c r="M34" s="148"/>
      <c r="N34" s="147">
        <v>1</v>
      </c>
      <c r="O34" s="148"/>
      <c r="P34" s="147">
        <v>5</v>
      </c>
      <c r="Q34" s="148"/>
      <c r="R34" s="147">
        <v>10</v>
      </c>
      <c r="S34" s="148"/>
      <c r="T34" s="147">
        <v>10</v>
      </c>
      <c r="U34" s="148"/>
      <c r="V34" s="147">
        <v>13</v>
      </c>
      <c r="W34" s="148"/>
      <c r="X34" s="147">
        <v>13</v>
      </c>
      <c r="Y34" s="148"/>
      <c r="Z34" s="147">
        <v>6</v>
      </c>
      <c r="AA34" s="148"/>
      <c r="AB34" s="147">
        <v>0</v>
      </c>
      <c r="AC34" s="148"/>
      <c r="AD34" s="147">
        <v>10</v>
      </c>
      <c r="AE34" s="148"/>
      <c r="AF34" s="150">
        <f>H34+J34+L34+N34+P34+R34+T34+V34+X34+Z34+AB34+AD34</f>
        <v>98</v>
      </c>
      <c r="AG34" s="148"/>
      <c r="AH34" s="151" t="e">
        <f t="shared" si="0"/>
        <v>#DIV/0!</v>
      </c>
      <c r="AI34" s="158"/>
    </row>
    <row r="35" spans="1:35" ht="80.099999999999994" customHeight="1">
      <c r="A35" s="320"/>
      <c r="B35" s="146" t="s">
        <v>9</v>
      </c>
      <c r="C35" s="147">
        <v>69</v>
      </c>
      <c r="D35" s="148"/>
      <c r="E35" s="148"/>
      <c r="F35" s="148"/>
      <c r="G35" s="148"/>
      <c r="H35" s="147">
        <v>12</v>
      </c>
      <c r="I35" s="148"/>
      <c r="J35" s="147">
        <v>3</v>
      </c>
      <c r="K35" s="148"/>
      <c r="L35" s="147">
        <v>6</v>
      </c>
      <c r="M35" s="148"/>
      <c r="N35" s="147">
        <v>4</v>
      </c>
      <c r="O35" s="148"/>
      <c r="P35" s="147">
        <v>10</v>
      </c>
      <c r="Q35" s="148"/>
      <c r="R35" s="147">
        <v>17</v>
      </c>
      <c r="S35" s="148"/>
      <c r="T35" s="147">
        <v>12</v>
      </c>
      <c r="U35" s="148"/>
      <c r="V35" s="147">
        <v>12</v>
      </c>
      <c r="W35" s="148"/>
      <c r="X35" s="147">
        <v>17</v>
      </c>
      <c r="Y35" s="148"/>
      <c r="Z35" s="147">
        <v>1</v>
      </c>
      <c r="AA35" s="148"/>
      <c r="AB35" s="147">
        <v>0</v>
      </c>
      <c r="AC35" s="148"/>
      <c r="AD35" s="147">
        <v>5</v>
      </c>
      <c r="AE35" s="148"/>
      <c r="AF35" s="150">
        <f>H35+J35+L35+N35+P35+R35+T35+V35+X35+Z35+AB35+AD35</f>
        <v>99</v>
      </c>
      <c r="AG35" s="148"/>
      <c r="AH35" s="151" t="e">
        <f t="shared" si="0"/>
        <v>#DIV/0!</v>
      </c>
      <c r="AI35" s="158"/>
    </row>
    <row r="36" spans="1:35" ht="80.099999999999994" customHeight="1">
      <c r="A36" s="320"/>
      <c r="B36" s="146" t="s">
        <v>10</v>
      </c>
      <c r="C36" s="147">
        <v>134</v>
      </c>
      <c r="D36" s="148"/>
      <c r="E36" s="148"/>
      <c r="F36" s="148"/>
      <c r="G36" s="148"/>
      <c r="H36" s="147">
        <v>14</v>
      </c>
      <c r="I36" s="148"/>
      <c r="J36" s="147">
        <v>18</v>
      </c>
      <c r="K36" s="148"/>
      <c r="L36" s="147">
        <v>10</v>
      </c>
      <c r="M36" s="148"/>
      <c r="N36" s="147">
        <v>15</v>
      </c>
      <c r="O36" s="148"/>
      <c r="P36" s="147">
        <v>19</v>
      </c>
      <c r="Q36" s="148"/>
      <c r="R36" s="147">
        <v>9</v>
      </c>
      <c r="S36" s="148"/>
      <c r="T36" s="147">
        <v>31</v>
      </c>
      <c r="U36" s="148"/>
      <c r="V36" s="147">
        <v>12</v>
      </c>
      <c r="W36" s="148"/>
      <c r="X36" s="147">
        <v>24</v>
      </c>
      <c r="Y36" s="148"/>
      <c r="Z36" s="147">
        <v>11</v>
      </c>
      <c r="AA36" s="148"/>
      <c r="AB36" s="147">
        <v>0</v>
      </c>
      <c r="AC36" s="148"/>
      <c r="AD36" s="147">
        <v>15</v>
      </c>
      <c r="AE36" s="148"/>
      <c r="AF36" s="150">
        <f>H36+J36+L36+N36+P36+R36+T36+V36+X36+Z36+AB36+AD36</f>
        <v>178</v>
      </c>
      <c r="AG36" s="148"/>
      <c r="AH36" s="151" t="e">
        <f t="shared" si="0"/>
        <v>#DIV/0!</v>
      </c>
      <c r="AI36" s="158"/>
    </row>
    <row r="37" spans="1:35" ht="80.099999999999994" customHeight="1">
      <c r="A37" s="320"/>
      <c r="B37" s="146" t="s">
        <v>11</v>
      </c>
      <c r="C37" s="147">
        <v>80</v>
      </c>
      <c r="D37" s="148"/>
      <c r="E37" s="148"/>
      <c r="F37" s="148"/>
      <c r="G37" s="148"/>
      <c r="H37" s="147">
        <v>23</v>
      </c>
      <c r="I37" s="148"/>
      <c r="J37" s="147">
        <v>6</v>
      </c>
      <c r="K37" s="148"/>
      <c r="L37" s="147">
        <v>8</v>
      </c>
      <c r="M37" s="148"/>
      <c r="N37" s="147">
        <v>3</v>
      </c>
      <c r="O37" s="148"/>
      <c r="P37" s="147">
        <v>9</v>
      </c>
      <c r="Q37" s="148"/>
      <c r="R37" s="147">
        <v>5</v>
      </c>
      <c r="S37" s="148"/>
      <c r="T37" s="147">
        <v>5</v>
      </c>
      <c r="U37" s="148"/>
      <c r="V37" s="147">
        <v>4</v>
      </c>
      <c r="W37" s="148"/>
      <c r="X37" s="147">
        <v>7</v>
      </c>
      <c r="Y37" s="148"/>
      <c r="Z37" s="147">
        <v>2</v>
      </c>
      <c r="AA37" s="148"/>
      <c r="AB37" s="147">
        <v>0</v>
      </c>
      <c r="AC37" s="148"/>
      <c r="AD37" s="147">
        <v>38</v>
      </c>
      <c r="AE37" s="148"/>
      <c r="AF37" s="150">
        <f>H37+J37+L37+N37+P37+R37+T37+V37+X37+Z37+AB37+AD37</f>
        <v>110</v>
      </c>
      <c r="AG37" s="148"/>
      <c r="AH37" s="151" t="e">
        <f t="shared" si="0"/>
        <v>#DIV/0!</v>
      </c>
      <c r="AI37" s="158"/>
    </row>
    <row r="38" spans="1:35" ht="80.099999999999994" customHeight="1">
      <c r="A38" s="320" t="s">
        <v>36</v>
      </c>
      <c r="B38" s="142" t="s">
        <v>6</v>
      </c>
      <c r="C38" s="143">
        <f>SUM(C39:C42)</f>
        <v>121</v>
      </c>
      <c r="D38" s="144"/>
      <c r="E38" s="145"/>
      <c r="F38" s="145"/>
      <c r="G38" s="145"/>
      <c r="H38" s="143">
        <f>SUM(H39:H42)</f>
        <v>19</v>
      </c>
      <c r="I38" s="144"/>
      <c r="J38" s="143">
        <f>SUM(J39:J42)</f>
        <v>11</v>
      </c>
      <c r="K38" s="144"/>
      <c r="L38" s="143">
        <f>SUM(L39:L42)</f>
        <v>16</v>
      </c>
      <c r="M38" s="144"/>
      <c r="N38" s="143">
        <f>SUM(N39:N42)</f>
        <v>6</v>
      </c>
      <c r="O38" s="144"/>
      <c r="P38" s="143">
        <f>SUM(P39:P42)</f>
        <v>5</v>
      </c>
      <c r="Q38" s="184"/>
      <c r="R38" s="143">
        <f>SUM(R39:R42)</f>
        <v>27</v>
      </c>
      <c r="S38" s="208"/>
      <c r="T38" s="143">
        <f>SUM(T39:T42)</f>
        <v>21</v>
      </c>
      <c r="U38" s="184"/>
      <c r="V38" s="143">
        <f>SUM(V39:V42)</f>
        <v>8</v>
      </c>
      <c r="W38" s="144"/>
      <c r="X38" s="143">
        <f>SUM(X39:X42)</f>
        <v>6</v>
      </c>
      <c r="Y38" s="144"/>
      <c r="Z38" s="143">
        <f>SUM(Z39:Z42)</f>
        <v>14</v>
      </c>
      <c r="AA38" s="144"/>
      <c r="AB38" s="143">
        <f>SUM(AB39:AB42)</f>
        <v>3</v>
      </c>
      <c r="AC38" s="144"/>
      <c r="AD38" s="143">
        <f>SUM(AD39:AD42)</f>
        <v>20</v>
      </c>
      <c r="AE38" s="208"/>
      <c r="AF38" s="143">
        <f>SUM(AF39:AF42)</f>
        <v>156</v>
      </c>
      <c r="AG38" s="144"/>
      <c r="AH38" s="183" t="e">
        <f t="shared" si="0"/>
        <v>#DIV/0!</v>
      </c>
      <c r="AI38" s="158" t="s">
        <v>41</v>
      </c>
    </row>
    <row r="39" spans="1:35" ht="80.099999999999994" customHeight="1">
      <c r="A39" s="320"/>
      <c r="B39" s="146" t="s">
        <v>8</v>
      </c>
      <c r="C39" s="147">
        <v>27</v>
      </c>
      <c r="D39" s="148"/>
      <c r="E39" s="148"/>
      <c r="F39" s="148"/>
      <c r="G39" s="148"/>
      <c r="H39" s="147">
        <v>0</v>
      </c>
      <c r="I39" s="148"/>
      <c r="J39" s="147">
        <v>0</v>
      </c>
      <c r="K39" s="148"/>
      <c r="L39" s="147">
        <v>0</v>
      </c>
      <c r="M39" s="148"/>
      <c r="N39" s="147">
        <v>0</v>
      </c>
      <c r="O39" s="148"/>
      <c r="P39" s="147">
        <v>1</v>
      </c>
      <c r="Q39" s="148"/>
      <c r="R39" s="147">
        <v>1</v>
      </c>
      <c r="S39" s="148"/>
      <c r="T39" s="147">
        <v>0</v>
      </c>
      <c r="U39" s="148"/>
      <c r="V39" s="147">
        <v>4</v>
      </c>
      <c r="W39" s="148"/>
      <c r="X39" s="147">
        <v>1</v>
      </c>
      <c r="Y39" s="148"/>
      <c r="Z39" s="147">
        <v>4</v>
      </c>
      <c r="AA39" s="148"/>
      <c r="AB39" s="147">
        <v>0</v>
      </c>
      <c r="AC39" s="148"/>
      <c r="AD39" s="147">
        <v>3</v>
      </c>
      <c r="AE39" s="148"/>
      <c r="AF39" s="150">
        <f>H39+J39+L39+N39+P39+R39+T39+V39+X39+Z39+AB39+AD39</f>
        <v>14</v>
      </c>
      <c r="AG39" s="148"/>
      <c r="AH39" s="151" t="e">
        <f t="shared" si="0"/>
        <v>#DIV/0!</v>
      </c>
      <c r="AI39" s="158"/>
    </row>
    <row r="40" spans="1:35" ht="80.099999999999994" customHeight="1">
      <c r="A40" s="320"/>
      <c r="B40" s="146" t="s">
        <v>9</v>
      </c>
      <c r="C40" s="147">
        <v>17</v>
      </c>
      <c r="D40" s="148"/>
      <c r="E40" s="148"/>
      <c r="F40" s="148"/>
      <c r="G40" s="148"/>
      <c r="H40" s="147">
        <v>12</v>
      </c>
      <c r="I40" s="148"/>
      <c r="J40" s="147">
        <v>1</v>
      </c>
      <c r="K40" s="148"/>
      <c r="L40" s="147">
        <v>3</v>
      </c>
      <c r="M40" s="148"/>
      <c r="N40" s="147">
        <v>0</v>
      </c>
      <c r="O40" s="148"/>
      <c r="P40" s="147">
        <v>1</v>
      </c>
      <c r="Q40" s="148"/>
      <c r="R40" s="147">
        <v>2</v>
      </c>
      <c r="S40" s="148"/>
      <c r="T40" s="147">
        <v>1</v>
      </c>
      <c r="U40" s="148"/>
      <c r="V40" s="147">
        <v>0</v>
      </c>
      <c r="W40" s="148"/>
      <c r="X40" s="147">
        <v>0</v>
      </c>
      <c r="Y40" s="148"/>
      <c r="Z40" s="147">
        <v>1</v>
      </c>
      <c r="AA40" s="148"/>
      <c r="AB40" s="147">
        <v>0</v>
      </c>
      <c r="AC40" s="148"/>
      <c r="AD40" s="147">
        <v>0</v>
      </c>
      <c r="AE40" s="148"/>
      <c r="AF40" s="150">
        <f>H40+J40+L40+N40+P40+R40+T40+V40+X40+Z40+AB40+AD40</f>
        <v>21</v>
      </c>
      <c r="AG40" s="148"/>
      <c r="AH40" s="151" t="e">
        <f t="shared" si="0"/>
        <v>#DIV/0!</v>
      </c>
      <c r="AI40" s="158"/>
    </row>
    <row r="41" spans="1:35" ht="80.099999999999994" customHeight="1">
      <c r="A41" s="320"/>
      <c r="B41" s="146" t="s">
        <v>10</v>
      </c>
      <c r="C41" s="147">
        <v>36</v>
      </c>
      <c r="D41" s="148"/>
      <c r="E41" s="148"/>
      <c r="F41" s="148"/>
      <c r="G41" s="148"/>
      <c r="H41" s="147">
        <v>6</v>
      </c>
      <c r="I41" s="148"/>
      <c r="J41" s="147">
        <v>8</v>
      </c>
      <c r="K41" s="148"/>
      <c r="L41" s="147">
        <v>8</v>
      </c>
      <c r="M41" s="148"/>
      <c r="N41" s="147">
        <v>6</v>
      </c>
      <c r="O41" s="148"/>
      <c r="P41" s="147">
        <v>2</v>
      </c>
      <c r="Q41" s="148"/>
      <c r="R41" s="147">
        <v>21</v>
      </c>
      <c r="S41" s="148"/>
      <c r="T41" s="147">
        <v>17</v>
      </c>
      <c r="U41" s="148"/>
      <c r="V41" s="147">
        <v>3</v>
      </c>
      <c r="W41" s="148"/>
      <c r="X41" s="147">
        <v>5</v>
      </c>
      <c r="Y41" s="148"/>
      <c r="Z41" s="147">
        <v>9</v>
      </c>
      <c r="AA41" s="148"/>
      <c r="AB41" s="147">
        <v>3</v>
      </c>
      <c r="AC41" s="148"/>
      <c r="AD41" s="147">
        <v>13</v>
      </c>
      <c r="AE41" s="148"/>
      <c r="AF41" s="150">
        <f>H41+J41+L41+N41+P41+R41+T41+V41+X41+Z41+AB41+AD41</f>
        <v>101</v>
      </c>
      <c r="AG41" s="148"/>
      <c r="AH41" s="151" t="e">
        <f t="shared" si="0"/>
        <v>#DIV/0!</v>
      </c>
      <c r="AI41" s="158"/>
    </row>
    <row r="42" spans="1:35" ht="80.099999999999994" customHeight="1">
      <c r="A42" s="320"/>
      <c r="B42" s="146" t="s">
        <v>11</v>
      </c>
      <c r="C42" s="147">
        <v>41</v>
      </c>
      <c r="D42" s="148"/>
      <c r="E42" s="148"/>
      <c r="F42" s="148"/>
      <c r="G42" s="148"/>
      <c r="H42" s="147">
        <v>1</v>
      </c>
      <c r="I42" s="148"/>
      <c r="J42" s="147">
        <v>2</v>
      </c>
      <c r="K42" s="148"/>
      <c r="L42" s="147">
        <v>5</v>
      </c>
      <c r="M42" s="148"/>
      <c r="N42" s="147">
        <v>0</v>
      </c>
      <c r="O42" s="148"/>
      <c r="P42" s="147">
        <v>1</v>
      </c>
      <c r="Q42" s="148"/>
      <c r="R42" s="147">
        <v>3</v>
      </c>
      <c r="S42" s="148"/>
      <c r="T42" s="147">
        <v>3</v>
      </c>
      <c r="U42" s="148"/>
      <c r="V42" s="147">
        <v>1</v>
      </c>
      <c r="W42" s="148"/>
      <c r="X42" s="147">
        <v>0</v>
      </c>
      <c r="Y42" s="148"/>
      <c r="Z42" s="147">
        <v>0</v>
      </c>
      <c r="AA42" s="148"/>
      <c r="AB42" s="147">
        <v>0</v>
      </c>
      <c r="AC42" s="148"/>
      <c r="AD42" s="147">
        <v>4</v>
      </c>
      <c r="AE42" s="148"/>
      <c r="AF42" s="150">
        <f>H42+J42+L42+N42+P42+R42+T42+V42+X42+Z42+AB42+AD42</f>
        <v>20</v>
      </c>
      <c r="AG42" s="148"/>
      <c r="AH42" s="151" t="e">
        <f t="shared" si="0"/>
        <v>#DIV/0!</v>
      </c>
      <c r="AI42" s="158"/>
    </row>
    <row r="43" spans="1:35" ht="80.099999999999994" customHeight="1">
      <c r="A43" s="320" t="s">
        <v>37</v>
      </c>
      <c r="B43" s="142" t="s">
        <v>6</v>
      </c>
      <c r="C43" s="143">
        <f>SUM(C44:C47)</f>
        <v>91</v>
      </c>
      <c r="D43" s="144"/>
      <c r="E43" s="145"/>
      <c r="F43" s="145"/>
      <c r="G43" s="145"/>
      <c r="H43" s="143">
        <f>SUM(H44:H47)</f>
        <v>13</v>
      </c>
      <c r="I43" s="144"/>
      <c r="J43" s="143">
        <f>SUM(J44:J47)</f>
        <v>9</v>
      </c>
      <c r="K43" s="144"/>
      <c r="L43" s="143">
        <f>SUM(L44:L47)</f>
        <v>11</v>
      </c>
      <c r="M43" s="144"/>
      <c r="N43" s="143">
        <f>SUM(N44:N47)</f>
        <v>4</v>
      </c>
      <c r="O43" s="144"/>
      <c r="P43" s="143">
        <f>SUM(P44:P47)</f>
        <v>5</v>
      </c>
      <c r="Q43" s="184"/>
      <c r="R43" s="143">
        <f>SUM(R44:R47)</f>
        <v>17</v>
      </c>
      <c r="S43" s="208"/>
      <c r="T43" s="143">
        <f>SUM(T44:T47)</f>
        <v>15</v>
      </c>
      <c r="U43" s="184"/>
      <c r="V43" s="143">
        <f>SUM(V44:V47)</f>
        <v>7</v>
      </c>
      <c r="W43" s="144"/>
      <c r="X43" s="143">
        <f>SUM(X44:X47)</f>
        <v>5</v>
      </c>
      <c r="Y43" s="144"/>
      <c r="Z43" s="143">
        <f>SUM(Z44:Z47)</f>
        <v>10</v>
      </c>
      <c r="AA43" s="144"/>
      <c r="AB43" s="143">
        <f>SUM(AB44:AB47)</f>
        <v>2</v>
      </c>
      <c r="AC43" s="144"/>
      <c r="AD43" s="143">
        <f>SUM(AD44:AD47)</f>
        <v>11</v>
      </c>
      <c r="AE43" s="208"/>
      <c r="AF43" s="143">
        <f>SUM(AF44:AF47)</f>
        <v>109</v>
      </c>
      <c r="AG43" s="144"/>
      <c r="AH43" s="183" t="e">
        <f t="shared" si="0"/>
        <v>#DIV/0!</v>
      </c>
      <c r="AI43" s="158" t="s">
        <v>41</v>
      </c>
    </row>
    <row r="44" spans="1:35" ht="80.099999999999994" customHeight="1">
      <c r="A44" s="320"/>
      <c r="B44" s="146" t="s">
        <v>8</v>
      </c>
      <c r="C44" s="147">
        <v>24</v>
      </c>
      <c r="D44" s="148"/>
      <c r="E44" s="148"/>
      <c r="F44" s="148"/>
      <c r="G44" s="148"/>
      <c r="H44" s="147">
        <v>0</v>
      </c>
      <c r="I44" s="148"/>
      <c r="J44" s="147">
        <v>0</v>
      </c>
      <c r="K44" s="148"/>
      <c r="L44" s="147">
        <v>0</v>
      </c>
      <c r="M44" s="148"/>
      <c r="N44" s="147">
        <v>0</v>
      </c>
      <c r="O44" s="148"/>
      <c r="P44" s="147">
        <v>1</v>
      </c>
      <c r="Q44" s="148"/>
      <c r="R44" s="147">
        <v>1</v>
      </c>
      <c r="S44" s="148"/>
      <c r="T44" s="147">
        <v>0</v>
      </c>
      <c r="U44" s="148"/>
      <c r="V44" s="147">
        <v>4</v>
      </c>
      <c r="W44" s="148"/>
      <c r="X44" s="147">
        <v>1</v>
      </c>
      <c r="Y44" s="148"/>
      <c r="Z44" s="147">
        <v>3</v>
      </c>
      <c r="AA44" s="148"/>
      <c r="AB44" s="147">
        <v>0</v>
      </c>
      <c r="AC44" s="148"/>
      <c r="AD44" s="147">
        <v>2</v>
      </c>
      <c r="AE44" s="148"/>
      <c r="AF44" s="150">
        <f>H44+J44+L44+N44+P44+R44+T44+V44+X44+Z44+AB44+AD44</f>
        <v>12</v>
      </c>
      <c r="AG44" s="148"/>
      <c r="AH44" s="151" t="e">
        <f t="shared" si="0"/>
        <v>#DIV/0!</v>
      </c>
      <c r="AI44" s="158"/>
    </row>
    <row r="45" spans="1:35" ht="80.099999999999994" customHeight="1">
      <c r="A45" s="320"/>
      <c r="B45" s="146" t="s">
        <v>9</v>
      </c>
      <c r="C45" s="147">
        <v>14</v>
      </c>
      <c r="D45" s="148"/>
      <c r="E45" s="148"/>
      <c r="F45" s="148"/>
      <c r="G45" s="148"/>
      <c r="H45" s="147">
        <v>8</v>
      </c>
      <c r="I45" s="148"/>
      <c r="J45" s="147">
        <v>1</v>
      </c>
      <c r="K45" s="148"/>
      <c r="L45" s="147">
        <v>2</v>
      </c>
      <c r="M45" s="148"/>
      <c r="N45" s="147">
        <v>0</v>
      </c>
      <c r="O45" s="148"/>
      <c r="P45" s="147">
        <v>1</v>
      </c>
      <c r="Q45" s="148"/>
      <c r="R45" s="147">
        <v>1</v>
      </c>
      <c r="S45" s="148"/>
      <c r="T45" s="147">
        <v>1</v>
      </c>
      <c r="U45" s="148"/>
      <c r="V45" s="147">
        <v>0</v>
      </c>
      <c r="W45" s="148"/>
      <c r="X45" s="147">
        <v>0</v>
      </c>
      <c r="Y45" s="148"/>
      <c r="Z45" s="147">
        <v>1</v>
      </c>
      <c r="AA45" s="148"/>
      <c r="AB45" s="147">
        <v>0</v>
      </c>
      <c r="AC45" s="148"/>
      <c r="AD45" s="147">
        <v>0</v>
      </c>
      <c r="AE45" s="148"/>
      <c r="AF45" s="150">
        <f>H45+J45+L45+N45+P45+R45+T45+V45+X45+Z45+AB45+AD45</f>
        <v>15</v>
      </c>
      <c r="AG45" s="148"/>
      <c r="AH45" s="151" t="e">
        <f t="shared" si="0"/>
        <v>#DIV/0!</v>
      </c>
      <c r="AI45" s="158"/>
    </row>
    <row r="46" spans="1:35" ht="80.099999999999994" customHeight="1">
      <c r="A46" s="320"/>
      <c r="B46" s="146" t="s">
        <v>10</v>
      </c>
      <c r="C46" s="147">
        <v>24</v>
      </c>
      <c r="D46" s="148"/>
      <c r="E46" s="148"/>
      <c r="F46" s="148"/>
      <c r="G46" s="148"/>
      <c r="H46" s="147">
        <v>4</v>
      </c>
      <c r="I46" s="148"/>
      <c r="J46" s="147">
        <v>6</v>
      </c>
      <c r="K46" s="148"/>
      <c r="L46" s="147">
        <v>4</v>
      </c>
      <c r="M46" s="148"/>
      <c r="N46" s="147">
        <v>4</v>
      </c>
      <c r="O46" s="148"/>
      <c r="P46" s="147">
        <v>2</v>
      </c>
      <c r="Q46" s="148"/>
      <c r="R46" s="147">
        <v>12</v>
      </c>
      <c r="S46" s="148"/>
      <c r="T46" s="147">
        <v>12</v>
      </c>
      <c r="U46" s="148"/>
      <c r="V46" s="147">
        <v>2</v>
      </c>
      <c r="W46" s="148"/>
      <c r="X46" s="147">
        <v>4</v>
      </c>
      <c r="Y46" s="148"/>
      <c r="Z46" s="147">
        <v>6</v>
      </c>
      <c r="AA46" s="148"/>
      <c r="AB46" s="147">
        <v>2</v>
      </c>
      <c r="AC46" s="148"/>
      <c r="AD46" s="147">
        <v>7</v>
      </c>
      <c r="AE46" s="148"/>
      <c r="AF46" s="150">
        <f>H46+J46+L46+N46+P46+R46+T46+V46+X46+Z46+AB46+AD46</f>
        <v>65</v>
      </c>
      <c r="AG46" s="148"/>
      <c r="AH46" s="151" t="e">
        <f t="shared" si="0"/>
        <v>#DIV/0!</v>
      </c>
      <c r="AI46" s="158"/>
    </row>
    <row r="47" spans="1:35" ht="80.099999999999994" customHeight="1">
      <c r="A47" s="320"/>
      <c r="B47" s="146" t="s">
        <v>11</v>
      </c>
      <c r="C47" s="147">
        <v>29</v>
      </c>
      <c r="D47" s="148"/>
      <c r="E47" s="148"/>
      <c r="F47" s="148"/>
      <c r="G47" s="148"/>
      <c r="H47" s="147">
        <v>1</v>
      </c>
      <c r="I47" s="148"/>
      <c r="J47" s="147">
        <v>2</v>
      </c>
      <c r="K47" s="148"/>
      <c r="L47" s="147">
        <v>5</v>
      </c>
      <c r="M47" s="148"/>
      <c r="N47" s="147">
        <v>0</v>
      </c>
      <c r="O47" s="148"/>
      <c r="P47" s="147">
        <v>1</v>
      </c>
      <c r="Q47" s="148"/>
      <c r="R47" s="147">
        <v>3</v>
      </c>
      <c r="S47" s="148"/>
      <c r="T47" s="147">
        <v>2</v>
      </c>
      <c r="U47" s="148"/>
      <c r="V47" s="147">
        <v>1</v>
      </c>
      <c r="W47" s="148"/>
      <c r="X47" s="147">
        <v>0</v>
      </c>
      <c r="Y47" s="148"/>
      <c r="Z47" s="147">
        <v>0</v>
      </c>
      <c r="AA47" s="148"/>
      <c r="AB47" s="147">
        <v>0</v>
      </c>
      <c r="AC47" s="148"/>
      <c r="AD47" s="147">
        <v>2</v>
      </c>
      <c r="AE47" s="148"/>
      <c r="AF47" s="150">
        <f>H47+J47+L47+N47+P47+R47+T47+V47+X47+Z47+AB47+AD47</f>
        <v>17</v>
      </c>
      <c r="AG47" s="148"/>
      <c r="AH47" s="151" t="e">
        <f t="shared" si="0"/>
        <v>#DIV/0!</v>
      </c>
      <c r="AI47" s="158"/>
    </row>
    <row r="48" spans="1:35" ht="80.099999999999994" customHeight="1">
      <c r="A48" s="320" t="s">
        <v>38</v>
      </c>
      <c r="B48" s="142" t="s">
        <v>6</v>
      </c>
      <c r="C48" s="143">
        <f>SUM(C49:C52)</f>
        <v>384</v>
      </c>
      <c r="D48" s="144"/>
      <c r="E48" s="145"/>
      <c r="F48" s="145"/>
      <c r="G48" s="145"/>
      <c r="H48" s="143">
        <f>SUM(H49:H52)</f>
        <v>30</v>
      </c>
      <c r="I48" s="144"/>
      <c r="J48" s="143">
        <f>SUM(J49:J52)</f>
        <v>36</v>
      </c>
      <c r="K48" s="144"/>
      <c r="L48" s="143">
        <f>SUM(L49:L52)</f>
        <v>52</v>
      </c>
      <c r="M48" s="144"/>
      <c r="N48" s="143">
        <f>SUM(N49:N52)</f>
        <v>35</v>
      </c>
      <c r="O48" s="144"/>
      <c r="P48" s="143">
        <f>SUM(P49:P52)</f>
        <v>38</v>
      </c>
      <c r="Q48" s="184"/>
      <c r="R48" s="143">
        <f>SUM(R49:R52)</f>
        <v>46</v>
      </c>
      <c r="S48" s="208"/>
      <c r="T48" s="143">
        <f>SUM(T49:T52)</f>
        <v>39</v>
      </c>
      <c r="U48" s="184"/>
      <c r="V48" s="143">
        <f>SUM(V49:V52)</f>
        <v>30</v>
      </c>
      <c r="W48" s="144"/>
      <c r="X48" s="143">
        <f>SUM(X49:X52)</f>
        <v>42</v>
      </c>
      <c r="Y48" s="144"/>
      <c r="Z48" s="143">
        <f>SUM(Z49:Z52)</f>
        <v>50</v>
      </c>
      <c r="AA48" s="144"/>
      <c r="AB48" s="143">
        <f>SUM(AB49:AB52)</f>
        <v>10</v>
      </c>
      <c r="AC48" s="144"/>
      <c r="AD48" s="143">
        <f>SUM(AD49:AD52)</f>
        <v>0</v>
      </c>
      <c r="AE48" s="208"/>
      <c r="AF48" s="143">
        <f>SUM(AF49:AF52)</f>
        <v>408</v>
      </c>
      <c r="AG48" s="144"/>
      <c r="AH48" s="183" t="e">
        <f t="shared" si="0"/>
        <v>#DIV/0!</v>
      </c>
      <c r="AI48" s="158" t="s">
        <v>41</v>
      </c>
    </row>
    <row r="49" spans="1:35" ht="80.099999999999994" customHeight="1">
      <c r="A49" s="320"/>
      <c r="B49" s="146" t="s">
        <v>8</v>
      </c>
      <c r="C49" s="147">
        <v>53</v>
      </c>
      <c r="D49" s="148"/>
      <c r="E49" s="148"/>
      <c r="F49" s="148"/>
      <c r="G49" s="148"/>
      <c r="H49" s="147">
        <v>10</v>
      </c>
      <c r="I49" s="148"/>
      <c r="J49" s="147">
        <v>3</v>
      </c>
      <c r="K49" s="148"/>
      <c r="L49" s="147">
        <v>11</v>
      </c>
      <c r="M49" s="148"/>
      <c r="N49" s="147">
        <v>7</v>
      </c>
      <c r="O49" s="148"/>
      <c r="P49" s="147">
        <v>1</v>
      </c>
      <c r="Q49" s="148"/>
      <c r="R49" s="147">
        <v>6</v>
      </c>
      <c r="S49" s="148"/>
      <c r="T49" s="147">
        <v>3</v>
      </c>
      <c r="U49" s="148"/>
      <c r="V49" s="147">
        <v>6</v>
      </c>
      <c r="W49" s="148"/>
      <c r="X49" s="147">
        <v>5</v>
      </c>
      <c r="Y49" s="148"/>
      <c r="Z49" s="147">
        <v>6</v>
      </c>
      <c r="AA49" s="148"/>
      <c r="AB49" s="147">
        <v>1</v>
      </c>
      <c r="AC49" s="148"/>
      <c r="AD49" s="147">
        <v>0</v>
      </c>
      <c r="AE49" s="148"/>
      <c r="AF49" s="150">
        <f>H49+J49+L49+N49+P49+R49+T49+V49+X49+Z49+AB49+AD49</f>
        <v>59</v>
      </c>
      <c r="AG49" s="148"/>
      <c r="AH49" s="151" t="e">
        <f t="shared" si="0"/>
        <v>#DIV/0!</v>
      </c>
      <c r="AI49" s="158"/>
    </row>
    <row r="50" spans="1:35" ht="80.099999999999994" customHeight="1">
      <c r="A50" s="320"/>
      <c r="B50" s="146" t="s">
        <v>9</v>
      </c>
      <c r="C50" s="147">
        <v>44</v>
      </c>
      <c r="D50" s="148"/>
      <c r="E50" s="148"/>
      <c r="F50" s="148"/>
      <c r="G50" s="148"/>
      <c r="H50" s="147">
        <v>8</v>
      </c>
      <c r="I50" s="148"/>
      <c r="J50" s="147">
        <v>6</v>
      </c>
      <c r="K50" s="148"/>
      <c r="L50" s="147">
        <v>19</v>
      </c>
      <c r="M50" s="148"/>
      <c r="N50" s="147">
        <v>12</v>
      </c>
      <c r="O50" s="148"/>
      <c r="P50" s="147">
        <v>9</v>
      </c>
      <c r="Q50" s="148"/>
      <c r="R50" s="147">
        <v>8</v>
      </c>
      <c r="S50" s="148"/>
      <c r="T50" s="147">
        <v>8</v>
      </c>
      <c r="U50" s="148"/>
      <c r="V50" s="147">
        <v>5</v>
      </c>
      <c r="W50" s="148"/>
      <c r="X50" s="147">
        <v>6</v>
      </c>
      <c r="Y50" s="148"/>
      <c r="Z50" s="147">
        <v>9</v>
      </c>
      <c r="AA50" s="148"/>
      <c r="AB50" s="147">
        <v>0</v>
      </c>
      <c r="AC50" s="148"/>
      <c r="AD50" s="147">
        <v>0</v>
      </c>
      <c r="AE50" s="148"/>
      <c r="AF50" s="150">
        <f>H50+J50+L50+N50+P50+R50+T50+V50+X50+Z50+AB50+AD50</f>
        <v>90</v>
      </c>
      <c r="AG50" s="148"/>
      <c r="AH50" s="151" t="e">
        <f t="shared" si="0"/>
        <v>#DIV/0!</v>
      </c>
      <c r="AI50" s="158"/>
    </row>
    <row r="51" spans="1:35" ht="80.099999999999994" customHeight="1">
      <c r="A51" s="320"/>
      <c r="B51" s="146" t="s">
        <v>10</v>
      </c>
      <c r="C51" s="147">
        <v>191</v>
      </c>
      <c r="D51" s="148"/>
      <c r="E51" s="148"/>
      <c r="F51" s="148"/>
      <c r="G51" s="148"/>
      <c r="H51" s="147">
        <v>9</v>
      </c>
      <c r="I51" s="148"/>
      <c r="J51" s="147">
        <v>17</v>
      </c>
      <c r="K51" s="148"/>
      <c r="L51" s="147">
        <v>16</v>
      </c>
      <c r="M51" s="148"/>
      <c r="N51" s="147">
        <v>7</v>
      </c>
      <c r="O51" s="148"/>
      <c r="P51" s="147">
        <v>20</v>
      </c>
      <c r="Q51" s="148"/>
      <c r="R51" s="147">
        <v>22</v>
      </c>
      <c r="S51" s="148"/>
      <c r="T51" s="147">
        <v>23</v>
      </c>
      <c r="U51" s="148"/>
      <c r="V51" s="147">
        <v>14</v>
      </c>
      <c r="W51" s="148"/>
      <c r="X51" s="147">
        <v>26</v>
      </c>
      <c r="Y51" s="148"/>
      <c r="Z51" s="147">
        <v>24</v>
      </c>
      <c r="AA51" s="148"/>
      <c r="AB51" s="147">
        <v>4</v>
      </c>
      <c r="AC51" s="148"/>
      <c r="AD51" s="147">
        <v>0</v>
      </c>
      <c r="AE51" s="148"/>
      <c r="AF51" s="150">
        <f>H51+J51+L51+N51+P51+R51+T51+V51+X51+Z51+AB51+AD51</f>
        <v>182</v>
      </c>
      <c r="AG51" s="148"/>
      <c r="AH51" s="151" t="e">
        <f t="shared" si="0"/>
        <v>#DIV/0!</v>
      </c>
      <c r="AI51" s="158"/>
    </row>
    <row r="52" spans="1:35" ht="80.099999999999994" customHeight="1">
      <c r="A52" s="320"/>
      <c r="B52" s="146" t="s">
        <v>11</v>
      </c>
      <c r="C52" s="147">
        <v>96</v>
      </c>
      <c r="D52" s="148"/>
      <c r="E52" s="148"/>
      <c r="F52" s="148"/>
      <c r="G52" s="148"/>
      <c r="H52" s="147">
        <v>3</v>
      </c>
      <c r="I52" s="148"/>
      <c r="J52" s="147">
        <v>10</v>
      </c>
      <c r="K52" s="148"/>
      <c r="L52" s="147">
        <v>6</v>
      </c>
      <c r="M52" s="148"/>
      <c r="N52" s="147">
        <v>9</v>
      </c>
      <c r="O52" s="148"/>
      <c r="P52" s="147">
        <v>8</v>
      </c>
      <c r="Q52" s="148"/>
      <c r="R52" s="147">
        <v>10</v>
      </c>
      <c r="S52" s="148"/>
      <c r="T52" s="147">
        <v>5</v>
      </c>
      <c r="U52" s="148"/>
      <c r="V52" s="147">
        <v>5</v>
      </c>
      <c r="W52" s="148"/>
      <c r="X52" s="147">
        <v>5</v>
      </c>
      <c r="Y52" s="148"/>
      <c r="Z52" s="147">
        <v>11</v>
      </c>
      <c r="AA52" s="148"/>
      <c r="AB52" s="147">
        <v>5</v>
      </c>
      <c r="AC52" s="148"/>
      <c r="AD52" s="147">
        <v>0</v>
      </c>
      <c r="AE52" s="148"/>
      <c r="AF52" s="150">
        <f>H52+J52+L52+N52+P52+R52+T52+V52+X52+Z52+AB52+AD52</f>
        <v>77</v>
      </c>
      <c r="AG52" s="148"/>
      <c r="AH52" s="151" t="e">
        <f t="shared" si="0"/>
        <v>#DIV/0!</v>
      </c>
      <c r="AI52" s="158"/>
    </row>
    <row r="53" spans="1:35" ht="80.099999999999994" customHeight="1">
      <c r="A53" s="320" t="s">
        <v>39</v>
      </c>
      <c r="B53" s="142" t="s">
        <v>6</v>
      </c>
      <c r="C53" s="143">
        <f>SUM(C54:C57)</f>
        <v>38</v>
      </c>
      <c r="D53" s="144"/>
      <c r="E53" s="145"/>
      <c r="F53" s="145"/>
      <c r="G53" s="145"/>
      <c r="H53" s="143">
        <f>SUM(H54:H57)</f>
        <v>1</v>
      </c>
      <c r="I53" s="144"/>
      <c r="J53" s="143">
        <f>SUM(J54:J57)</f>
        <v>0</v>
      </c>
      <c r="K53" s="144"/>
      <c r="L53" s="143">
        <f>SUM(L54:L57)</f>
        <v>5</v>
      </c>
      <c r="M53" s="144"/>
      <c r="N53" s="143">
        <f>SUM(N54:N57)</f>
        <v>5</v>
      </c>
      <c r="O53" s="144"/>
      <c r="P53" s="143">
        <f>SUM(P54:P57)</f>
        <v>3</v>
      </c>
      <c r="Q53" s="184"/>
      <c r="R53" s="143">
        <f>SUM(R54:R57)</f>
        <v>0</v>
      </c>
      <c r="S53" s="208"/>
      <c r="T53" s="143">
        <f>SUM(T54:T57)</f>
        <v>1</v>
      </c>
      <c r="U53" s="184"/>
      <c r="V53" s="143">
        <f>SUM(V54:V57)</f>
        <v>0</v>
      </c>
      <c r="W53" s="144"/>
      <c r="X53" s="143">
        <f>SUM(X54:X57)</f>
        <v>3</v>
      </c>
      <c r="Y53" s="144"/>
      <c r="Z53" s="143">
        <f>SUM(Z54:Z57)</f>
        <v>3</v>
      </c>
      <c r="AA53" s="144"/>
      <c r="AB53" s="143">
        <f>SUM(AB54:AB57)</f>
        <v>0</v>
      </c>
      <c r="AC53" s="144"/>
      <c r="AD53" s="143">
        <f>SUM(AD54:AD57)</f>
        <v>2</v>
      </c>
      <c r="AE53" s="208"/>
      <c r="AF53" s="143">
        <f>SUM(AF54:AF57)</f>
        <v>23</v>
      </c>
      <c r="AG53" s="144"/>
      <c r="AH53" s="183" t="e">
        <f t="shared" si="0"/>
        <v>#DIV/0!</v>
      </c>
      <c r="AI53" s="158" t="s">
        <v>41</v>
      </c>
    </row>
    <row r="54" spans="1:35" ht="80.099999999999994" customHeight="1">
      <c r="A54" s="320"/>
      <c r="B54" s="146" t="s">
        <v>8</v>
      </c>
      <c r="C54" s="147">
        <v>6</v>
      </c>
      <c r="D54" s="148"/>
      <c r="E54" s="148"/>
      <c r="F54" s="148"/>
      <c r="G54" s="148"/>
      <c r="H54" s="147">
        <v>0</v>
      </c>
      <c r="I54" s="148"/>
      <c r="J54" s="147">
        <v>0</v>
      </c>
      <c r="K54" s="148"/>
      <c r="L54" s="147">
        <v>0</v>
      </c>
      <c r="M54" s="148"/>
      <c r="N54" s="147">
        <v>0</v>
      </c>
      <c r="O54" s="148"/>
      <c r="P54" s="147">
        <v>1</v>
      </c>
      <c r="Q54" s="148"/>
      <c r="R54" s="147">
        <v>0</v>
      </c>
      <c r="S54" s="148"/>
      <c r="T54" s="147">
        <v>0</v>
      </c>
      <c r="U54" s="148"/>
      <c r="V54" s="147">
        <v>0</v>
      </c>
      <c r="W54" s="148"/>
      <c r="X54" s="147">
        <v>0</v>
      </c>
      <c r="Y54" s="148"/>
      <c r="Z54" s="147">
        <v>1</v>
      </c>
      <c r="AA54" s="148"/>
      <c r="AB54" s="147">
        <v>0</v>
      </c>
      <c r="AC54" s="148"/>
      <c r="AD54" s="147">
        <v>0</v>
      </c>
      <c r="AE54" s="148"/>
      <c r="AF54" s="150">
        <f>H54+J54+L54+N54+P54+R54+T54+V54+X54+Z54+AB54+AD54</f>
        <v>2</v>
      </c>
      <c r="AG54" s="148"/>
      <c r="AH54" s="151" t="e">
        <f t="shared" si="0"/>
        <v>#DIV/0!</v>
      </c>
      <c r="AI54" s="158"/>
    </row>
    <row r="55" spans="1:35" ht="80.099999999999994" customHeight="1">
      <c r="A55" s="320"/>
      <c r="B55" s="146" t="s">
        <v>9</v>
      </c>
      <c r="C55" s="147">
        <v>11</v>
      </c>
      <c r="D55" s="148"/>
      <c r="E55" s="148"/>
      <c r="F55" s="148"/>
      <c r="G55" s="148"/>
      <c r="H55" s="147">
        <v>1</v>
      </c>
      <c r="I55" s="148"/>
      <c r="J55" s="147">
        <v>0</v>
      </c>
      <c r="K55" s="148"/>
      <c r="L55" s="147">
        <v>4</v>
      </c>
      <c r="M55" s="148"/>
      <c r="N55" s="147">
        <v>3</v>
      </c>
      <c r="O55" s="148"/>
      <c r="P55" s="147">
        <v>2</v>
      </c>
      <c r="Q55" s="148"/>
      <c r="R55" s="147">
        <v>0</v>
      </c>
      <c r="S55" s="148"/>
      <c r="T55" s="147">
        <v>0</v>
      </c>
      <c r="U55" s="148"/>
      <c r="V55" s="147">
        <v>0</v>
      </c>
      <c r="W55" s="148"/>
      <c r="X55" s="147">
        <v>1</v>
      </c>
      <c r="Y55" s="148"/>
      <c r="Z55" s="147">
        <v>0</v>
      </c>
      <c r="AA55" s="148"/>
      <c r="AB55" s="147">
        <v>0</v>
      </c>
      <c r="AC55" s="148"/>
      <c r="AD55" s="147">
        <v>0</v>
      </c>
      <c r="AE55" s="148"/>
      <c r="AF55" s="150">
        <f>H55+J55+L55+N55+P55+R55+T55+V55+X55+Z55+AB55+AD55</f>
        <v>11</v>
      </c>
      <c r="AG55" s="148"/>
      <c r="AH55" s="151" t="e">
        <f t="shared" si="0"/>
        <v>#DIV/0!</v>
      </c>
      <c r="AI55" s="158"/>
    </row>
    <row r="56" spans="1:35" ht="80.099999999999994" customHeight="1">
      <c r="A56" s="320"/>
      <c r="B56" s="146" t="s">
        <v>10</v>
      </c>
      <c r="C56" s="147">
        <v>8</v>
      </c>
      <c r="D56" s="148"/>
      <c r="E56" s="148"/>
      <c r="F56" s="148"/>
      <c r="G56" s="148"/>
      <c r="H56" s="147">
        <v>0</v>
      </c>
      <c r="I56" s="148"/>
      <c r="J56" s="147">
        <v>0</v>
      </c>
      <c r="K56" s="148"/>
      <c r="L56" s="147">
        <v>1</v>
      </c>
      <c r="M56" s="148"/>
      <c r="N56" s="147">
        <v>0</v>
      </c>
      <c r="O56" s="148"/>
      <c r="P56" s="147">
        <v>0</v>
      </c>
      <c r="Q56" s="148"/>
      <c r="R56" s="147">
        <v>0</v>
      </c>
      <c r="S56" s="148"/>
      <c r="T56" s="147">
        <v>1</v>
      </c>
      <c r="U56" s="148"/>
      <c r="V56" s="147">
        <v>0</v>
      </c>
      <c r="W56" s="148"/>
      <c r="X56" s="147">
        <v>2</v>
      </c>
      <c r="Y56" s="148"/>
      <c r="Z56" s="147">
        <v>1</v>
      </c>
      <c r="AA56" s="148"/>
      <c r="AB56" s="147">
        <v>0</v>
      </c>
      <c r="AC56" s="148"/>
      <c r="AD56" s="147">
        <v>0</v>
      </c>
      <c r="AE56" s="148"/>
      <c r="AF56" s="150">
        <f>H56+J56+L56+N56+P56+R56+T56+V56+X56+Z56+AB56+AD56</f>
        <v>5</v>
      </c>
      <c r="AG56" s="148"/>
      <c r="AH56" s="151" t="e">
        <f t="shared" si="0"/>
        <v>#DIV/0!</v>
      </c>
      <c r="AI56" s="158"/>
    </row>
    <row r="57" spans="1:35" ht="80.099999999999994" customHeight="1">
      <c r="A57" s="320"/>
      <c r="B57" s="146" t="s">
        <v>11</v>
      </c>
      <c r="C57" s="147">
        <v>13</v>
      </c>
      <c r="D57" s="148"/>
      <c r="E57" s="148"/>
      <c r="F57" s="148"/>
      <c r="G57" s="148"/>
      <c r="H57" s="147">
        <v>0</v>
      </c>
      <c r="I57" s="148"/>
      <c r="J57" s="147">
        <v>0</v>
      </c>
      <c r="K57" s="148"/>
      <c r="L57" s="147">
        <v>0</v>
      </c>
      <c r="M57" s="148"/>
      <c r="N57" s="147">
        <v>2</v>
      </c>
      <c r="O57" s="148"/>
      <c r="P57" s="147">
        <v>0</v>
      </c>
      <c r="Q57" s="148"/>
      <c r="R57" s="147">
        <v>0</v>
      </c>
      <c r="S57" s="148"/>
      <c r="T57" s="147">
        <v>0</v>
      </c>
      <c r="U57" s="148"/>
      <c r="V57" s="147">
        <v>0</v>
      </c>
      <c r="W57" s="148"/>
      <c r="X57" s="147">
        <v>0</v>
      </c>
      <c r="Y57" s="148"/>
      <c r="Z57" s="147">
        <v>1</v>
      </c>
      <c r="AA57" s="148"/>
      <c r="AB57" s="147">
        <v>0</v>
      </c>
      <c r="AC57" s="148"/>
      <c r="AD57" s="147">
        <v>2</v>
      </c>
      <c r="AE57" s="148"/>
      <c r="AF57" s="150">
        <f>H57+J57+L57+N57+P57+R57+T57+V57+X57+Z57+AB57+AD57</f>
        <v>5</v>
      </c>
      <c r="AG57" s="148"/>
      <c r="AH57" s="151" t="e">
        <f t="shared" si="0"/>
        <v>#DIV/0!</v>
      </c>
      <c r="AI57" s="158"/>
    </row>
    <row r="58" spans="1:35" ht="80.099999999999994" customHeight="1">
      <c r="A58" s="320" t="s">
        <v>157</v>
      </c>
      <c r="B58" s="142" t="s">
        <v>6</v>
      </c>
      <c r="C58" s="143">
        <f>SUM(C59:C62)</f>
        <v>204</v>
      </c>
      <c r="D58" s="144"/>
      <c r="E58" s="145"/>
      <c r="F58" s="145"/>
      <c r="G58" s="145"/>
      <c r="H58" s="143">
        <f>SUM(H59:H62)</f>
        <v>30</v>
      </c>
      <c r="I58" s="144"/>
      <c r="J58" s="143">
        <f>SUM(J59:J62)</f>
        <v>25</v>
      </c>
      <c r="K58" s="144"/>
      <c r="L58" s="143">
        <f>SUM(L59:L62)</f>
        <v>11</v>
      </c>
      <c r="M58" s="144"/>
      <c r="N58" s="143">
        <f>SUM(N59:N62)</f>
        <v>24</v>
      </c>
      <c r="O58" s="144"/>
      <c r="P58" s="143">
        <f>SUM(P59:P62)</f>
        <v>17</v>
      </c>
      <c r="Q58" s="184"/>
      <c r="R58" s="143">
        <f>SUM(R59:R62)</f>
        <v>22</v>
      </c>
      <c r="S58" s="208"/>
      <c r="T58" s="143">
        <f>SUM(T59:T62)</f>
        <v>24</v>
      </c>
      <c r="U58" s="184"/>
      <c r="V58" s="143">
        <f>SUM(V59:V62)</f>
        <v>9</v>
      </c>
      <c r="W58" s="144"/>
      <c r="X58" s="143">
        <f>SUM(X59:X62)</f>
        <v>29</v>
      </c>
      <c r="Y58" s="144"/>
      <c r="Z58" s="143">
        <f>SUM(Z59:Z62)</f>
        <v>27</v>
      </c>
      <c r="AA58" s="144"/>
      <c r="AB58" s="143">
        <f>SUM(AB59:AB62)</f>
        <v>11</v>
      </c>
      <c r="AC58" s="144"/>
      <c r="AD58" s="143">
        <f>SUM(AD59:AD62)</f>
        <v>6</v>
      </c>
      <c r="AE58" s="208"/>
      <c r="AF58" s="143">
        <f>SUM(AF59:AF62)</f>
        <v>235</v>
      </c>
      <c r="AG58" s="144"/>
      <c r="AH58" s="183" t="e">
        <f t="shared" si="0"/>
        <v>#DIV/0!</v>
      </c>
      <c r="AI58" s="158" t="s">
        <v>41</v>
      </c>
    </row>
    <row r="59" spans="1:35" ht="80.099999999999994" customHeight="1">
      <c r="A59" s="320"/>
      <c r="B59" s="146" t="s">
        <v>8</v>
      </c>
      <c r="C59" s="147">
        <v>30</v>
      </c>
      <c r="D59" s="148"/>
      <c r="E59" s="148"/>
      <c r="F59" s="148"/>
      <c r="G59" s="148"/>
      <c r="H59" s="147">
        <v>7</v>
      </c>
      <c r="I59" s="148"/>
      <c r="J59" s="147">
        <v>2</v>
      </c>
      <c r="K59" s="148"/>
      <c r="L59" s="147">
        <v>2</v>
      </c>
      <c r="M59" s="148"/>
      <c r="N59" s="147">
        <v>2</v>
      </c>
      <c r="O59" s="148"/>
      <c r="P59" s="147">
        <v>2</v>
      </c>
      <c r="Q59" s="148"/>
      <c r="R59" s="147">
        <v>5</v>
      </c>
      <c r="S59" s="148"/>
      <c r="T59" s="147">
        <v>2</v>
      </c>
      <c r="U59" s="148"/>
      <c r="V59" s="147">
        <v>2</v>
      </c>
      <c r="W59" s="148"/>
      <c r="X59" s="147">
        <v>4</v>
      </c>
      <c r="Y59" s="148"/>
      <c r="Z59" s="147">
        <v>2</v>
      </c>
      <c r="AA59" s="148"/>
      <c r="AB59" s="147">
        <v>1</v>
      </c>
      <c r="AC59" s="148"/>
      <c r="AD59" s="147">
        <v>0</v>
      </c>
      <c r="AE59" s="148"/>
      <c r="AF59" s="150">
        <f>H59+J59+L59+N59+P59+R59+T59+V59+X59+Z59+AB59+AD59</f>
        <v>31</v>
      </c>
      <c r="AG59" s="148"/>
      <c r="AH59" s="151" t="e">
        <f t="shared" si="0"/>
        <v>#DIV/0!</v>
      </c>
      <c r="AI59" s="158"/>
    </row>
    <row r="60" spans="1:35" ht="80.099999999999994" customHeight="1">
      <c r="A60" s="320"/>
      <c r="B60" s="146" t="s">
        <v>9</v>
      </c>
      <c r="C60" s="147">
        <v>48</v>
      </c>
      <c r="D60" s="148"/>
      <c r="E60" s="148"/>
      <c r="F60" s="148"/>
      <c r="G60" s="148"/>
      <c r="H60" s="147">
        <v>10</v>
      </c>
      <c r="I60" s="148"/>
      <c r="J60" s="147">
        <v>3</v>
      </c>
      <c r="K60" s="148"/>
      <c r="L60" s="147">
        <v>3</v>
      </c>
      <c r="M60" s="148"/>
      <c r="N60" s="147">
        <v>9</v>
      </c>
      <c r="O60" s="148"/>
      <c r="P60" s="147">
        <v>4</v>
      </c>
      <c r="Q60" s="148"/>
      <c r="R60" s="147">
        <v>7</v>
      </c>
      <c r="S60" s="148"/>
      <c r="T60" s="147">
        <v>11</v>
      </c>
      <c r="U60" s="148"/>
      <c r="V60" s="147">
        <v>1</v>
      </c>
      <c r="W60" s="148"/>
      <c r="X60" s="147">
        <v>4</v>
      </c>
      <c r="Y60" s="148"/>
      <c r="Z60" s="147">
        <v>7</v>
      </c>
      <c r="AA60" s="148"/>
      <c r="AB60" s="147">
        <v>1</v>
      </c>
      <c r="AC60" s="148"/>
      <c r="AD60" s="147">
        <v>1</v>
      </c>
      <c r="AE60" s="148"/>
      <c r="AF60" s="150">
        <f>H60+J60+L60+N60+P60+R60+T60+V60+X60+Z60+AB60+AD60</f>
        <v>61</v>
      </c>
      <c r="AG60" s="148"/>
      <c r="AH60" s="151" t="e">
        <f t="shared" si="0"/>
        <v>#DIV/0!</v>
      </c>
      <c r="AI60" s="158"/>
    </row>
    <row r="61" spans="1:35" ht="80.099999999999994" customHeight="1">
      <c r="A61" s="320"/>
      <c r="B61" s="146" t="s">
        <v>10</v>
      </c>
      <c r="C61" s="147">
        <v>76</v>
      </c>
      <c r="D61" s="148"/>
      <c r="E61" s="148"/>
      <c r="F61" s="148"/>
      <c r="G61" s="148"/>
      <c r="H61" s="147">
        <v>9</v>
      </c>
      <c r="I61" s="148"/>
      <c r="J61" s="147">
        <v>11</v>
      </c>
      <c r="K61" s="148"/>
      <c r="L61" s="147">
        <v>3</v>
      </c>
      <c r="M61" s="148"/>
      <c r="N61" s="147">
        <v>10</v>
      </c>
      <c r="O61" s="148"/>
      <c r="P61" s="147">
        <v>6</v>
      </c>
      <c r="Q61" s="148"/>
      <c r="R61" s="147">
        <v>7</v>
      </c>
      <c r="S61" s="148"/>
      <c r="T61" s="147">
        <v>6</v>
      </c>
      <c r="U61" s="148"/>
      <c r="V61" s="147">
        <v>3</v>
      </c>
      <c r="W61" s="148"/>
      <c r="X61" s="147">
        <v>11</v>
      </c>
      <c r="Y61" s="148"/>
      <c r="Z61" s="147">
        <v>11</v>
      </c>
      <c r="AA61" s="148"/>
      <c r="AB61" s="147">
        <v>4</v>
      </c>
      <c r="AC61" s="148"/>
      <c r="AD61" s="147">
        <v>2</v>
      </c>
      <c r="AE61" s="148"/>
      <c r="AF61" s="150">
        <f>H61+J61+L61+N61+P61+R61+T61+V61+X61+Z61+AB61+AD61</f>
        <v>83</v>
      </c>
      <c r="AG61" s="148"/>
      <c r="AH61" s="151" t="e">
        <f t="shared" si="0"/>
        <v>#DIV/0!</v>
      </c>
      <c r="AI61" s="158"/>
    </row>
    <row r="62" spans="1:35" ht="80.099999999999994" customHeight="1">
      <c r="A62" s="320"/>
      <c r="B62" s="146" t="s">
        <v>11</v>
      </c>
      <c r="C62" s="147">
        <v>50</v>
      </c>
      <c r="D62" s="148"/>
      <c r="E62" s="148"/>
      <c r="F62" s="148"/>
      <c r="G62" s="148"/>
      <c r="H62" s="147">
        <v>4</v>
      </c>
      <c r="I62" s="148"/>
      <c r="J62" s="147">
        <v>9</v>
      </c>
      <c r="K62" s="148"/>
      <c r="L62" s="147">
        <v>3</v>
      </c>
      <c r="M62" s="148"/>
      <c r="N62" s="147">
        <v>3</v>
      </c>
      <c r="O62" s="148"/>
      <c r="P62" s="147">
        <v>5</v>
      </c>
      <c r="Q62" s="148"/>
      <c r="R62" s="147">
        <v>3</v>
      </c>
      <c r="S62" s="148"/>
      <c r="T62" s="147">
        <v>5</v>
      </c>
      <c r="U62" s="148"/>
      <c r="V62" s="147">
        <v>3</v>
      </c>
      <c r="W62" s="148"/>
      <c r="X62" s="147">
        <v>10</v>
      </c>
      <c r="Y62" s="148"/>
      <c r="Z62" s="147">
        <v>7</v>
      </c>
      <c r="AA62" s="148"/>
      <c r="AB62" s="147">
        <v>5</v>
      </c>
      <c r="AC62" s="148"/>
      <c r="AD62" s="147">
        <v>3</v>
      </c>
      <c r="AE62" s="148"/>
      <c r="AF62" s="150">
        <f>H62+J62+L62+N62+P62+R62+T62+V62+X62+Z62+AB62+AD62</f>
        <v>60</v>
      </c>
      <c r="AG62" s="148"/>
      <c r="AH62" s="151" t="e">
        <f t="shared" si="0"/>
        <v>#DIV/0!</v>
      </c>
      <c r="AI62" s="158"/>
    </row>
    <row r="63" spans="1:35" ht="80.099999999999994" customHeight="1">
      <c r="A63" s="320" t="s">
        <v>210</v>
      </c>
      <c r="B63" s="142" t="s">
        <v>6</v>
      </c>
      <c r="C63" s="143">
        <f>SUM(C64:C67)</f>
        <v>0</v>
      </c>
      <c r="D63" s="144"/>
      <c r="E63" s="145"/>
      <c r="F63" s="145"/>
      <c r="G63" s="145"/>
      <c r="H63" s="143">
        <f>SUM(H64:H67)</f>
        <v>16</v>
      </c>
      <c r="I63" s="144"/>
      <c r="J63" s="143">
        <f>SUM(J64:J67)</f>
        <v>13</v>
      </c>
      <c r="K63" s="144"/>
      <c r="L63" s="143">
        <f>SUM(L64:L67)</f>
        <v>27</v>
      </c>
      <c r="M63" s="144"/>
      <c r="N63" s="143">
        <f>SUM(N64:N67)</f>
        <v>12</v>
      </c>
      <c r="O63" s="144"/>
      <c r="P63" s="143">
        <f>SUM(P64:P67)</f>
        <v>23</v>
      </c>
      <c r="Q63" s="184"/>
      <c r="R63" s="143">
        <f>SUM(R64:R67)</f>
        <v>19</v>
      </c>
      <c r="S63" s="208"/>
      <c r="T63" s="143">
        <f>SUM(T64:T67)</f>
        <v>29</v>
      </c>
      <c r="U63" s="184"/>
      <c r="V63" s="143">
        <f>SUM(V64:V67)</f>
        <v>29</v>
      </c>
      <c r="W63" s="144"/>
      <c r="X63" s="143">
        <f>SUM(X64:X67)</f>
        <v>27</v>
      </c>
      <c r="Y63" s="144"/>
      <c r="Z63" s="143">
        <f>SUM(Z64:Z67)</f>
        <v>10</v>
      </c>
      <c r="AA63" s="144"/>
      <c r="AB63" s="143">
        <f>SUM(AB64:AB67)</f>
        <v>1</v>
      </c>
      <c r="AC63" s="144"/>
      <c r="AD63" s="143">
        <f>SUM(AD64:AD67)</f>
        <v>10</v>
      </c>
      <c r="AE63" s="208"/>
      <c r="AF63" s="143">
        <f>SUM(AF64:AF67)</f>
        <v>216</v>
      </c>
      <c r="AG63" s="144"/>
      <c r="AH63" s="183" t="e">
        <f t="shared" si="0"/>
        <v>#DIV/0!</v>
      </c>
      <c r="AI63" s="158" t="s">
        <v>41</v>
      </c>
    </row>
    <row r="64" spans="1:35" ht="80.099999999999994" customHeight="1">
      <c r="A64" s="320"/>
      <c r="B64" s="146" t="s">
        <v>8</v>
      </c>
      <c r="C64" s="148"/>
      <c r="D64" s="148"/>
      <c r="E64" s="148"/>
      <c r="F64" s="148"/>
      <c r="G64" s="148"/>
      <c r="H64" s="147">
        <v>2</v>
      </c>
      <c r="I64" s="148"/>
      <c r="J64" s="147">
        <v>5</v>
      </c>
      <c r="K64" s="148"/>
      <c r="L64" s="147">
        <v>12</v>
      </c>
      <c r="M64" s="148"/>
      <c r="N64" s="147">
        <v>1</v>
      </c>
      <c r="O64" s="148"/>
      <c r="P64" s="147">
        <v>3</v>
      </c>
      <c r="Q64" s="148"/>
      <c r="R64" s="147">
        <v>4</v>
      </c>
      <c r="S64" s="148"/>
      <c r="T64" s="147">
        <v>6</v>
      </c>
      <c r="U64" s="148"/>
      <c r="V64" s="147">
        <v>6</v>
      </c>
      <c r="W64" s="148"/>
      <c r="X64" s="147">
        <v>2</v>
      </c>
      <c r="Y64" s="148"/>
      <c r="Z64" s="147">
        <v>0</v>
      </c>
      <c r="AA64" s="148"/>
      <c r="AB64" s="147">
        <v>0</v>
      </c>
      <c r="AC64" s="148"/>
      <c r="AD64" s="147">
        <v>4</v>
      </c>
      <c r="AE64" s="148"/>
      <c r="AF64" s="150">
        <f>H64+J64+L64+N64+P64+R64+T64+V64+X64+Z64+AB64+AD64</f>
        <v>45</v>
      </c>
      <c r="AG64" s="148"/>
      <c r="AH64" s="151" t="e">
        <f t="shared" si="0"/>
        <v>#DIV/0!</v>
      </c>
      <c r="AI64" s="158"/>
    </row>
    <row r="65" spans="1:35" ht="80.099999999999994" customHeight="1">
      <c r="A65" s="320"/>
      <c r="B65" s="146" t="s">
        <v>9</v>
      </c>
      <c r="C65" s="148"/>
      <c r="D65" s="148"/>
      <c r="E65" s="148"/>
      <c r="F65" s="148"/>
      <c r="G65" s="148"/>
      <c r="H65" s="147">
        <v>3</v>
      </c>
      <c r="I65" s="148"/>
      <c r="J65" s="147">
        <v>1</v>
      </c>
      <c r="K65" s="148"/>
      <c r="L65" s="147">
        <v>1</v>
      </c>
      <c r="M65" s="148"/>
      <c r="N65" s="147">
        <v>2</v>
      </c>
      <c r="O65" s="148"/>
      <c r="P65" s="147">
        <v>4</v>
      </c>
      <c r="Q65" s="148"/>
      <c r="R65" s="147">
        <v>5</v>
      </c>
      <c r="S65" s="148"/>
      <c r="T65" s="147">
        <v>5</v>
      </c>
      <c r="U65" s="148"/>
      <c r="V65" s="147">
        <v>7</v>
      </c>
      <c r="W65" s="148"/>
      <c r="X65" s="147">
        <v>4</v>
      </c>
      <c r="Y65" s="148"/>
      <c r="Z65" s="147">
        <v>5</v>
      </c>
      <c r="AA65" s="148"/>
      <c r="AB65" s="147">
        <v>1</v>
      </c>
      <c r="AC65" s="148"/>
      <c r="AD65" s="147">
        <v>0</v>
      </c>
      <c r="AE65" s="148"/>
      <c r="AF65" s="150">
        <f>H65+J65+L65+N65+P65+R65+T65+V65+X65+Z65+AB65+AD65</f>
        <v>38</v>
      </c>
      <c r="AG65" s="148"/>
      <c r="AH65" s="151" t="e">
        <f t="shared" si="0"/>
        <v>#DIV/0!</v>
      </c>
      <c r="AI65" s="158"/>
    </row>
    <row r="66" spans="1:35" ht="80.099999999999994" customHeight="1">
      <c r="A66" s="320"/>
      <c r="B66" s="146" t="s">
        <v>10</v>
      </c>
      <c r="C66" s="148"/>
      <c r="D66" s="148"/>
      <c r="E66" s="148"/>
      <c r="F66" s="148"/>
      <c r="G66" s="148"/>
      <c r="H66" s="147">
        <v>9</v>
      </c>
      <c r="I66" s="148"/>
      <c r="J66" s="147">
        <v>6</v>
      </c>
      <c r="K66" s="148"/>
      <c r="L66" s="147">
        <v>5</v>
      </c>
      <c r="M66" s="148"/>
      <c r="N66" s="147">
        <v>5</v>
      </c>
      <c r="O66" s="148"/>
      <c r="P66" s="147">
        <v>10</v>
      </c>
      <c r="Q66" s="148"/>
      <c r="R66" s="147">
        <v>8</v>
      </c>
      <c r="S66" s="148"/>
      <c r="T66" s="147">
        <v>12</v>
      </c>
      <c r="U66" s="148"/>
      <c r="V66" s="147">
        <v>6</v>
      </c>
      <c r="W66" s="148"/>
      <c r="X66" s="147">
        <v>9</v>
      </c>
      <c r="Y66" s="148"/>
      <c r="Z66" s="147">
        <v>4</v>
      </c>
      <c r="AA66" s="148"/>
      <c r="AB66" s="147">
        <v>0</v>
      </c>
      <c r="AC66" s="148"/>
      <c r="AD66" s="147">
        <v>3</v>
      </c>
      <c r="AE66" s="148"/>
      <c r="AF66" s="150">
        <f>H66+J66+L66+N66+P66+R66+T66+V66+X66+Z66+AB66+AD66</f>
        <v>77</v>
      </c>
      <c r="AG66" s="148"/>
      <c r="AH66" s="151" t="e">
        <f t="shared" si="0"/>
        <v>#DIV/0!</v>
      </c>
      <c r="AI66" s="158"/>
    </row>
    <row r="67" spans="1:35" ht="80.099999999999994" customHeight="1">
      <c r="A67" s="320"/>
      <c r="B67" s="146" t="s">
        <v>11</v>
      </c>
      <c r="C67" s="148"/>
      <c r="D67" s="148"/>
      <c r="E67" s="148"/>
      <c r="F67" s="148"/>
      <c r="G67" s="148"/>
      <c r="H67" s="147">
        <v>2</v>
      </c>
      <c r="I67" s="148"/>
      <c r="J67" s="147">
        <v>1</v>
      </c>
      <c r="K67" s="148"/>
      <c r="L67" s="147">
        <v>9</v>
      </c>
      <c r="M67" s="148"/>
      <c r="N67" s="147">
        <v>4</v>
      </c>
      <c r="O67" s="148"/>
      <c r="P67" s="147">
        <v>6</v>
      </c>
      <c r="Q67" s="148"/>
      <c r="R67" s="147">
        <v>2</v>
      </c>
      <c r="S67" s="148"/>
      <c r="T67" s="147">
        <v>6</v>
      </c>
      <c r="U67" s="148"/>
      <c r="V67" s="147">
        <v>10</v>
      </c>
      <c r="W67" s="148"/>
      <c r="X67" s="147">
        <v>12</v>
      </c>
      <c r="Y67" s="148"/>
      <c r="Z67" s="147">
        <v>1</v>
      </c>
      <c r="AA67" s="148"/>
      <c r="AB67" s="147">
        <v>0</v>
      </c>
      <c r="AC67" s="148"/>
      <c r="AD67" s="147">
        <v>3</v>
      </c>
      <c r="AE67" s="148"/>
      <c r="AF67" s="150">
        <f>H67+J67+L67+N67+P67+R67+T67+V67+X67+Z67+AB67+AD67</f>
        <v>56</v>
      </c>
      <c r="AG67" s="148"/>
      <c r="AH67" s="151" t="e">
        <f t="shared" ref="AH67:AH76" si="13">AG67/F67-100%</f>
        <v>#DIV/0!</v>
      </c>
      <c r="AI67" s="158"/>
    </row>
    <row r="68" spans="1:35" ht="80.099999999999994" customHeight="1">
      <c r="A68" s="320" t="s">
        <v>211</v>
      </c>
      <c r="B68" s="142" t="s">
        <v>6</v>
      </c>
      <c r="C68" s="143">
        <f>SUM(C69:C72)</f>
        <v>0</v>
      </c>
      <c r="D68" s="144"/>
      <c r="E68" s="145"/>
      <c r="F68" s="145"/>
      <c r="G68" s="145"/>
      <c r="H68" s="143">
        <f>SUM(H69:H72)</f>
        <v>10</v>
      </c>
      <c r="I68" s="144"/>
      <c r="J68" s="143">
        <f>SUM(J69:J72)</f>
        <v>4</v>
      </c>
      <c r="K68" s="144"/>
      <c r="L68" s="143">
        <f>SUM(L69:L72)</f>
        <v>20</v>
      </c>
      <c r="M68" s="144"/>
      <c r="N68" s="143">
        <f>SUM(N69:N72)</f>
        <v>24</v>
      </c>
      <c r="O68" s="144"/>
      <c r="P68" s="143">
        <f>SUM(P69:P72)</f>
        <v>24</v>
      </c>
      <c r="Q68" s="184"/>
      <c r="R68" s="143">
        <f>SUM(R69:R72)</f>
        <v>15</v>
      </c>
      <c r="S68" s="208"/>
      <c r="T68" s="143">
        <f>SUM(T69:T72)</f>
        <v>27</v>
      </c>
      <c r="U68" s="184"/>
      <c r="V68" s="143">
        <f>SUM(V69:V72)</f>
        <v>17</v>
      </c>
      <c r="W68" s="144"/>
      <c r="X68" s="143">
        <f>SUM(X69:X72)</f>
        <v>27</v>
      </c>
      <c r="Y68" s="144"/>
      <c r="Z68" s="143">
        <f>SUM(Z69:Z72)</f>
        <v>16</v>
      </c>
      <c r="AA68" s="144"/>
      <c r="AB68" s="143">
        <f>SUM(AB69:AB72)</f>
        <v>0</v>
      </c>
      <c r="AC68" s="144"/>
      <c r="AD68" s="143">
        <f>SUM(AD69:AD72)</f>
        <v>12</v>
      </c>
      <c r="AE68" s="208"/>
      <c r="AF68" s="143">
        <f>SUM(AF69:AF72)</f>
        <v>196</v>
      </c>
      <c r="AG68" s="144"/>
      <c r="AH68" s="183" t="e">
        <f t="shared" si="13"/>
        <v>#DIV/0!</v>
      </c>
      <c r="AI68" s="158" t="s">
        <v>41</v>
      </c>
    </row>
    <row r="69" spans="1:35" ht="80.099999999999994" customHeight="1">
      <c r="A69" s="320"/>
      <c r="B69" s="146" t="s">
        <v>8</v>
      </c>
      <c r="C69" s="148"/>
      <c r="D69" s="148"/>
      <c r="E69" s="148"/>
      <c r="F69" s="148"/>
      <c r="G69" s="148"/>
      <c r="H69" s="147">
        <v>3</v>
      </c>
      <c r="I69" s="148"/>
      <c r="J69" s="147">
        <v>0</v>
      </c>
      <c r="K69" s="148"/>
      <c r="L69" s="147">
        <v>4</v>
      </c>
      <c r="M69" s="148"/>
      <c r="N69" s="147">
        <v>4</v>
      </c>
      <c r="O69" s="148"/>
      <c r="P69" s="147">
        <v>5</v>
      </c>
      <c r="Q69" s="148"/>
      <c r="R69" s="147">
        <v>1</v>
      </c>
      <c r="S69" s="148"/>
      <c r="T69" s="147">
        <v>4</v>
      </c>
      <c r="U69" s="148"/>
      <c r="V69" s="147">
        <v>3</v>
      </c>
      <c r="W69" s="148"/>
      <c r="X69" s="147">
        <v>10</v>
      </c>
      <c r="Y69" s="148"/>
      <c r="Z69" s="147">
        <v>3</v>
      </c>
      <c r="AA69" s="148"/>
      <c r="AB69" s="147">
        <v>0</v>
      </c>
      <c r="AC69" s="148"/>
      <c r="AD69" s="147">
        <v>1</v>
      </c>
      <c r="AE69" s="148"/>
      <c r="AF69" s="150">
        <f>H69+J69+L69+N69+P69+R69+T69+V69+X69+Z69+AB69+AD69</f>
        <v>38</v>
      </c>
      <c r="AG69" s="148"/>
      <c r="AH69" s="151" t="e">
        <f t="shared" si="13"/>
        <v>#DIV/0!</v>
      </c>
      <c r="AI69" s="158"/>
    </row>
    <row r="70" spans="1:35" ht="80.099999999999994" customHeight="1">
      <c r="A70" s="320"/>
      <c r="B70" s="146" t="s">
        <v>9</v>
      </c>
      <c r="C70" s="148"/>
      <c r="D70" s="148"/>
      <c r="E70" s="148"/>
      <c r="F70" s="148"/>
      <c r="G70" s="148"/>
      <c r="H70" s="147">
        <v>0</v>
      </c>
      <c r="I70" s="148"/>
      <c r="J70" s="147">
        <v>1</v>
      </c>
      <c r="K70" s="148"/>
      <c r="L70" s="147">
        <v>2</v>
      </c>
      <c r="M70" s="148"/>
      <c r="N70" s="147">
        <v>1</v>
      </c>
      <c r="O70" s="148"/>
      <c r="P70" s="147">
        <v>1</v>
      </c>
      <c r="Q70" s="148"/>
      <c r="R70" s="147">
        <v>7</v>
      </c>
      <c r="S70" s="148"/>
      <c r="T70" s="147">
        <v>0</v>
      </c>
      <c r="U70" s="148"/>
      <c r="V70" s="147">
        <v>1</v>
      </c>
      <c r="W70" s="148"/>
      <c r="X70" s="147">
        <v>3</v>
      </c>
      <c r="Y70" s="148"/>
      <c r="Z70" s="147">
        <v>2</v>
      </c>
      <c r="AA70" s="148"/>
      <c r="AB70" s="147">
        <v>0</v>
      </c>
      <c r="AC70" s="148"/>
      <c r="AD70" s="147">
        <v>0</v>
      </c>
      <c r="AE70" s="148"/>
      <c r="AF70" s="150">
        <f>H70+J70+L70+N70+P70+R70+T70+V70+X70+Z70+AB70+AD70</f>
        <v>18</v>
      </c>
      <c r="AG70" s="148"/>
      <c r="AH70" s="151" t="e">
        <f t="shared" si="13"/>
        <v>#DIV/0!</v>
      </c>
      <c r="AI70" s="158"/>
    </row>
    <row r="71" spans="1:35" ht="80.099999999999994" customHeight="1">
      <c r="A71" s="320"/>
      <c r="B71" s="146" t="s">
        <v>10</v>
      </c>
      <c r="C71" s="148"/>
      <c r="D71" s="148"/>
      <c r="E71" s="148"/>
      <c r="F71" s="148"/>
      <c r="G71" s="148"/>
      <c r="H71" s="147">
        <v>7</v>
      </c>
      <c r="I71" s="148"/>
      <c r="J71" s="147">
        <v>0</v>
      </c>
      <c r="K71" s="148"/>
      <c r="L71" s="147">
        <v>11</v>
      </c>
      <c r="M71" s="148"/>
      <c r="N71" s="147">
        <v>11</v>
      </c>
      <c r="O71" s="148"/>
      <c r="P71" s="147">
        <v>10</v>
      </c>
      <c r="Q71" s="148"/>
      <c r="R71" s="147">
        <v>3</v>
      </c>
      <c r="S71" s="148"/>
      <c r="T71" s="147">
        <v>13</v>
      </c>
      <c r="U71" s="148"/>
      <c r="V71" s="147">
        <v>8</v>
      </c>
      <c r="W71" s="148"/>
      <c r="X71" s="147">
        <v>9</v>
      </c>
      <c r="Y71" s="148"/>
      <c r="Z71" s="147">
        <v>4</v>
      </c>
      <c r="AA71" s="148"/>
      <c r="AB71" s="147">
        <v>0</v>
      </c>
      <c r="AC71" s="148"/>
      <c r="AD71" s="147">
        <v>10</v>
      </c>
      <c r="AE71" s="148"/>
      <c r="AF71" s="150">
        <f>H71+J71+L71+N71+P71+R71+T71+V71+X71+Z71+AB71+AD71</f>
        <v>86</v>
      </c>
      <c r="AG71" s="148"/>
      <c r="AH71" s="151" t="e">
        <f t="shared" si="13"/>
        <v>#DIV/0!</v>
      </c>
      <c r="AI71" s="158"/>
    </row>
    <row r="72" spans="1:35" ht="80.099999999999994" customHeight="1">
      <c r="A72" s="320"/>
      <c r="B72" s="146" t="s">
        <v>11</v>
      </c>
      <c r="C72" s="148"/>
      <c r="D72" s="148"/>
      <c r="E72" s="148"/>
      <c r="F72" s="148"/>
      <c r="G72" s="148"/>
      <c r="H72" s="147">
        <v>0</v>
      </c>
      <c r="I72" s="148"/>
      <c r="J72" s="147">
        <v>3</v>
      </c>
      <c r="K72" s="148"/>
      <c r="L72" s="147">
        <v>3</v>
      </c>
      <c r="M72" s="148"/>
      <c r="N72" s="147">
        <v>8</v>
      </c>
      <c r="O72" s="148"/>
      <c r="P72" s="147">
        <v>8</v>
      </c>
      <c r="Q72" s="148"/>
      <c r="R72" s="147">
        <v>4</v>
      </c>
      <c r="S72" s="148"/>
      <c r="T72" s="147">
        <v>10</v>
      </c>
      <c r="U72" s="148"/>
      <c r="V72" s="147">
        <v>5</v>
      </c>
      <c r="W72" s="148"/>
      <c r="X72" s="147">
        <v>5</v>
      </c>
      <c r="Y72" s="148"/>
      <c r="Z72" s="147">
        <v>7</v>
      </c>
      <c r="AA72" s="148"/>
      <c r="AB72" s="147">
        <v>0</v>
      </c>
      <c r="AC72" s="148"/>
      <c r="AD72" s="147">
        <v>1</v>
      </c>
      <c r="AE72" s="148"/>
      <c r="AF72" s="150">
        <f>H72+J72+L72+N72+P72+R72+T72+V72+X72+Z72+AB72+AD72</f>
        <v>54</v>
      </c>
      <c r="AG72" s="148"/>
      <c r="AH72" s="151" t="e">
        <f t="shared" si="13"/>
        <v>#DIV/0!</v>
      </c>
      <c r="AI72" s="158"/>
    </row>
    <row r="73" spans="1:35" ht="80.099999999999994" customHeight="1">
      <c r="A73" s="320" t="s">
        <v>213</v>
      </c>
      <c r="B73" s="142" t="s">
        <v>6</v>
      </c>
      <c r="C73" s="143">
        <f>SUM(C74:C77)</f>
        <v>0</v>
      </c>
      <c r="D73" s="144"/>
      <c r="E73" s="145"/>
      <c r="F73" s="145"/>
      <c r="G73" s="145"/>
      <c r="H73" s="143">
        <f>SUM(H74:H77)</f>
        <v>368</v>
      </c>
      <c r="I73" s="144"/>
      <c r="J73" s="143">
        <f>SUM(J74:J77)</f>
        <v>304</v>
      </c>
      <c r="K73" s="144"/>
      <c r="L73" s="143">
        <f>SUM(L74:L77)</f>
        <v>392</v>
      </c>
      <c r="M73" s="144"/>
      <c r="N73" s="143">
        <f>SUM(N74:N77)</f>
        <v>443</v>
      </c>
      <c r="O73" s="144"/>
      <c r="P73" s="143">
        <f>SUM(P74:P77)</f>
        <v>512</v>
      </c>
      <c r="Q73" s="184"/>
      <c r="R73" s="143">
        <f>SUM(R74:R77)</f>
        <v>641</v>
      </c>
      <c r="S73" s="208"/>
      <c r="T73" s="143">
        <f>SUM(T74:T77)</f>
        <v>766</v>
      </c>
      <c r="U73" s="184"/>
      <c r="V73" s="143">
        <f>SUM(V74:V77)</f>
        <v>594</v>
      </c>
      <c r="W73" s="144"/>
      <c r="X73" s="143">
        <f>SUM(X74:X77)</f>
        <v>741</v>
      </c>
      <c r="Y73" s="144"/>
      <c r="Z73" s="143">
        <f>SUM(Z74:Z77)</f>
        <v>679</v>
      </c>
      <c r="AA73" s="144"/>
      <c r="AB73" s="143">
        <f>SUM(AB74:AB77)</f>
        <v>311</v>
      </c>
      <c r="AC73" s="144"/>
      <c r="AD73" s="143">
        <f>SUM(AD74:AD77)</f>
        <v>188</v>
      </c>
      <c r="AE73" s="208"/>
      <c r="AF73" s="143">
        <f>SUM(AF74:AF77)</f>
        <v>5939</v>
      </c>
      <c r="AG73" s="144"/>
      <c r="AH73" s="183" t="e">
        <f t="shared" si="13"/>
        <v>#DIV/0!</v>
      </c>
      <c r="AI73" s="157" t="s">
        <v>41</v>
      </c>
    </row>
    <row r="74" spans="1:35" ht="80.099999999999994" customHeight="1">
      <c r="A74" s="320"/>
      <c r="B74" s="146" t="s">
        <v>8</v>
      </c>
      <c r="C74" s="148"/>
      <c r="D74" s="148"/>
      <c r="E74" s="148"/>
      <c r="F74" s="148"/>
      <c r="G74" s="148"/>
      <c r="H74" s="147">
        <v>31</v>
      </c>
      <c r="I74" s="148"/>
      <c r="J74" s="147">
        <v>58</v>
      </c>
      <c r="K74" s="148"/>
      <c r="L74" s="147">
        <v>58</v>
      </c>
      <c r="M74" s="148"/>
      <c r="N74" s="147">
        <v>63</v>
      </c>
      <c r="O74" s="148"/>
      <c r="P74" s="147">
        <v>106</v>
      </c>
      <c r="Q74" s="148"/>
      <c r="R74" s="147">
        <v>73</v>
      </c>
      <c r="S74" s="148"/>
      <c r="T74" s="147">
        <v>184</v>
      </c>
      <c r="U74" s="148"/>
      <c r="V74" s="147">
        <v>100</v>
      </c>
      <c r="W74" s="148"/>
      <c r="X74" s="147">
        <v>101</v>
      </c>
      <c r="Y74" s="148"/>
      <c r="Z74" s="147">
        <v>93</v>
      </c>
      <c r="AA74" s="148"/>
      <c r="AB74" s="147">
        <v>94</v>
      </c>
      <c r="AC74" s="148"/>
      <c r="AD74" s="147">
        <v>19</v>
      </c>
      <c r="AE74" s="148"/>
      <c r="AF74" s="150">
        <f>H74+J74+L74+N74+P74+R74+T74+V74+X74+Z74+AB74+AD74</f>
        <v>980</v>
      </c>
      <c r="AG74" s="148"/>
      <c r="AH74" s="151" t="e">
        <f t="shared" si="13"/>
        <v>#DIV/0!</v>
      </c>
    </row>
    <row r="75" spans="1:35" ht="80.099999999999994" customHeight="1">
      <c r="A75" s="320"/>
      <c r="B75" s="146" t="s">
        <v>9</v>
      </c>
      <c r="C75" s="148"/>
      <c r="D75" s="148"/>
      <c r="E75" s="148"/>
      <c r="F75" s="148"/>
      <c r="G75" s="148"/>
      <c r="H75" s="147">
        <v>162</v>
      </c>
      <c r="I75" s="148"/>
      <c r="J75" s="147">
        <v>71</v>
      </c>
      <c r="K75" s="148"/>
      <c r="L75" s="147">
        <v>95</v>
      </c>
      <c r="M75" s="148"/>
      <c r="N75" s="147">
        <v>113</v>
      </c>
      <c r="O75" s="148"/>
      <c r="P75" s="147">
        <v>109</v>
      </c>
      <c r="Q75" s="148"/>
      <c r="R75" s="147">
        <v>188</v>
      </c>
      <c r="S75" s="148"/>
      <c r="T75" s="147">
        <v>201</v>
      </c>
      <c r="U75" s="148"/>
      <c r="V75" s="147">
        <v>182</v>
      </c>
      <c r="W75" s="148"/>
      <c r="X75" s="147">
        <v>276</v>
      </c>
      <c r="Y75" s="148"/>
      <c r="Z75" s="147">
        <v>262</v>
      </c>
      <c r="AA75" s="148"/>
      <c r="AB75" s="147">
        <v>94</v>
      </c>
      <c r="AC75" s="148"/>
      <c r="AD75" s="147">
        <v>21</v>
      </c>
      <c r="AE75" s="148"/>
      <c r="AF75" s="150">
        <f>H75+J75+L75+N75+P75+R75+T75+V75+X75+Z75+AB75+AD75</f>
        <v>1774</v>
      </c>
      <c r="AG75" s="148"/>
      <c r="AH75" s="151" t="e">
        <f t="shared" si="13"/>
        <v>#DIV/0!</v>
      </c>
    </row>
    <row r="76" spans="1:35" ht="80.099999999999994" customHeight="1">
      <c r="A76" s="320"/>
      <c r="B76" s="146" t="s">
        <v>10</v>
      </c>
      <c r="C76" s="148"/>
      <c r="D76" s="148"/>
      <c r="E76" s="148"/>
      <c r="F76" s="148"/>
      <c r="G76" s="148"/>
      <c r="H76" s="147">
        <v>108</v>
      </c>
      <c r="I76" s="148"/>
      <c r="J76" s="147">
        <v>89</v>
      </c>
      <c r="K76" s="148"/>
      <c r="L76" s="147">
        <v>118</v>
      </c>
      <c r="M76" s="148"/>
      <c r="N76" s="147">
        <v>113</v>
      </c>
      <c r="O76" s="148"/>
      <c r="P76" s="147">
        <v>200</v>
      </c>
      <c r="Q76" s="148"/>
      <c r="R76" s="147">
        <v>169</v>
      </c>
      <c r="S76" s="148"/>
      <c r="T76" s="147">
        <v>205</v>
      </c>
      <c r="U76" s="148"/>
      <c r="V76" s="147">
        <v>165</v>
      </c>
      <c r="W76" s="148"/>
      <c r="X76" s="147">
        <v>183</v>
      </c>
      <c r="Y76" s="148"/>
      <c r="Z76" s="147">
        <v>172</v>
      </c>
      <c r="AA76" s="148"/>
      <c r="AB76" s="147">
        <v>23</v>
      </c>
      <c r="AC76" s="148"/>
      <c r="AD76" s="147">
        <v>64</v>
      </c>
      <c r="AE76" s="148"/>
      <c r="AF76" s="150">
        <f>H76+J76+L76+N76+P76+R76+T76+V76+X76+Z76+AB76+AD76</f>
        <v>1609</v>
      </c>
      <c r="AG76" s="148"/>
      <c r="AH76" s="151" t="e">
        <f t="shared" si="13"/>
        <v>#DIV/0!</v>
      </c>
    </row>
    <row r="77" spans="1:35" ht="80.099999999999994" customHeight="1">
      <c r="A77" s="320"/>
      <c r="B77" s="146" t="s">
        <v>11</v>
      </c>
      <c r="C77" s="148"/>
      <c r="D77" s="148"/>
      <c r="E77" s="148"/>
      <c r="F77" s="148"/>
      <c r="G77" s="148"/>
      <c r="H77" s="147">
        <v>67</v>
      </c>
      <c r="I77" s="148"/>
      <c r="J77" s="147">
        <v>86</v>
      </c>
      <c r="K77" s="148"/>
      <c r="L77" s="147">
        <v>121</v>
      </c>
      <c r="M77" s="148"/>
      <c r="N77" s="147">
        <v>154</v>
      </c>
      <c r="O77" s="148"/>
      <c r="P77" s="147">
        <v>97</v>
      </c>
      <c r="Q77" s="148"/>
      <c r="R77" s="147">
        <v>211</v>
      </c>
      <c r="S77" s="148"/>
      <c r="T77" s="147">
        <v>176</v>
      </c>
      <c r="U77" s="148"/>
      <c r="V77" s="147">
        <v>147</v>
      </c>
      <c r="W77" s="148"/>
      <c r="X77" s="147">
        <v>181</v>
      </c>
      <c r="Y77" s="148"/>
      <c r="Z77" s="147">
        <v>152</v>
      </c>
      <c r="AA77" s="148"/>
      <c r="AB77" s="147">
        <v>100</v>
      </c>
      <c r="AC77" s="148"/>
      <c r="AD77" s="147">
        <v>84</v>
      </c>
      <c r="AE77" s="148"/>
      <c r="AF77" s="150">
        <f>H77+J77+L77+N77+P77+R77+T77+V77+X77+Z77+AB77+AD77</f>
        <v>1576</v>
      </c>
      <c r="AG77" s="148"/>
      <c r="AH77" s="151" t="e">
        <f t="shared" ref="AH77:AH92" si="14">AG77/F77-100%</f>
        <v>#DIV/0!</v>
      </c>
    </row>
    <row r="78" spans="1:35" ht="80.099999999999994" customHeight="1">
      <c r="A78" s="320" t="s">
        <v>212</v>
      </c>
      <c r="B78" s="142" t="s">
        <v>6</v>
      </c>
      <c r="C78" s="143">
        <f>SUM(C79:C82)</f>
        <v>0</v>
      </c>
      <c r="D78" s="144"/>
      <c r="E78" s="145"/>
      <c r="F78" s="145"/>
      <c r="G78" s="145"/>
      <c r="H78" s="143">
        <f>SUM(H79:H82)</f>
        <v>234</v>
      </c>
      <c r="I78" s="144"/>
      <c r="J78" s="143">
        <f>SUM(J79:J82)</f>
        <v>207</v>
      </c>
      <c r="K78" s="144"/>
      <c r="L78" s="143">
        <f>SUM(L79:L82)</f>
        <v>289</v>
      </c>
      <c r="M78" s="144"/>
      <c r="N78" s="143">
        <f>SUM(N79:N82)</f>
        <v>296</v>
      </c>
      <c r="O78" s="144"/>
      <c r="P78" s="143">
        <f>SUM(P79:P82)</f>
        <v>393</v>
      </c>
      <c r="Q78" s="184"/>
      <c r="R78" s="143">
        <f>SUM(R79:R82)</f>
        <v>477</v>
      </c>
      <c r="S78" s="208"/>
      <c r="T78" s="143">
        <f>SUM(T79:T82)</f>
        <v>506</v>
      </c>
      <c r="U78" s="184"/>
      <c r="V78" s="143">
        <f>SUM(V79:V82)</f>
        <v>303</v>
      </c>
      <c r="W78" s="144"/>
      <c r="X78" s="143">
        <f>SUM(X79:X82)</f>
        <v>269</v>
      </c>
      <c r="Y78" s="144"/>
      <c r="Z78" s="143">
        <f>SUM(Z79:Z82)</f>
        <v>215</v>
      </c>
      <c r="AA78" s="144"/>
      <c r="AB78" s="143">
        <f>SUM(AB79:AB82)</f>
        <v>84</v>
      </c>
      <c r="AC78" s="144"/>
      <c r="AD78" s="143">
        <f>SUM(AD79:AD82)</f>
        <v>104</v>
      </c>
      <c r="AE78" s="208"/>
      <c r="AF78" s="143">
        <f>SUM(AF79:AF82)</f>
        <v>3377</v>
      </c>
      <c r="AG78" s="144"/>
      <c r="AH78" s="183" t="e">
        <f t="shared" si="14"/>
        <v>#DIV/0!</v>
      </c>
      <c r="AI78" s="157" t="s">
        <v>140</v>
      </c>
    </row>
    <row r="79" spans="1:35" ht="80.099999999999994" customHeight="1">
      <c r="A79" s="320"/>
      <c r="B79" s="146" t="s">
        <v>8</v>
      </c>
      <c r="C79" s="148"/>
      <c r="D79" s="148"/>
      <c r="E79" s="148"/>
      <c r="F79" s="148"/>
      <c r="G79" s="148"/>
      <c r="H79" s="147">
        <v>17</v>
      </c>
      <c r="I79" s="148"/>
      <c r="J79" s="147">
        <v>47</v>
      </c>
      <c r="K79" s="148"/>
      <c r="L79" s="147">
        <v>51</v>
      </c>
      <c r="M79" s="148"/>
      <c r="N79" s="147">
        <v>38</v>
      </c>
      <c r="O79" s="148"/>
      <c r="P79" s="147">
        <v>101</v>
      </c>
      <c r="Q79" s="148"/>
      <c r="R79" s="147">
        <v>69</v>
      </c>
      <c r="S79" s="148"/>
      <c r="T79" s="147">
        <v>90</v>
      </c>
      <c r="U79" s="148"/>
      <c r="V79" s="147">
        <v>60</v>
      </c>
      <c r="W79" s="148"/>
      <c r="X79" s="147">
        <v>81</v>
      </c>
      <c r="Y79" s="148"/>
      <c r="Z79" s="147">
        <v>15</v>
      </c>
      <c r="AA79" s="148"/>
      <c r="AB79" s="147">
        <v>3</v>
      </c>
      <c r="AC79" s="148"/>
      <c r="AD79" s="147">
        <v>2</v>
      </c>
      <c r="AE79" s="148"/>
      <c r="AF79" s="150">
        <f>H79+J79+L79+N79+P79+R79+T79+V79+X79+Z79+AB79+AD79</f>
        <v>574</v>
      </c>
      <c r="AG79" s="148"/>
      <c r="AH79" s="151" t="e">
        <f t="shared" si="14"/>
        <v>#DIV/0!</v>
      </c>
    </row>
    <row r="80" spans="1:35" ht="80.099999999999994" customHeight="1">
      <c r="A80" s="320"/>
      <c r="B80" s="146" t="s">
        <v>9</v>
      </c>
      <c r="C80" s="148"/>
      <c r="D80" s="148"/>
      <c r="E80" s="148"/>
      <c r="F80" s="148"/>
      <c r="G80" s="148"/>
      <c r="H80" s="147">
        <v>86</v>
      </c>
      <c r="I80" s="148"/>
      <c r="J80" s="147">
        <v>35</v>
      </c>
      <c r="K80" s="148"/>
      <c r="L80" s="147">
        <v>61</v>
      </c>
      <c r="M80" s="148"/>
      <c r="N80" s="147">
        <v>56</v>
      </c>
      <c r="O80" s="148"/>
      <c r="P80" s="147">
        <v>89</v>
      </c>
      <c r="Q80" s="148"/>
      <c r="R80" s="147">
        <v>122</v>
      </c>
      <c r="S80" s="148"/>
      <c r="T80" s="147">
        <v>146</v>
      </c>
      <c r="U80" s="148"/>
      <c r="V80" s="147">
        <v>98</v>
      </c>
      <c r="W80" s="148"/>
      <c r="X80" s="147">
        <v>42</v>
      </c>
      <c r="Y80" s="148"/>
      <c r="Z80" s="147">
        <v>55</v>
      </c>
      <c r="AA80" s="148"/>
      <c r="AB80" s="147">
        <v>35</v>
      </c>
      <c r="AC80" s="148"/>
      <c r="AD80" s="147">
        <v>48</v>
      </c>
      <c r="AE80" s="148"/>
      <c r="AF80" s="150">
        <f>H80+J80+L80+N80+P80+R80+T80+V80+X80+Z80+AB80+AD80</f>
        <v>873</v>
      </c>
      <c r="AG80" s="148"/>
      <c r="AH80" s="151" t="e">
        <f t="shared" si="14"/>
        <v>#DIV/0!</v>
      </c>
    </row>
    <row r="81" spans="1:35" ht="80.099999999999994" customHeight="1">
      <c r="A81" s="320"/>
      <c r="B81" s="146" t="s">
        <v>10</v>
      </c>
      <c r="C81" s="148"/>
      <c r="D81" s="148"/>
      <c r="E81" s="148"/>
      <c r="F81" s="148"/>
      <c r="G81" s="148"/>
      <c r="H81" s="147">
        <v>95</v>
      </c>
      <c r="I81" s="148"/>
      <c r="J81" s="147">
        <v>71</v>
      </c>
      <c r="K81" s="148"/>
      <c r="L81" s="147">
        <v>99</v>
      </c>
      <c r="M81" s="148"/>
      <c r="N81" s="147">
        <v>95</v>
      </c>
      <c r="O81" s="148"/>
      <c r="P81" s="147">
        <v>144</v>
      </c>
      <c r="Q81" s="148"/>
      <c r="R81" s="147">
        <v>148</v>
      </c>
      <c r="S81" s="148"/>
      <c r="T81" s="147">
        <v>171</v>
      </c>
      <c r="U81" s="148"/>
      <c r="V81" s="147">
        <v>85</v>
      </c>
      <c r="W81" s="148"/>
      <c r="X81" s="147">
        <v>73</v>
      </c>
      <c r="Y81" s="148"/>
      <c r="Z81" s="147">
        <v>102</v>
      </c>
      <c r="AA81" s="148"/>
      <c r="AB81" s="147">
        <v>1</v>
      </c>
      <c r="AC81" s="148"/>
      <c r="AD81" s="147">
        <v>24</v>
      </c>
      <c r="AE81" s="148"/>
      <c r="AF81" s="150">
        <f>H81+J81+L81+N81+P81+R81+T81+V81+X81+Z81+AB81+AD81</f>
        <v>1108</v>
      </c>
      <c r="AG81" s="148"/>
      <c r="AH81" s="151" t="e">
        <f t="shared" si="14"/>
        <v>#DIV/0!</v>
      </c>
    </row>
    <row r="82" spans="1:35" ht="80.099999999999994" customHeight="1">
      <c r="A82" s="320"/>
      <c r="B82" s="146" t="s">
        <v>11</v>
      </c>
      <c r="C82" s="148"/>
      <c r="D82" s="148"/>
      <c r="E82" s="148"/>
      <c r="F82" s="148"/>
      <c r="G82" s="148"/>
      <c r="H82" s="147">
        <v>36</v>
      </c>
      <c r="I82" s="148"/>
      <c r="J82" s="147">
        <v>54</v>
      </c>
      <c r="K82" s="148"/>
      <c r="L82" s="147">
        <v>78</v>
      </c>
      <c r="M82" s="148"/>
      <c r="N82" s="147">
        <v>107</v>
      </c>
      <c r="O82" s="148"/>
      <c r="P82" s="147">
        <v>59</v>
      </c>
      <c r="Q82" s="148"/>
      <c r="R82" s="147">
        <v>138</v>
      </c>
      <c r="S82" s="148"/>
      <c r="T82" s="147">
        <v>99</v>
      </c>
      <c r="U82" s="148"/>
      <c r="V82" s="147">
        <v>60</v>
      </c>
      <c r="W82" s="148"/>
      <c r="X82" s="147">
        <v>73</v>
      </c>
      <c r="Y82" s="148"/>
      <c r="Z82" s="147">
        <v>43</v>
      </c>
      <c r="AA82" s="148"/>
      <c r="AB82" s="147">
        <v>45</v>
      </c>
      <c r="AC82" s="148"/>
      <c r="AD82" s="147">
        <v>30</v>
      </c>
      <c r="AE82" s="148"/>
      <c r="AF82" s="150">
        <f>H82+J82+L82+N82+P82+R82+T82+V82+X82+Z82+AB82+AD82</f>
        <v>822</v>
      </c>
      <c r="AG82" s="148"/>
      <c r="AH82" s="151" t="e">
        <f t="shared" si="14"/>
        <v>#DIV/0!</v>
      </c>
    </row>
    <row r="83" spans="1:35" ht="80.099999999999994" customHeight="1">
      <c r="A83" s="320" t="s">
        <v>214</v>
      </c>
      <c r="B83" s="142" t="s">
        <v>6</v>
      </c>
      <c r="C83" s="143">
        <f>SUM(C84:C87)</f>
        <v>0</v>
      </c>
      <c r="D83" s="144"/>
      <c r="E83" s="145"/>
      <c r="F83" s="145"/>
      <c r="G83" s="145"/>
      <c r="H83" s="143">
        <f>SUM(H84:H87)</f>
        <v>100</v>
      </c>
      <c r="I83" s="144"/>
      <c r="J83" s="143">
        <f>SUM(J84:J87)</f>
        <v>37</v>
      </c>
      <c r="K83" s="144"/>
      <c r="L83" s="143">
        <f>SUM(L84:L87)</f>
        <v>67</v>
      </c>
      <c r="M83" s="144"/>
      <c r="N83" s="143">
        <f>SUM(N84:N87)</f>
        <v>74</v>
      </c>
      <c r="O83" s="144"/>
      <c r="P83" s="143">
        <f>SUM(P84:P87)</f>
        <v>78</v>
      </c>
      <c r="Q83" s="184"/>
      <c r="R83" s="143">
        <f>SUM(R84:R87)</f>
        <v>100</v>
      </c>
      <c r="S83" s="208"/>
      <c r="T83" s="143">
        <f>SUM(T84:T87)</f>
        <v>103</v>
      </c>
      <c r="U83" s="184"/>
      <c r="V83" s="143">
        <f>SUM(V84:V87)</f>
        <v>75</v>
      </c>
      <c r="W83" s="144"/>
      <c r="X83" s="143">
        <f>SUM(X84:X87)</f>
        <v>158</v>
      </c>
      <c r="Y83" s="144"/>
      <c r="Z83" s="143">
        <f>SUM(Z84:Z87)</f>
        <v>67</v>
      </c>
      <c r="AA83" s="144"/>
      <c r="AB83" s="143">
        <f>SUM(AB84:AB87)</f>
        <v>86</v>
      </c>
      <c r="AC83" s="144"/>
      <c r="AD83" s="143">
        <f>SUM(AD84:AD87)</f>
        <v>163</v>
      </c>
      <c r="AE83" s="208"/>
      <c r="AF83" s="143">
        <f>SUM(AF84:AF87)</f>
        <v>1108</v>
      </c>
      <c r="AG83" s="144"/>
      <c r="AH83" s="183" t="e">
        <f t="shared" si="14"/>
        <v>#DIV/0!</v>
      </c>
      <c r="AI83" s="157" t="s">
        <v>140</v>
      </c>
    </row>
    <row r="84" spans="1:35" ht="80.099999999999994" customHeight="1">
      <c r="A84" s="320"/>
      <c r="B84" s="146" t="s">
        <v>8</v>
      </c>
      <c r="C84" s="148"/>
      <c r="D84" s="148"/>
      <c r="E84" s="148"/>
      <c r="F84" s="148"/>
      <c r="G84" s="148"/>
      <c r="H84" s="147">
        <v>7</v>
      </c>
      <c r="I84" s="148"/>
      <c r="J84" s="147">
        <v>5</v>
      </c>
      <c r="K84" s="148"/>
      <c r="L84" s="147">
        <v>10</v>
      </c>
      <c r="M84" s="148"/>
      <c r="N84" s="147">
        <v>11</v>
      </c>
      <c r="O84" s="148"/>
      <c r="P84" s="147">
        <v>25</v>
      </c>
      <c r="Q84" s="148"/>
      <c r="R84" s="147">
        <v>9</v>
      </c>
      <c r="S84" s="148"/>
      <c r="T84" s="147">
        <v>37</v>
      </c>
      <c r="U84" s="148"/>
      <c r="V84" s="147">
        <v>18</v>
      </c>
      <c r="W84" s="148"/>
      <c r="X84" s="147">
        <v>4</v>
      </c>
      <c r="Y84" s="148"/>
      <c r="Z84" s="147">
        <v>22</v>
      </c>
      <c r="AA84" s="148"/>
      <c r="AB84" s="147">
        <v>0</v>
      </c>
      <c r="AC84" s="148"/>
      <c r="AD84" s="147">
        <v>0</v>
      </c>
      <c r="AE84" s="148"/>
      <c r="AF84" s="150">
        <f>H84+J84+L84+N84+P84+R84+T84+V84+X84+Z84+AB84+AD84</f>
        <v>148</v>
      </c>
      <c r="AG84" s="148"/>
      <c r="AH84" s="151" t="e">
        <f t="shared" si="14"/>
        <v>#DIV/0!</v>
      </c>
    </row>
    <row r="85" spans="1:35" ht="80.099999999999994" customHeight="1">
      <c r="A85" s="320"/>
      <c r="B85" s="146" t="s">
        <v>9</v>
      </c>
      <c r="C85" s="148"/>
      <c r="D85" s="148"/>
      <c r="E85" s="148"/>
      <c r="F85" s="148"/>
      <c r="G85" s="148"/>
      <c r="H85" s="147">
        <v>68</v>
      </c>
      <c r="I85" s="148"/>
      <c r="J85" s="147">
        <v>13</v>
      </c>
      <c r="K85" s="148"/>
      <c r="L85" s="147">
        <v>16</v>
      </c>
      <c r="M85" s="148"/>
      <c r="N85" s="147">
        <v>24</v>
      </c>
      <c r="O85" s="148"/>
      <c r="P85" s="147">
        <v>5</v>
      </c>
      <c r="Q85" s="148"/>
      <c r="R85" s="147">
        <v>16</v>
      </c>
      <c r="S85" s="148"/>
      <c r="T85" s="147">
        <v>31</v>
      </c>
      <c r="U85" s="148"/>
      <c r="V85" s="147">
        <v>14</v>
      </c>
      <c r="W85" s="148"/>
      <c r="X85" s="147">
        <v>15</v>
      </c>
      <c r="Y85" s="148"/>
      <c r="Z85" s="147">
        <v>0</v>
      </c>
      <c r="AA85" s="148"/>
      <c r="AB85" s="147">
        <v>72</v>
      </c>
      <c r="AC85" s="148"/>
      <c r="AD85" s="147">
        <v>121</v>
      </c>
      <c r="AE85" s="148"/>
      <c r="AF85" s="150">
        <f>H85+J85+L85+N85+P85+R85+T85+V85+X85+Z85+AB85+AD85</f>
        <v>395</v>
      </c>
      <c r="AG85" s="148"/>
      <c r="AH85" s="151" t="e">
        <f t="shared" si="14"/>
        <v>#DIV/0!</v>
      </c>
    </row>
    <row r="86" spans="1:35" ht="80.099999999999994" customHeight="1">
      <c r="A86" s="320"/>
      <c r="B86" s="146" t="s">
        <v>10</v>
      </c>
      <c r="C86" s="148"/>
      <c r="D86" s="148"/>
      <c r="E86" s="148"/>
      <c r="F86" s="148"/>
      <c r="G86" s="148"/>
      <c r="H86" s="147">
        <v>8</v>
      </c>
      <c r="I86" s="148"/>
      <c r="J86" s="147">
        <v>7</v>
      </c>
      <c r="K86" s="148"/>
      <c r="L86" s="147">
        <v>11</v>
      </c>
      <c r="M86" s="148"/>
      <c r="N86" s="147">
        <v>8</v>
      </c>
      <c r="O86" s="148"/>
      <c r="P86" s="147">
        <v>25</v>
      </c>
      <c r="Q86" s="148"/>
      <c r="R86" s="147">
        <v>19</v>
      </c>
      <c r="S86" s="148"/>
      <c r="T86" s="147">
        <v>16</v>
      </c>
      <c r="U86" s="148"/>
      <c r="V86" s="147">
        <v>35</v>
      </c>
      <c r="W86" s="148"/>
      <c r="X86" s="147">
        <v>101</v>
      </c>
      <c r="Y86" s="148"/>
      <c r="Z86" s="147">
        <v>32</v>
      </c>
      <c r="AA86" s="148"/>
      <c r="AB86" s="147">
        <v>0</v>
      </c>
      <c r="AC86" s="148"/>
      <c r="AD86" s="147">
        <v>21</v>
      </c>
      <c r="AE86" s="148"/>
      <c r="AF86" s="150">
        <f>H86+J86+L86+N86+P86+R86+T86+V86+X86+Z86+AB86+AD86</f>
        <v>283</v>
      </c>
      <c r="AG86" s="148"/>
      <c r="AH86" s="151" t="e">
        <f t="shared" si="14"/>
        <v>#DIV/0!</v>
      </c>
    </row>
    <row r="87" spans="1:35" ht="80.099999999999994" customHeight="1">
      <c r="A87" s="320"/>
      <c r="B87" s="146" t="s">
        <v>11</v>
      </c>
      <c r="C87" s="148"/>
      <c r="D87" s="148"/>
      <c r="E87" s="148"/>
      <c r="F87" s="148"/>
      <c r="G87" s="148"/>
      <c r="H87" s="147">
        <v>17</v>
      </c>
      <c r="I87" s="148"/>
      <c r="J87" s="147">
        <v>12</v>
      </c>
      <c r="K87" s="148"/>
      <c r="L87" s="147">
        <v>30</v>
      </c>
      <c r="M87" s="148"/>
      <c r="N87" s="147">
        <v>31</v>
      </c>
      <c r="O87" s="148"/>
      <c r="P87" s="147">
        <v>23</v>
      </c>
      <c r="Q87" s="148"/>
      <c r="R87" s="147">
        <v>56</v>
      </c>
      <c r="S87" s="148"/>
      <c r="T87" s="147">
        <v>19</v>
      </c>
      <c r="U87" s="148"/>
      <c r="V87" s="147">
        <v>8</v>
      </c>
      <c r="W87" s="148"/>
      <c r="X87" s="147">
        <v>38</v>
      </c>
      <c r="Y87" s="148"/>
      <c r="Z87" s="147">
        <v>13</v>
      </c>
      <c r="AA87" s="148"/>
      <c r="AB87" s="147">
        <v>14</v>
      </c>
      <c r="AC87" s="148"/>
      <c r="AD87" s="147">
        <v>21</v>
      </c>
      <c r="AE87" s="148"/>
      <c r="AF87" s="150">
        <f>H87+J87+L87+N87+P87+R87+T87+V87+X87+Z87+AB87+AD87</f>
        <v>282</v>
      </c>
      <c r="AG87" s="148"/>
      <c r="AH87" s="151" t="e">
        <f t="shared" si="14"/>
        <v>#DIV/0!</v>
      </c>
    </row>
    <row r="88" spans="1:35" ht="80.099999999999994" customHeight="1">
      <c r="A88" s="320" t="s">
        <v>215</v>
      </c>
      <c r="B88" s="142" t="s">
        <v>6</v>
      </c>
      <c r="C88" s="143">
        <f>SUM(C89:C92)</f>
        <v>0</v>
      </c>
      <c r="D88" s="144"/>
      <c r="E88" s="145"/>
      <c r="F88" s="145"/>
      <c r="G88" s="145"/>
      <c r="H88" s="143">
        <f>SUM(H89:H92)</f>
        <v>208</v>
      </c>
      <c r="I88" s="144"/>
      <c r="J88" s="143">
        <f>SUM(J89:J92)</f>
        <v>260</v>
      </c>
      <c r="K88" s="144"/>
      <c r="L88" s="143">
        <f>SUM(L89:L92)</f>
        <v>259</v>
      </c>
      <c r="M88" s="144"/>
      <c r="N88" s="143">
        <f>SUM(N89:N92)</f>
        <v>282</v>
      </c>
      <c r="O88" s="144"/>
      <c r="P88" s="143">
        <f>SUM(P89:P92)</f>
        <v>231</v>
      </c>
      <c r="Q88" s="184"/>
      <c r="R88" s="143">
        <f>SUM(R89:R92)</f>
        <v>317</v>
      </c>
      <c r="S88" s="208"/>
      <c r="T88" s="143">
        <f>SUM(T89:T92)</f>
        <v>423</v>
      </c>
      <c r="U88" s="184"/>
      <c r="V88" s="143">
        <f>SUM(V89:V92)</f>
        <v>588</v>
      </c>
      <c r="W88" s="144"/>
      <c r="X88" s="143">
        <f>SUM(X89:X92)</f>
        <v>880</v>
      </c>
      <c r="Y88" s="144"/>
      <c r="Z88" s="143">
        <f>SUM(Z89:Z92)</f>
        <v>1273</v>
      </c>
      <c r="AA88" s="144"/>
      <c r="AB88" s="143">
        <f>SUM(AB89:AB92)</f>
        <v>1288</v>
      </c>
      <c r="AC88" s="144"/>
      <c r="AD88" s="143">
        <f>SUM(AD89:AD92)</f>
        <v>1161</v>
      </c>
      <c r="AE88" s="208"/>
      <c r="AF88" s="143">
        <f>SUM(AF89:AF92)</f>
        <v>1288</v>
      </c>
      <c r="AG88" s="144"/>
      <c r="AH88" s="183" t="e">
        <f t="shared" si="14"/>
        <v>#DIV/0!</v>
      </c>
      <c r="AI88" s="159" t="s">
        <v>139</v>
      </c>
    </row>
    <row r="89" spans="1:35" ht="80.099999999999994" customHeight="1">
      <c r="A89" s="320"/>
      <c r="B89" s="146" t="s">
        <v>8</v>
      </c>
      <c r="C89" s="148"/>
      <c r="D89" s="148"/>
      <c r="E89" s="148"/>
      <c r="F89" s="148"/>
      <c r="G89" s="148"/>
      <c r="H89" s="147">
        <v>58</v>
      </c>
      <c r="I89" s="148"/>
      <c r="J89" s="147">
        <v>80</v>
      </c>
      <c r="K89" s="148"/>
      <c r="L89" s="147">
        <v>129</v>
      </c>
      <c r="M89" s="148"/>
      <c r="N89" s="147">
        <v>122</v>
      </c>
      <c r="O89" s="148"/>
      <c r="P89" s="147">
        <v>84</v>
      </c>
      <c r="Q89" s="148"/>
      <c r="R89" s="147">
        <v>115</v>
      </c>
      <c r="S89" s="148"/>
      <c r="T89" s="147">
        <v>123</v>
      </c>
      <c r="U89" s="148"/>
      <c r="V89" s="147">
        <v>168</v>
      </c>
      <c r="W89" s="148"/>
      <c r="X89" s="147">
        <v>191</v>
      </c>
      <c r="Y89" s="148"/>
      <c r="Z89" s="147">
        <v>225</v>
      </c>
      <c r="AA89" s="148"/>
      <c r="AB89" s="147">
        <v>283</v>
      </c>
      <c r="AC89" s="148"/>
      <c r="AD89" s="147">
        <v>300</v>
      </c>
      <c r="AE89" s="148"/>
      <c r="AF89" s="150">
        <f>AB89</f>
        <v>283</v>
      </c>
      <c r="AG89" s="148"/>
      <c r="AH89" s="151" t="e">
        <f t="shared" si="14"/>
        <v>#DIV/0!</v>
      </c>
    </row>
    <row r="90" spans="1:35" ht="80.099999999999994" customHeight="1">
      <c r="A90" s="320"/>
      <c r="B90" s="146" t="s">
        <v>9</v>
      </c>
      <c r="C90" s="148"/>
      <c r="D90" s="148"/>
      <c r="E90" s="148"/>
      <c r="F90" s="148"/>
      <c r="G90" s="148"/>
      <c r="H90" s="147">
        <v>86</v>
      </c>
      <c r="I90" s="148"/>
      <c r="J90" s="147">
        <v>115</v>
      </c>
      <c r="K90" s="148"/>
      <c r="L90" s="147">
        <v>77</v>
      </c>
      <c r="M90" s="148"/>
      <c r="N90" s="147">
        <v>102</v>
      </c>
      <c r="O90" s="148"/>
      <c r="P90" s="147">
        <v>113</v>
      </c>
      <c r="Q90" s="148"/>
      <c r="R90" s="147">
        <v>164</v>
      </c>
      <c r="S90" s="148"/>
      <c r="T90" s="147">
        <v>185</v>
      </c>
      <c r="U90" s="148"/>
      <c r="V90" s="147">
        <v>228</v>
      </c>
      <c r="W90" s="148"/>
      <c r="X90" s="147">
        <v>447</v>
      </c>
      <c r="Y90" s="148"/>
      <c r="Z90" s="147">
        <v>654</v>
      </c>
      <c r="AA90" s="148"/>
      <c r="AB90" s="147">
        <v>641</v>
      </c>
      <c r="AC90" s="148"/>
      <c r="AD90" s="147">
        <v>493</v>
      </c>
      <c r="AE90" s="148"/>
      <c r="AF90" s="150">
        <f t="shared" ref="AF90:AF92" si="15">AB90</f>
        <v>641</v>
      </c>
      <c r="AG90" s="148"/>
      <c r="AH90" s="151" t="e">
        <f t="shared" si="14"/>
        <v>#DIV/0!</v>
      </c>
    </row>
    <row r="91" spans="1:35" ht="80.099999999999994" customHeight="1">
      <c r="A91" s="320"/>
      <c r="B91" s="146" t="s">
        <v>10</v>
      </c>
      <c r="C91" s="148"/>
      <c r="D91" s="148"/>
      <c r="E91" s="148"/>
      <c r="F91" s="148"/>
      <c r="G91" s="148"/>
      <c r="H91" s="147">
        <v>30</v>
      </c>
      <c r="I91" s="148"/>
      <c r="J91" s="147">
        <v>27</v>
      </c>
      <c r="K91" s="148"/>
      <c r="L91" s="147">
        <v>28</v>
      </c>
      <c r="M91" s="148"/>
      <c r="N91" s="147">
        <v>30</v>
      </c>
      <c r="O91" s="148"/>
      <c r="P91" s="147">
        <v>26</v>
      </c>
      <c r="Q91" s="148"/>
      <c r="R91" s="147">
        <v>21</v>
      </c>
      <c r="S91" s="148"/>
      <c r="T91" s="147">
        <v>46</v>
      </c>
      <c r="U91" s="148"/>
      <c r="V91" s="147">
        <v>58</v>
      </c>
      <c r="W91" s="148"/>
      <c r="X91" s="147">
        <v>78</v>
      </c>
      <c r="Y91" s="148"/>
      <c r="Z91" s="147">
        <v>151</v>
      </c>
      <c r="AA91" s="148"/>
      <c r="AB91" s="147">
        <v>135</v>
      </c>
      <c r="AC91" s="148"/>
      <c r="AD91" s="147">
        <v>146</v>
      </c>
      <c r="AE91" s="148"/>
      <c r="AF91" s="150">
        <f t="shared" si="15"/>
        <v>135</v>
      </c>
      <c r="AG91" s="148"/>
      <c r="AH91" s="151" t="e">
        <f t="shared" si="14"/>
        <v>#DIV/0!</v>
      </c>
    </row>
    <row r="92" spans="1:35" ht="80.099999999999994" customHeight="1">
      <c r="A92" s="320"/>
      <c r="B92" s="146" t="s">
        <v>11</v>
      </c>
      <c r="C92" s="148"/>
      <c r="D92" s="148"/>
      <c r="E92" s="148"/>
      <c r="F92" s="148"/>
      <c r="G92" s="148"/>
      <c r="H92" s="147">
        <v>34</v>
      </c>
      <c r="I92" s="148"/>
      <c r="J92" s="147">
        <v>38</v>
      </c>
      <c r="K92" s="148"/>
      <c r="L92" s="147">
        <v>25</v>
      </c>
      <c r="M92" s="148"/>
      <c r="N92" s="147">
        <v>28</v>
      </c>
      <c r="O92" s="148"/>
      <c r="P92" s="147">
        <v>8</v>
      </c>
      <c r="Q92" s="148"/>
      <c r="R92" s="147">
        <v>17</v>
      </c>
      <c r="S92" s="148"/>
      <c r="T92" s="147">
        <v>69</v>
      </c>
      <c r="U92" s="148"/>
      <c r="V92" s="147">
        <v>134</v>
      </c>
      <c r="W92" s="148"/>
      <c r="X92" s="147">
        <v>164</v>
      </c>
      <c r="Y92" s="148"/>
      <c r="Z92" s="147">
        <v>243</v>
      </c>
      <c r="AA92" s="148"/>
      <c r="AB92" s="147">
        <v>229</v>
      </c>
      <c r="AC92" s="148"/>
      <c r="AD92" s="147">
        <v>222</v>
      </c>
      <c r="AE92" s="148"/>
      <c r="AF92" s="150">
        <f t="shared" si="15"/>
        <v>229</v>
      </c>
      <c r="AG92" s="148"/>
      <c r="AH92" s="151" t="e">
        <f t="shared" si="14"/>
        <v>#DIV/0!</v>
      </c>
    </row>
    <row r="93" spans="1:35" ht="39.950000000000003" customHeight="1">
      <c r="A93" s="154" t="s">
        <v>156</v>
      </c>
      <c r="H93" s="280"/>
      <c r="I93" s="281" t="s">
        <v>257</v>
      </c>
      <c r="J93" s="280"/>
      <c r="K93" s="280"/>
      <c r="L93" s="282"/>
      <c r="M93" s="282"/>
      <c r="N93" s="280"/>
      <c r="O93" s="280"/>
      <c r="P93" s="283" t="s">
        <v>258</v>
      </c>
      <c r="Q93" s="283" t="s">
        <v>259</v>
      </c>
      <c r="R93" s="281"/>
      <c r="S93" s="282"/>
      <c r="T93" s="284"/>
      <c r="U93" s="280"/>
      <c r="V93" s="282"/>
      <c r="W93" s="282"/>
      <c r="X93" s="282"/>
      <c r="Y93" s="282"/>
      <c r="Z93" s="282"/>
      <c r="AA93" s="282"/>
      <c r="AB93" s="282"/>
      <c r="AC93" s="282"/>
      <c r="AD93" s="282"/>
      <c r="AE93" s="282"/>
      <c r="AF93" s="280"/>
      <c r="AG93" s="280"/>
      <c r="AH93" s="280"/>
    </row>
    <row r="94" spans="1:35" ht="39.950000000000003" customHeight="1">
      <c r="A94" s="154" t="s">
        <v>158</v>
      </c>
    </row>
    <row r="95" spans="1:35" ht="39.950000000000003" customHeight="1">
      <c r="A95" s="154" t="s">
        <v>251</v>
      </c>
    </row>
  </sheetData>
  <mergeCells count="36">
    <mergeCell ref="A73:A77"/>
    <mergeCell ref="A78:A82"/>
    <mergeCell ref="A83:A87"/>
    <mergeCell ref="A88:A92"/>
    <mergeCell ref="AH1:AH2"/>
    <mergeCell ref="Z1:AA1"/>
    <mergeCell ref="AB1:AC1"/>
    <mergeCell ref="AD1:AE1"/>
    <mergeCell ref="AF1:AG1"/>
    <mergeCell ref="A13:A17"/>
    <mergeCell ref="R1:S1"/>
    <mergeCell ref="T1:U1"/>
    <mergeCell ref="V1:W1"/>
    <mergeCell ref="X1:Y1"/>
    <mergeCell ref="N1:O1"/>
    <mergeCell ref="P1:Q1"/>
    <mergeCell ref="C1:D1"/>
    <mergeCell ref="E1:F1"/>
    <mergeCell ref="G1:G2"/>
    <mergeCell ref="H1:I1"/>
    <mergeCell ref="L1:M1"/>
    <mergeCell ref="J1:K1"/>
    <mergeCell ref="A1:B2"/>
    <mergeCell ref="A3:A7"/>
    <mergeCell ref="A8:A12"/>
    <mergeCell ref="A68:A72"/>
    <mergeCell ref="A43:A47"/>
    <mergeCell ref="A48:A52"/>
    <mergeCell ref="A53:A57"/>
    <mergeCell ref="A58:A62"/>
    <mergeCell ref="A63:A67"/>
    <mergeCell ref="A18:A22"/>
    <mergeCell ref="A23:A27"/>
    <mergeCell ref="A28:A32"/>
    <mergeCell ref="A33:A37"/>
    <mergeCell ref="A38:A42"/>
  </mergeCells>
  <conditionalFormatting sqref="AH1:AH72">
    <cfRule type="cellIs" dxfId="2" priority="4" stopIfTrue="1" operator="notBetween">
      <formula>0.1</formula>
      <formula>-0.1</formula>
    </cfRule>
  </conditionalFormatting>
  <conditionalFormatting sqref="AH73:AH82">
    <cfRule type="cellIs" dxfId="1" priority="2" stopIfTrue="1" operator="notBetween">
      <formula>0.1</formula>
      <formula>-0.1</formula>
    </cfRule>
  </conditionalFormatting>
  <conditionalFormatting sqref="AH83:AH92">
    <cfRule type="cellIs" dxfId="0" priority="1" stopIfTrue="1" operator="notBetween">
      <formula>0.1</formula>
      <formula>-0.1</formula>
    </cfRule>
  </conditionalFormatting>
  <pageMargins left="0.74803149606299213" right="0.74803149606299213" top="0.98425196850393704" bottom="0.98425196850393704" header="0.51181102362204722" footer="0.51181102362204722"/>
  <pageSetup paperSize="9" scale="22" firstPageNumber="41" fitToHeight="6" orientation="landscape" useFirstPageNumber="1" r:id="rId1"/>
  <headerFooter alignWithMargins="0">
    <oddFooter>&amp;R Page &amp;P</oddFooter>
  </headerFooter>
  <rowBreaks count="4" manualBreakCount="4">
    <brk id="22" max="33" man="1"/>
    <brk id="42" max="33" man="1"/>
    <brk id="62" max="33" man="1"/>
    <brk id="82" max="33" man="1"/>
  </rowBreaks>
  <legacyDrawing r:id="rId2"/>
</worksheet>
</file>

<file path=xl/worksheets/sheet13.xml><?xml version="1.0" encoding="utf-8"?>
<worksheet xmlns="http://schemas.openxmlformats.org/spreadsheetml/2006/main" xmlns:r="http://schemas.openxmlformats.org/officeDocument/2006/relationships">
  <sheetPr>
    <tabColor rgb="FF92D050"/>
  </sheetPr>
  <dimension ref="A1:AI298"/>
  <sheetViews>
    <sheetView view="pageBreakPreview" topLeftCell="B1" zoomScale="40" zoomScaleNormal="50" zoomScaleSheetLayoutView="40" workbookViewId="0">
      <pane ySplit="3" topLeftCell="A4" activePane="bottomLeft" state="frozen"/>
      <selection activeCell="S110" sqref="S110"/>
      <selection pane="bottomLeft" activeCell="A2" sqref="A2:B3"/>
    </sheetView>
  </sheetViews>
  <sheetFormatPr defaultRowHeight="26.25"/>
  <cols>
    <col min="1" max="1" width="80.7109375" style="22" customWidth="1"/>
    <col min="2" max="2" width="105.7109375" style="45" customWidth="1"/>
    <col min="3" max="3" width="14.7109375" style="50" customWidth="1"/>
    <col min="4" max="4" width="14.85546875" style="212" customWidth="1"/>
    <col min="5" max="5" width="17.140625" style="22" customWidth="1"/>
    <col min="6" max="7" width="10.7109375" style="22" customWidth="1"/>
    <col min="8" max="8" width="14.7109375" style="50" customWidth="1"/>
    <col min="9" max="9" width="16" style="212" customWidth="1"/>
    <col min="10" max="10" width="14.7109375" style="50" customWidth="1"/>
    <col min="11" max="11" width="14.7109375" style="212" customWidth="1"/>
    <col min="12" max="12" width="14.7109375" style="50" customWidth="1"/>
    <col min="13" max="13" width="14.7109375" style="212" customWidth="1"/>
    <col min="14" max="14" width="14.7109375" style="50" customWidth="1"/>
    <col min="15" max="15" width="14.7109375" style="212" customWidth="1"/>
    <col min="16" max="16" width="14.7109375" style="50" customWidth="1"/>
    <col min="17" max="17" width="14.7109375" style="212" customWidth="1"/>
    <col min="18" max="18" width="14.7109375" style="50" customWidth="1"/>
    <col min="19" max="19" width="14.7109375" style="212" customWidth="1"/>
    <col min="20" max="20" width="14.7109375" style="50" customWidth="1"/>
    <col min="21" max="21" width="14.7109375" style="212" customWidth="1"/>
    <col min="22" max="22" width="14.7109375" style="50" customWidth="1"/>
    <col min="23" max="23" width="14.7109375" style="212" customWidth="1"/>
    <col min="24" max="24" width="14.7109375" style="50" customWidth="1"/>
    <col min="25" max="25" width="14.7109375" style="212" customWidth="1"/>
    <col min="26" max="26" width="15.42578125" style="50" bestFit="1" customWidth="1"/>
    <col min="27" max="27" width="14.85546875" style="212" customWidth="1"/>
    <col min="28" max="28" width="15.42578125" style="50" customWidth="1"/>
    <col min="29" max="29" width="16" style="212" bestFit="1" customWidth="1"/>
    <col min="30" max="30" width="15.7109375" style="50" customWidth="1"/>
    <col min="31" max="31" width="15.7109375" style="212" customWidth="1"/>
    <col min="32" max="32" width="9.140625" style="23"/>
    <col min="33" max="35" width="9.140625" style="22"/>
  </cols>
  <sheetData>
    <row r="1" spans="1:35" ht="99.95" customHeight="1">
      <c r="A1" s="327" t="s">
        <v>274</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row>
    <row r="2" spans="1:35" ht="99.95" customHeight="1">
      <c r="A2" s="326" t="s">
        <v>275</v>
      </c>
      <c r="B2" s="326"/>
      <c r="C2" s="329" t="s">
        <v>163</v>
      </c>
      <c r="D2" s="329"/>
      <c r="E2" s="329" t="s">
        <v>70</v>
      </c>
      <c r="F2" s="329"/>
      <c r="G2" s="330" t="s">
        <v>0</v>
      </c>
      <c r="H2" s="328">
        <v>42736</v>
      </c>
      <c r="I2" s="329"/>
      <c r="J2" s="328">
        <v>42767</v>
      </c>
      <c r="K2" s="329"/>
      <c r="L2" s="328">
        <v>42795</v>
      </c>
      <c r="M2" s="329"/>
      <c r="N2" s="328">
        <v>42826</v>
      </c>
      <c r="O2" s="329"/>
      <c r="P2" s="328">
        <v>42856</v>
      </c>
      <c r="Q2" s="329"/>
      <c r="R2" s="328">
        <v>42887</v>
      </c>
      <c r="S2" s="329"/>
      <c r="T2" s="328">
        <v>42917</v>
      </c>
      <c r="U2" s="329"/>
      <c r="V2" s="328">
        <v>42948</v>
      </c>
      <c r="W2" s="329"/>
      <c r="X2" s="328">
        <v>42979</v>
      </c>
      <c r="Y2" s="329"/>
      <c r="Z2" s="328">
        <v>43009</v>
      </c>
      <c r="AA2" s="329"/>
      <c r="AB2" s="328">
        <v>43040</v>
      </c>
      <c r="AC2" s="329"/>
      <c r="AD2" s="328">
        <v>43070</v>
      </c>
      <c r="AE2" s="329"/>
      <c r="AF2" s="22"/>
      <c r="AG2"/>
      <c r="AH2"/>
      <c r="AI2"/>
    </row>
    <row r="3" spans="1:35" ht="99.95" customHeight="1">
      <c r="A3" s="326"/>
      <c r="B3" s="326"/>
      <c r="C3" s="268" t="s">
        <v>3</v>
      </c>
      <c r="D3" s="211" t="s">
        <v>4</v>
      </c>
      <c r="E3" s="268" t="s">
        <v>3</v>
      </c>
      <c r="F3" s="268" t="s">
        <v>4</v>
      </c>
      <c r="G3" s="330"/>
      <c r="H3" s="160" t="s">
        <v>3</v>
      </c>
      <c r="I3" s="211" t="s">
        <v>4</v>
      </c>
      <c r="J3" s="160" t="s">
        <v>3</v>
      </c>
      <c r="K3" s="211" t="s">
        <v>4</v>
      </c>
      <c r="L3" s="160" t="s">
        <v>3</v>
      </c>
      <c r="M3" s="211" t="s">
        <v>4</v>
      </c>
      <c r="N3" s="160" t="s">
        <v>3</v>
      </c>
      <c r="O3" s="211" t="s">
        <v>4</v>
      </c>
      <c r="P3" s="160" t="s">
        <v>3</v>
      </c>
      <c r="Q3" s="211" t="s">
        <v>4</v>
      </c>
      <c r="R3" s="160" t="s">
        <v>3</v>
      </c>
      <c r="S3" s="211" t="s">
        <v>4</v>
      </c>
      <c r="T3" s="160" t="s">
        <v>3</v>
      </c>
      <c r="U3" s="211" t="s">
        <v>4</v>
      </c>
      <c r="V3" s="160" t="s">
        <v>3</v>
      </c>
      <c r="W3" s="211" t="s">
        <v>4</v>
      </c>
      <c r="X3" s="160" t="s">
        <v>3</v>
      </c>
      <c r="Y3" s="211" t="s">
        <v>4</v>
      </c>
      <c r="Z3" s="160" t="s">
        <v>3</v>
      </c>
      <c r="AA3" s="211" t="s">
        <v>4</v>
      </c>
      <c r="AB3" s="160" t="s">
        <v>3</v>
      </c>
      <c r="AC3" s="211" t="s">
        <v>4</v>
      </c>
      <c r="AD3" s="160" t="s">
        <v>3</v>
      </c>
      <c r="AE3" s="211" t="s">
        <v>4</v>
      </c>
      <c r="AF3" s="22"/>
      <c r="AG3"/>
      <c r="AH3"/>
      <c r="AI3"/>
    </row>
    <row r="4" spans="1:35" ht="80.099999999999994" customHeight="1">
      <c r="A4" s="316" t="s">
        <v>271</v>
      </c>
      <c r="B4" s="24" t="s">
        <v>62</v>
      </c>
      <c r="C4" s="25">
        <f>C5+C10+C15+C20</f>
        <v>1271</v>
      </c>
      <c r="D4" s="26"/>
      <c r="E4" s="25" t="s">
        <v>7</v>
      </c>
      <c r="F4" s="108"/>
      <c r="G4" s="108"/>
      <c r="H4" s="25">
        <f>H5+H10+H15+H20</f>
        <v>1302</v>
      </c>
      <c r="I4" s="25"/>
      <c r="J4" s="25">
        <f t="shared" ref="J4:AD4" si="0">J5+J10+J15+J20</f>
        <v>1287</v>
      </c>
      <c r="K4" s="25"/>
      <c r="L4" s="25">
        <f t="shared" si="0"/>
        <v>1316</v>
      </c>
      <c r="M4" s="25"/>
      <c r="N4" s="25">
        <f t="shared" si="0"/>
        <v>1303</v>
      </c>
      <c r="O4" s="25"/>
      <c r="P4" s="25">
        <f t="shared" si="0"/>
        <v>1301</v>
      </c>
      <c r="Q4" s="25"/>
      <c r="R4" s="25">
        <f t="shared" si="0"/>
        <v>1356</v>
      </c>
      <c r="S4" s="25"/>
      <c r="T4" s="25">
        <f t="shared" si="0"/>
        <v>1380</v>
      </c>
      <c r="U4" s="25"/>
      <c r="V4" s="25">
        <f t="shared" si="0"/>
        <v>1419</v>
      </c>
      <c r="W4" s="25"/>
      <c r="X4" s="25">
        <f t="shared" si="0"/>
        <v>0</v>
      </c>
      <c r="Y4" s="25"/>
      <c r="Z4" s="25">
        <f t="shared" si="0"/>
        <v>0</v>
      </c>
      <c r="AA4" s="25"/>
      <c r="AB4" s="25">
        <f t="shared" si="0"/>
        <v>0</v>
      </c>
      <c r="AC4" s="25"/>
      <c r="AD4" s="25">
        <f t="shared" si="0"/>
        <v>0</v>
      </c>
      <c r="AE4" s="25"/>
      <c r="AF4" s="25"/>
      <c r="AG4"/>
      <c r="AH4"/>
      <c r="AI4"/>
    </row>
    <row r="5" spans="1:35" ht="80.099999999999994" customHeight="1">
      <c r="A5" s="316"/>
      <c r="B5" s="27" t="s">
        <v>169</v>
      </c>
      <c r="C5" s="28">
        <f>SUM(C6:C9)</f>
        <v>281</v>
      </c>
      <c r="D5" s="29"/>
      <c r="E5" s="29"/>
      <c r="F5" s="29"/>
      <c r="G5" s="29"/>
      <c r="H5" s="28">
        <f>SUM(H6:H9)</f>
        <v>300</v>
      </c>
      <c r="I5" s="29"/>
      <c r="J5" s="28">
        <f>SUM(J6:J9)</f>
        <v>291</v>
      </c>
      <c r="K5" s="165"/>
      <c r="L5" s="28">
        <f>SUM(L6:L9)</f>
        <v>316</v>
      </c>
      <c r="M5" s="165"/>
      <c r="N5" s="28">
        <f>SUM(N6:N9)</f>
        <v>298</v>
      </c>
      <c r="O5" s="132"/>
      <c r="P5" s="28">
        <f>SUM(P6:P9)</f>
        <v>278</v>
      </c>
      <c r="Q5" s="29"/>
      <c r="R5" s="28">
        <f>SUM(R6:R9)</f>
        <v>293</v>
      </c>
      <c r="S5" s="29"/>
      <c r="T5" s="28">
        <f>SUM(T6:T9)</f>
        <v>277</v>
      </c>
      <c r="U5" s="29"/>
      <c r="V5" s="28">
        <f>SUM(V6:V9)</f>
        <v>285</v>
      </c>
      <c r="W5" s="29"/>
      <c r="X5" s="162">
        <f>SUM(X6:X9)</f>
        <v>0</v>
      </c>
      <c r="Y5" s="165"/>
      <c r="Z5" s="162">
        <f>SUM(Z6:Z9)</f>
        <v>0</v>
      </c>
      <c r="AA5" s="165"/>
      <c r="AB5" s="162">
        <f>SUM(AB6:AB9)</f>
        <v>0</v>
      </c>
      <c r="AC5" s="165"/>
      <c r="AD5" s="162">
        <f>SUM(AD6:AD9)</f>
        <v>0</v>
      </c>
      <c r="AE5" s="165"/>
      <c r="AF5" s="22"/>
      <c r="AG5"/>
      <c r="AH5"/>
      <c r="AI5"/>
    </row>
    <row r="6" spans="1:35" ht="80.099999999999994" customHeight="1">
      <c r="A6" s="316"/>
      <c r="B6" s="30" t="s">
        <v>45</v>
      </c>
      <c r="C6" s="31">
        <v>109</v>
      </c>
      <c r="D6" s="32"/>
      <c r="E6" s="40"/>
      <c r="F6" s="40"/>
      <c r="G6" s="40"/>
      <c r="H6" s="31">
        <v>103</v>
      </c>
      <c r="I6" s="32"/>
      <c r="J6" s="31">
        <v>105</v>
      </c>
      <c r="K6" s="32"/>
      <c r="L6" s="31">
        <v>105</v>
      </c>
      <c r="M6" s="32"/>
      <c r="N6" s="31">
        <v>98</v>
      </c>
      <c r="O6" s="32"/>
      <c r="P6" s="31">
        <v>90</v>
      </c>
      <c r="Q6" s="32"/>
      <c r="R6" s="31">
        <v>89</v>
      </c>
      <c r="S6" s="32"/>
      <c r="T6" s="31">
        <v>77</v>
      </c>
      <c r="U6" s="32"/>
      <c r="V6" s="31">
        <v>75</v>
      </c>
      <c r="W6" s="32"/>
      <c r="X6" s="31"/>
      <c r="Y6" s="32"/>
      <c r="Z6" s="31"/>
      <c r="AA6" s="32"/>
      <c r="AB6" s="31"/>
      <c r="AC6" s="32"/>
      <c r="AD6" s="31"/>
      <c r="AE6" s="32"/>
      <c r="AF6" s="22"/>
      <c r="AG6"/>
      <c r="AH6"/>
      <c r="AI6"/>
    </row>
    <row r="7" spans="1:35" ht="80.099999999999994" customHeight="1">
      <c r="A7" s="293"/>
      <c r="B7" s="30" t="s">
        <v>46</v>
      </c>
      <c r="C7" s="31">
        <v>26</v>
      </c>
      <c r="D7" s="32"/>
      <c r="E7" s="40"/>
      <c r="F7" s="40"/>
      <c r="G7" s="40"/>
      <c r="H7" s="31">
        <v>32</v>
      </c>
      <c r="I7" s="32"/>
      <c r="J7" s="31">
        <v>33</v>
      </c>
      <c r="K7" s="32"/>
      <c r="L7" s="31">
        <v>49</v>
      </c>
      <c r="M7" s="32"/>
      <c r="N7" s="31">
        <v>52</v>
      </c>
      <c r="O7" s="32"/>
      <c r="P7" s="31">
        <v>49</v>
      </c>
      <c r="Q7" s="32"/>
      <c r="R7" s="31">
        <v>58</v>
      </c>
      <c r="S7" s="32"/>
      <c r="T7" s="31">
        <v>56</v>
      </c>
      <c r="U7" s="32"/>
      <c r="V7" s="31">
        <v>61</v>
      </c>
      <c r="W7" s="32"/>
      <c r="X7" s="31"/>
      <c r="Y7" s="32"/>
      <c r="Z7" s="31"/>
      <c r="AA7" s="32"/>
      <c r="AB7" s="31"/>
      <c r="AC7" s="32"/>
      <c r="AD7" s="31"/>
      <c r="AE7" s="32"/>
      <c r="AF7" s="22"/>
      <c r="AG7"/>
      <c r="AH7"/>
      <c r="AI7"/>
    </row>
    <row r="8" spans="1:35" ht="80.099999999999994" customHeight="1">
      <c r="A8" s="293"/>
      <c r="B8" s="30" t="s">
        <v>47</v>
      </c>
      <c r="C8" s="31">
        <v>60</v>
      </c>
      <c r="D8" s="32"/>
      <c r="E8" s="40"/>
      <c r="F8" s="40"/>
      <c r="G8" s="40"/>
      <c r="H8" s="31">
        <v>72</v>
      </c>
      <c r="I8" s="32"/>
      <c r="J8" s="31">
        <v>76</v>
      </c>
      <c r="K8" s="32"/>
      <c r="L8" s="31">
        <v>73</v>
      </c>
      <c r="M8" s="32"/>
      <c r="N8" s="31">
        <v>72</v>
      </c>
      <c r="O8" s="32"/>
      <c r="P8" s="31">
        <v>61</v>
      </c>
      <c r="Q8" s="32"/>
      <c r="R8" s="31">
        <v>69</v>
      </c>
      <c r="S8" s="32"/>
      <c r="T8" s="31">
        <v>62</v>
      </c>
      <c r="U8" s="32"/>
      <c r="V8" s="31">
        <v>62</v>
      </c>
      <c r="W8" s="32"/>
      <c r="X8" s="31"/>
      <c r="Y8" s="32"/>
      <c r="Z8" s="31"/>
      <c r="AA8" s="32"/>
      <c r="AB8" s="31"/>
      <c r="AC8" s="32"/>
      <c r="AD8" s="31"/>
      <c r="AE8" s="32"/>
      <c r="AF8" s="22"/>
      <c r="AG8"/>
      <c r="AH8"/>
      <c r="AI8"/>
    </row>
    <row r="9" spans="1:35" ht="80.099999999999994" customHeight="1">
      <c r="A9" s="136"/>
      <c r="B9" s="30" t="s">
        <v>48</v>
      </c>
      <c r="C9" s="31">
        <v>86</v>
      </c>
      <c r="D9" s="32"/>
      <c r="E9" s="40"/>
      <c r="F9" s="40"/>
      <c r="G9" s="40"/>
      <c r="H9" s="31">
        <v>93</v>
      </c>
      <c r="I9" s="32"/>
      <c r="J9" s="31">
        <v>77</v>
      </c>
      <c r="K9" s="32"/>
      <c r="L9" s="31">
        <v>89</v>
      </c>
      <c r="M9" s="32"/>
      <c r="N9" s="31">
        <v>76</v>
      </c>
      <c r="O9" s="32"/>
      <c r="P9" s="31">
        <v>78</v>
      </c>
      <c r="Q9" s="32"/>
      <c r="R9" s="31">
        <v>77</v>
      </c>
      <c r="S9" s="32"/>
      <c r="T9" s="31">
        <v>82</v>
      </c>
      <c r="U9" s="32"/>
      <c r="V9" s="31">
        <v>87</v>
      </c>
      <c r="W9" s="32"/>
      <c r="X9" s="31"/>
      <c r="Y9" s="32"/>
      <c r="Z9" s="31"/>
      <c r="AA9" s="32"/>
      <c r="AB9" s="31"/>
      <c r="AC9" s="32"/>
      <c r="AD9" s="31"/>
      <c r="AE9" s="32"/>
      <c r="AF9" s="22"/>
      <c r="AG9"/>
      <c r="AH9"/>
      <c r="AI9"/>
    </row>
    <row r="10" spans="1:35" ht="80.099999999999994" customHeight="1">
      <c r="A10" s="267"/>
      <c r="B10" s="27" t="s">
        <v>170</v>
      </c>
      <c r="C10" s="28">
        <f>SUM(C11:C14)</f>
        <v>292</v>
      </c>
      <c r="D10" s="29"/>
      <c r="E10" s="29"/>
      <c r="F10" s="29"/>
      <c r="G10" s="29"/>
      <c r="H10" s="28">
        <f>SUM(H11:H14)</f>
        <v>296</v>
      </c>
      <c r="I10" s="29"/>
      <c r="J10" s="28">
        <f>SUM(J11:J14)</f>
        <v>287</v>
      </c>
      <c r="K10" s="165"/>
      <c r="L10" s="28">
        <f>SUM(L11:L14)</f>
        <v>286</v>
      </c>
      <c r="M10" s="165"/>
      <c r="N10" s="28">
        <f>SUM(N11:N14)</f>
        <v>289</v>
      </c>
      <c r="O10" s="132"/>
      <c r="P10" s="28">
        <f>SUM(P11:P14)</f>
        <v>304</v>
      </c>
      <c r="Q10" s="29"/>
      <c r="R10" s="28">
        <f>SUM(R11:R14)</f>
        <v>305</v>
      </c>
      <c r="S10" s="29"/>
      <c r="T10" s="28">
        <f>SUM(T11:T14)</f>
        <v>309</v>
      </c>
      <c r="U10" s="29"/>
      <c r="V10" s="28">
        <f>SUM(V11:V14)</f>
        <v>309</v>
      </c>
      <c r="W10" s="29"/>
      <c r="X10" s="162">
        <f>SUM(X11:X14)</f>
        <v>0</v>
      </c>
      <c r="Y10" s="165"/>
      <c r="Z10" s="162">
        <f>SUM(Z11:Z14)</f>
        <v>0</v>
      </c>
      <c r="AA10" s="165"/>
      <c r="AB10" s="162">
        <f>SUM(AB11:AB14)</f>
        <v>0</v>
      </c>
      <c r="AC10" s="165"/>
      <c r="AD10" s="162">
        <f>SUM(AD11:AD14)</f>
        <v>0</v>
      </c>
      <c r="AE10" s="165"/>
      <c r="AF10" s="22"/>
      <c r="AG10"/>
      <c r="AH10"/>
      <c r="AI10"/>
    </row>
    <row r="11" spans="1:35" ht="80.099999999999994" customHeight="1">
      <c r="A11" s="267"/>
      <c r="B11" s="30" t="s">
        <v>49</v>
      </c>
      <c r="C11" s="31">
        <v>78</v>
      </c>
      <c r="D11" s="32"/>
      <c r="E11" s="40"/>
      <c r="F11" s="40"/>
      <c r="G11" s="40"/>
      <c r="H11" s="31">
        <v>78</v>
      </c>
      <c r="I11" s="32"/>
      <c r="J11" s="31">
        <v>74</v>
      </c>
      <c r="K11" s="32"/>
      <c r="L11" s="31">
        <v>72</v>
      </c>
      <c r="M11" s="32"/>
      <c r="N11" s="31">
        <v>63</v>
      </c>
      <c r="O11" s="32"/>
      <c r="P11" s="31">
        <v>68</v>
      </c>
      <c r="Q11" s="32"/>
      <c r="R11" s="31">
        <v>74</v>
      </c>
      <c r="S11" s="32"/>
      <c r="T11" s="31">
        <v>78</v>
      </c>
      <c r="U11" s="32"/>
      <c r="V11" s="31">
        <v>74</v>
      </c>
      <c r="W11" s="32"/>
      <c r="X11" s="31"/>
      <c r="Y11" s="32"/>
      <c r="Z11" s="31"/>
      <c r="AA11" s="32"/>
      <c r="AB11" s="31"/>
      <c r="AC11" s="32"/>
      <c r="AD11" s="31"/>
      <c r="AE11" s="32"/>
      <c r="AF11" s="22"/>
      <c r="AG11"/>
      <c r="AH11"/>
      <c r="AI11"/>
    </row>
    <row r="12" spans="1:35" ht="80.099999999999994" customHeight="1">
      <c r="A12" s="267"/>
      <c r="B12" s="30" t="s">
        <v>50</v>
      </c>
      <c r="C12" s="31">
        <v>93</v>
      </c>
      <c r="D12" s="32"/>
      <c r="E12" s="40"/>
      <c r="F12" s="40"/>
      <c r="G12" s="40"/>
      <c r="H12" s="31">
        <v>95</v>
      </c>
      <c r="I12" s="32"/>
      <c r="J12" s="31">
        <v>92</v>
      </c>
      <c r="K12" s="32"/>
      <c r="L12" s="31">
        <v>93</v>
      </c>
      <c r="M12" s="32"/>
      <c r="N12" s="31">
        <v>91</v>
      </c>
      <c r="O12" s="32"/>
      <c r="P12" s="31">
        <v>85</v>
      </c>
      <c r="Q12" s="32"/>
      <c r="R12" s="31">
        <v>71</v>
      </c>
      <c r="S12" s="32"/>
      <c r="T12" s="31">
        <v>70</v>
      </c>
      <c r="U12" s="32"/>
      <c r="V12" s="31">
        <v>67</v>
      </c>
      <c r="W12" s="32"/>
      <c r="X12" s="31"/>
      <c r="Y12" s="32"/>
      <c r="Z12" s="31"/>
      <c r="AA12" s="32"/>
      <c r="AB12" s="31"/>
      <c r="AC12" s="32"/>
      <c r="AD12" s="31"/>
      <c r="AE12" s="32"/>
      <c r="AF12" s="22"/>
      <c r="AG12"/>
      <c r="AH12"/>
      <c r="AI12"/>
    </row>
    <row r="13" spans="1:35" ht="80.099999999999994" customHeight="1">
      <c r="A13" s="267"/>
      <c r="B13" s="30" t="s">
        <v>51</v>
      </c>
      <c r="C13" s="31">
        <v>106</v>
      </c>
      <c r="D13" s="32"/>
      <c r="E13" s="40"/>
      <c r="F13" s="40"/>
      <c r="G13" s="40"/>
      <c r="H13" s="31">
        <v>109</v>
      </c>
      <c r="I13" s="32"/>
      <c r="J13" s="31">
        <v>104</v>
      </c>
      <c r="K13" s="32"/>
      <c r="L13" s="31">
        <v>102</v>
      </c>
      <c r="M13" s="32"/>
      <c r="N13" s="31">
        <v>114</v>
      </c>
      <c r="O13" s="32"/>
      <c r="P13" s="31">
        <v>125</v>
      </c>
      <c r="Q13" s="32"/>
      <c r="R13" s="31">
        <v>136</v>
      </c>
      <c r="S13" s="32"/>
      <c r="T13" s="31">
        <v>138</v>
      </c>
      <c r="U13" s="32"/>
      <c r="V13" s="31">
        <v>143</v>
      </c>
      <c r="W13" s="32"/>
      <c r="X13" s="31"/>
      <c r="Y13" s="32"/>
      <c r="Z13" s="31"/>
      <c r="AA13" s="32"/>
      <c r="AB13" s="31"/>
      <c r="AC13" s="32"/>
      <c r="AD13" s="31"/>
      <c r="AE13" s="32"/>
      <c r="AF13" s="22"/>
      <c r="AG13"/>
      <c r="AH13"/>
      <c r="AI13"/>
    </row>
    <row r="14" spans="1:35" ht="80.099999999999994" customHeight="1">
      <c r="A14" s="267"/>
      <c r="B14" s="30" t="s">
        <v>52</v>
      </c>
      <c r="C14" s="31">
        <v>15</v>
      </c>
      <c r="D14" s="32"/>
      <c r="E14" s="40"/>
      <c r="F14" s="40"/>
      <c r="G14" s="40"/>
      <c r="H14" s="31">
        <v>14</v>
      </c>
      <c r="I14" s="32"/>
      <c r="J14" s="31">
        <v>17</v>
      </c>
      <c r="K14" s="32"/>
      <c r="L14" s="31">
        <v>19</v>
      </c>
      <c r="M14" s="32"/>
      <c r="N14" s="31">
        <v>21</v>
      </c>
      <c r="O14" s="32"/>
      <c r="P14" s="31">
        <v>26</v>
      </c>
      <c r="Q14" s="32"/>
      <c r="R14" s="31">
        <v>24</v>
      </c>
      <c r="S14" s="32"/>
      <c r="T14" s="31">
        <v>23</v>
      </c>
      <c r="U14" s="32"/>
      <c r="V14" s="31">
        <v>25</v>
      </c>
      <c r="W14" s="32"/>
      <c r="X14" s="31"/>
      <c r="Y14" s="32"/>
      <c r="Z14" s="31"/>
      <c r="AA14" s="32"/>
      <c r="AB14" s="31"/>
      <c r="AC14" s="32"/>
      <c r="AD14" s="31"/>
      <c r="AE14" s="32"/>
      <c r="AF14" s="22"/>
      <c r="AG14"/>
      <c r="AH14"/>
      <c r="AI14"/>
    </row>
    <row r="15" spans="1:35" ht="80.099999999999994" customHeight="1">
      <c r="A15" s="267"/>
      <c r="B15" s="27" t="s">
        <v>171</v>
      </c>
      <c r="C15" s="28">
        <f>SUM(C16:C19)</f>
        <v>268</v>
      </c>
      <c r="D15" s="29"/>
      <c r="E15" s="29"/>
      <c r="F15" s="29"/>
      <c r="G15" s="29"/>
      <c r="H15" s="28">
        <f>SUM(H16:H19)</f>
        <v>278</v>
      </c>
      <c r="I15" s="29"/>
      <c r="J15" s="28">
        <f>SUM(J16:J19)</f>
        <v>273</v>
      </c>
      <c r="K15" s="165"/>
      <c r="L15" s="28">
        <f>SUM(L16:L19)</f>
        <v>284</v>
      </c>
      <c r="M15" s="165"/>
      <c r="N15" s="28">
        <f>SUM(N16:N19)</f>
        <v>288</v>
      </c>
      <c r="O15" s="132"/>
      <c r="P15" s="28">
        <f>SUM(P16:P19)</f>
        <v>302</v>
      </c>
      <c r="Q15" s="29"/>
      <c r="R15" s="28">
        <f>SUM(R16:R19)</f>
        <v>322</v>
      </c>
      <c r="S15" s="29"/>
      <c r="T15" s="28">
        <f>SUM(T16:T19)</f>
        <v>327</v>
      </c>
      <c r="U15" s="29"/>
      <c r="V15" s="28">
        <f>SUM(V16:V19)</f>
        <v>358</v>
      </c>
      <c r="W15" s="29"/>
      <c r="X15" s="162">
        <f>SUM(X16:X19)</f>
        <v>0</v>
      </c>
      <c r="Y15" s="165"/>
      <c r="Z15" s="162">
        <f>SUM(Z16:Z19)</f>
        <v>0</v>
      </c>
      <c r="AA15" s="165"/>
      <c r="AB15" s="162">
        <f>SUM(AB16:AB19)</f>
        <v>0</v>
      </c>
      <c r="AC15" s="165"/>
      <c r="AD15" s="162">
        <f>SUM(AD16:AD19)</f>
        <v>0</v>
      </c>
      <c r="AE15" s="165"/>
      <c r="AF15" s="22"/>
      <c r="AG15"/>
      <c r="AH15"/>
      <c r="AI15"/>
    </row>
    <row r="16" spans="1:35" ht="80.099999999999994" customHeight="1">
      <c r="A16" s="267"/>
      <c r="B16" s="30" t="s">
        <v>53</v>
      </c>
      <c r="C16" s="31">
        <v>63</v>
      </c>
      <c r="D16" s="32"/>
      <c r="E16" s="40"/>
      <c r="F16" s="40"/>
      <c r="G16" s="40"/>
      <c r="H16" s="31">
        <v>66</v>
      </c>
      <c r="I16" s="32"/>
      <c r="J16" s="31">
        <v>73</v>
      </c>
      <c r="K16" s="32"/>
      <c r="L16" s="31">
        <v>78</v>
      </c>
      <c r="M16" s="32"/>
      <c r="N16" s="31">
        <v>77</v>
      </c>
      <c r="O16" s="32"/>
      <c r="P16" s="31">
        <v>84</v>
      </c>
      <c r="Q16" s="32"/>
      <c r="R16" s="31">
        <v>95</v>
      </c>
      <c r="S16" s="32"/>
      <c r="T16" s="31">
        <v>105</v>
      </c>
      <c r="U16" s="32"/>
      <c r="V16" s="31">
        <v>114</v>
      </c>
      <c r="W16" s="32"/>
      <c r="X16" s="31"/>
      <c r="Y16" s="32"/>
      <c r="Z16" s="31"/>
      <c r="AA16" s="32"/>
      <c r="AB16" s="31"/>
      <c r="AC16" s="32"/>
      <c r="AD16" s="31"/>
      <c r="AE16" s="32"/>
      <c r="AF16" s="22"/>
      <c r="AG16"/>
      <c r="AH16"/>
      <c r="AI16"/>
    </row>
    <row r="17" spans="1:35" ht="80.099999999999994" customHeight="1">
      <c r="A17" s="267"/>
      <c r="B17" s="30" t="s">
        <v>54</v>
      </c>
      <c r="C17" s="31">
        <v>23</v>
      </c>
      <c r="D17" s="32"/>
      <c r="E17" s="40"/>
      <c r="F17" s="40"/>
      <c r="G17" s="40"/>
      <c r="H17" s="31">
        <v>20</v>
      </c>
      <c r="I17" s="32"/>
      <c r="J17" s="31">
        <v>20</v>
      </c>
      <c r="K17" s="32"/>
      <c r="L17" s="31">
        <v>18</v>
      </c>
      <c r="M17" s="32"/>
      <c r="N17" s="31">
        <v>23</v>
      </c>
      <c r="O17" s="32"/>
      <c r="P17" s="31">
        <v>28</v>
      </c>
      <c r="Q17" s="32"/>
      <c r="R17" s="31">
        <v>34</v>
      </c>
      <c r="S17" s="32"/>
      <c r="T17" s="31">
        <v>39</v>
      </c>
      <c r="U17" s="133"/>
      <c r="V17" s="31">
        <v>47</v>
      </c>
      <c r="W17" s="32"/>
      <c r="X17" s="31"/>
      <c r="Y17" s="32"/>
      <c r="Z17" s="31"/>
      <c r="AA17" s="32"/>
      <c r="AB17" s="31"/>
      <c r="AC17" s="32"/>
      <c r="AD17" s="31"/>
      <c r="AE17" s="32"/>
      <c r="AF17" s="22"/>
      <c r="AG17"/>
      <c r="AH17"/>
      <c r="AI17"/>
    </row>
    <row r="18" spans="1:35" ht="80.099999999999994" customHeight="1">
      <c r="A18" s="267"/>
      <c r="B18" s="30" t="s">
        <v>270</v>
      </c>
      <c r="C18" s="31">
        <v>82</v>
      </c>
      <c r="D18" s="32"/>
      <c r="E18" s="40"/>
      <c r="F18" s="40"/>
      <c r="G18" s="40"/>
      <c r="H18" s="31">
        <v>87</v>
      </c>
      <c r="I18" s="32"/>
      <c r="J18" s="31">
        <v>85</v>
      </c>
      <c r="K18" s="32"/>
      <c r="L18" s="31">
        <v>90</v>
      </c>
      <c r="M18" s="32"/>
      <c r="N18" s="31">
        <v>87</v>
      </c>
      <c r="O18" s="32"/>
      <c r="P18" s="31">
        <v>90</v>
      </c>
      <c r="Q18" s="32"/>
      <c r="R18" s="31">
        <v>83</v>
      </c>
      <c r="S18" s="32"/>
      <c r="T18" s="31">
        <v>79</v>
      </c>
      <c r="U18" s="32"/>
      <c r="V18" s="31">
        <v>94</v>
      </c>
      <c r="W18" s="32"/>
      <c r="X18" s="31"/>
      <c r="Y18" s="32"/>
      <c r="Z18" s="31"/>
      <c r="AA18" s="32"/>
      <c r="AB18" s="31"/>
      <c r="AC18" s="32"/>
      <c r="AD18" s="31"/>
      <c r="AE18" s="32"/>
      <c r="AF18" s="22"/>
      <c r="AG18"/>
      <c r="AH18"/>
      <c r="AI18"/>
    </row>
    <row r="19" spans="1:35" ht="80.099999999999994" customHeight="1">
      <c r="A19" s="267"/>
      <c r="B19" s="30" t="s">
        <v>56</v>
      </c>
      <c r="C19" s="31">
        <v>100</v>
      </c>
      <c r="D19" s="32"/>
      <c r="E19" s="40"/>
      <c r="F19" s="40"/>
      <c r="G19" s="40"/>
      <c r="H19" s="31">
        <v>105</v>
      </c>
      <c r="I19" s="32"/>
      <c r="J19" s="31">
        <v>95</v>
      </c>
      <c r="K19" s="32"/>
      <c r="L19" s="31">
        <v>98</v>
      </c>
      <c r="M19" s="32"/>
      <c r="N19" s="31">
        <v>101</v>
      </c>
      <c r="O19" s="32"/>
      <c r="P19" s="31">
        <v>100</v>
      </c>
      <c r="Q19" s="32"/>
      <c r="R19" s="31">
        <v>110</v>
      </c>
      <c r="S19" s="32"/>
      <c r="T19" s="31">
        <v>104</v>
      </c>
      <c r="U19" s="32"/>
      <c r="V19" s="31">
        <v>103</v>
      </c>
      <c r="W19" s="32"/>
      <c r="X19" s="31"/>
      <c r="Y19" s="32"/>
      <c r="Z19" s="31"/>
      <c r="AA19" s="32"/>
      <c r="AB19" s="31"/>
      <c r="AC19" s="32"/>
      <c r="AD19" s="31"/>
      <c r="AE19" s="32"/>
      <c r="AF19" s="22"/>
      <c r="AG19"/>
      <c r="AH19"/>
      <c r="AI19"/>
    </row>
    <row r="20" spans="1:35" ht="80.099999999999994" customHeight="1">
      <c r="A20" s="267"/>
      <c r="B20" s="27" t="s">
        <v>172</v>
      </c>
      <c r="C20" s="28">
        <f>SUM(C21:C25)</f>
        <v>430</v>
      </c>
      <c r="D20" s="29"/>
      <c r="E20" s="29"/>
      <c r="F20" s="29"/>
      <c r="G20" s="29"/>
      <c r="H20" s="28">
        <f>SUM(H21:H25)</f>
        <v>428</v>
      </c>
      <c r="I20" s="29"/>
      <c r="J20" s="28">
        <f>SUM(J21:J25)</f>
        <v>436</v>
      </c>
      <c r="K20" s="165"/>
      <c r="L20" s="28">
        <f>SUM(L21:L25)</f>
        <v>430</v>
      </c>
      <c r="M20" s="165"/>
      <c r="N20" s="28">
        <f>SUM(N21:N25)</f>
        <v>428</v>
      </c>
      <c r="O20" s="132"/>
      <c r="P20" s="28">
        <f>SUM(P21:P25)</f>
        <v>417</v>
      </c>
      <c r="Q20" s="29"/>
      <c r="R20" s="28">
        <f>SUM(R21:R25)</f>
        <v>436</v>
      </c>
      <c r="S20" s="29"/>
      <c r="T20" s="28">
        <f>SUM(T21:T25)</f>
        <v>467</v>
      </c>
      <c r="U20" s="29"/>
      <c r="V20" s="28">
        <f>SUM(V21:V25)</f>
        <v>467</v>
      </c>
      <c r="W20" s="29"/>
      <c r="X20" s="162">
        <f>SUM(X21:X25)</f>
        <v>0</v>
      </c>
      <c r="Y20" s="165"/>
      <c r="Z20" s="162">
        <f>SUM(Z21:Z25)</f>
        <v>0</v>
      </c>
      <c r="AA20" s="165"/>
      <c r="AB20" s="162">
        <f>SUM(AB21:AB25)</f>
        <v>0</v>
      </c>
      <c r="AC20" s="165"/>
      <c r="AD20" s="162">
        <f>SUM(AD21:AD25)</f>
        <v>0</v>
      </c>
      <c r="AE20" s="165"/>
      <c r="AF20" s="22"/>
      <c r="AG20"/>
      <c r="AH20"/>
      <c r="AI20"/>
    </row>
    <row r="21" spans="1:35" ht="80.099999999999994" customHeight="1">
      <c r="A21" s="267"/>
      <c r="B21" s="30" t="s">
        <v>57</v>
      </c>
      <c r="C21" s="31">
        <v>182</v>
      </c>
      <c r="D21" s="32"/>
      <c r="E21" s="40"/>
      <c r="F21" s="40"/>
      <c r="G21" s="40"/>
      <c r="H21" s="31">
        <v>188</v>
      </c>
      <c r="I21" s="32"/>
      <c r="J21" s="31">
        <v>188</v>
      </c>
      <c r="K21" s="32"/>
      <c r="L21" s="31">
        <v>194</v>
      </c>
      <c r="M21" s="32"/>
      <c r="N21" s="31">
        <v>190</v>
      </c>
      <c r="O21" s="32"/>
      <c r="P21" s="31">
        <v>194</v>
      </c>
      <c r="Q21" s="32"/>
      <c r="R21" s="31">
        <v>206</v>
      </c>
      <c r="S21" s="32"/>
      <c r="T21" s="31">
        <v>217</v>
      </c>
      <c r="U21" s="32"/>
      <c r="V21" s="31">
        <v>217</v>
      </c>
      <c r="W21" s="32"/>
      <c r="X21" s="31"/>
      <c r="Y21" s="32"/>
      <c r="Z21" s="31"/>
      <c r="AA21" s="32"/>
      <c r="AB21" s="31"/>
      <c r="AC21" s="32"/>
      <c r="AD21" s="31"/>
      <c r="AE21" s="32"/>
      <c r="AF21" s="22"/>
      <c r="AG21"/>
      <c r="AH21"/>
      <c r="AI21"/>
    </row>
    <row r="22" spans="1:35" ht="80.099999999999994" customHeight="1">
      <c r="A22" s="267"/>
      <c r="B22" s="30" t="s">
        <v>58</v>
      </c>
      <c r="C22" s="31">
        <v>94</v>
      </c>
      <c r="D22" s="32"/>
      <c r="E22" s="40"/>
      <c r="F22" s="40"/>
      <c r="G22" s="40"/>
      <c r="H22" s="31">
        <v>89</v>
      </c>
      <c r="I22" s="32"/>
      <c r="J22" s="31">
        <v>93</v>
      </c>
      <c r="K22" s="32"/>
      <c r="L22" s="31">
        <v>90</v>
      </c>
      <c r="M22" s="32"/>
      <c r="N22" s="31">
        <v>85</v>
      </c>
      <c r="O22" s="32"/>
      <c r="P22" s="31">
        <v>72</v>
      </c>
      <c r="Q22" s="32"/>
      <c r="R22" s="31">
        <v>71</v>
      </c>
      <c r="S22" s="32"/>
      <c r="T22" s="31">
        <v>91</v>
      </c>
      <c r="U22" s="32"/>
      <c r="V22" s="31">
        <v>92</v>
      </c>
      <c r="W22" s="32"/>
      <c r="X22" s="31"/>
      <c r="Y22" s="32"/>
      <c r="Z22" s="31"/>
      <c r="AA22" s="32"/>
      <c r="AB22" s="31"/>
      <c r="AC22" s="32"/>
      <c r="AD22" s="31"/>
      <c r="AE22" s="32"/>
      <c r="AF22" s="22"/>
      <c r="AG22"/>
      <c r="AH22"/>
      <c r="AI22"/>
    </row>
    <row r="23" spans="1:35" ht="80.099999999999994" customHeight="1">
      <c r="A23" s="267"/>
      <c r="B23" s="30" t="s">
        <v>59</v>
      </c>
      <c r="C23" s="31">
        <v>62</v>
      </c>
      <c r="D23" s="32"/>
      <c r="E23" s="40"/>
      <c r="F23" s="40"/>
      <c r="G23" s="40"/>
      <c r="H23" s="31">
        <v>59</v>
      </c>
      <c r="I23" s="32"/>
      <c r="J23" s="31">
        <v>52</v>
      </c>
      <c r="K23" s="32"/>
      <c r="L23" s="31">
        <v>53</v>
      </c>
      <c r="M23" s="32"/>
      <c r="N23" s="31">
        <v>57</v>
      </c>
      <c r="O23" s="32"/>
      <c r="P23" s="31">
        <v>53</v>
      </c>
      <c r="Q23" s="32"/>
      <c r="R23" s="31">
        <v>59</v>
      </c>
      <c r="S23" s="32"/>
      <c r="T23" s="31">
        <v>64</v>
      </c>
      <c r="U23" s="32"/>
      <c r="V23" s="31">
        <v>62</v>
      </c>
      <c r="W23" s="32"/>
      <c r="X23" s="31"/>
      <c r="Y23" s="32"/>
      <c r="Z23" s="31"/>
      <c r="AA23" s="32"/>
      <c r="AB23" s="31"/>
      <c r="AC23" s="32"/>
      <c r="AD23" s="31"/>
      <c r="AE23" s="32"/>
      <c r="AF23" s="22"/>
      <c r="AG23"/>
      <c r="AH23"/>
      <c r="AI23"/>
    </row>
    <row r="24" spans="1:35" ht="80.099999999999994" customHeight="1">
      <c r="A24" s="267"/>
      <c r="B24" s="30" t="s">
        <v>60</v>
      </c>
      <c r="C24" s="31">
        <v>50</v>
      </c>
      <c r="D24" s="32"/>
      <c r="E24" s="40"/>
      <c r="F24" s="40"/>
      <c r="G24" s="40"/>
      <c r="H24" s="31">
        <v>51</v>
      </c>
      <c r="I24" s="32"/>
      <c r="J24" s="31">
        <v>56</v>
      </c>
      <c r="K24" s="32"/>
      <c r="L24" s="31">
        <v>51</v>
      </c>
      <c r="M24" s="32"/>
      <c r="N24" s="31">
        <v>54</v>
      </c>
      <c r="O24" s="32"/>
      <c r="P24" s="31">
        <v>55</v>
      </c>
      <c r="Q24" s="32"/>
      <c r="R24" s="31">
        <v>63</v>
      </c>
      <c r="S24" s="32"/>
      <c r="T24" s="31">
        <v>60</v>
      </c>
      <c r="U24" s="32"/>
      <c r="V24" s="31">
        <v>62</v>
      </c>
      <c r="W24" s="32"/>
      <c r="X24" s="31"/>
      <c r="Y24" s="32"/>
      <c r="Z24" s="31"/>
      <c r="AA24" s="32"/>
      <c r="AB24" s="31"/>
      <c r="AC24" s="32"/>
      <c r="AD24" s="31"/>
      <c r="AE24" s="32"/>
      <c r="AF24" s="22"/>
      <c r="AG24"/>
      <c r="AH24"/>
      <c r="AI24"/>
    </row>
    <row r="25" spans="1:35" ht="80.099999999999994" customHeight="1">
      <c r="A25" s="267"/>
      <c r="B25" s="30" t="s">
        <v>61</v>
      </c>
      <c r="C25" s="31">
        <v>42</v>
      </c>
      <c r="D25" s="32"/>
      <c r="E25" s="40"/>
      <c r="F25" s="40"/>
      <c r="G25" s="40"/>
      <c r="H25" s="31">
        <v>41</v>
      </c>
      <c r="I25" s="32"/>
      <c r="J25" s="31">
        <v>47</v>
      </c>
      <c r="K25" s="32"/>
      <c r="L25" s="31">
        <v>42</v>
      </c>
      <c r="M25" s="32"/>
      <c r="N25" s="31">
        <v>42</v>
      </c>
      <c r="O25" s="32"/>
      <c r="P25" s="31">
        <v>43</v>
      </c>
      <c r="Q25" s="32"/>
      <c r="R25" s="31">
        <v>37</v>
      </c>
      <c r="S25" s="32"/>
      <c r="T25" s="31">
        <v>35</v>
      </c>
      <c r="U25" s="32"/>
      <c r="V25" s="31">
        <v>34</v>
      </c>
      <c r="W25" s="32"/>
      <c r="X25" s="31"/>
      <c r="Y25" s="32"/>
      <c r="Z25" s="31"/>
      <c r="AA25" s="32"/>
      <c r="AB25" s="31"/>
      <c r="AC25" s="32"/>
      <c r="AD25" s="31"/>
      <c r="AE25" s="32"/>
      <c r="AF25" s="22"/>
      <c r="AG25"/>
      <c r="AH25"/>
      <c r="AI25"/>
    </row>
    <row r="26" spans="1:35" ht="80.099999999999994" customHeight="1">
      <c r="A26" s="316" t="s">
        <v>254</v>
      </c>
      <c r="B26" s="24" t="s">
        <v>62</v>
      </c>
      <c r="C26" s="161" t="s">
        <v>216</v>
      </c>
      <c r="D26" s="26">
        <v>0.99842767295597479</v>
      </c>
      <c r="E26" s="25" t="s">
        <v>7</v>
      </c>
      <c r="F26" s="108"/>
      <c r="G26" s="108"/>
      <c r="H26" s="25">
        <f>H27+H32+H37+H42</f>
        <v>1302</v>
      </c>
      <c r="I26" s="26">
        <f t="shared" ref="I26:I47" si="1">H26/H4</f>
        <v>1</v>
      </c>
      <c r="J26" s="25">
        <f>J27+J32+J37+J42</f>
        <v>1287</v>
      </c>
      <c r="K26" s="26">
        <f t="shared" ref="K26:K47" si="2">J26/J4</f>
        <v>1</v>
      </c>
      <c r="L26" s="25">
        <f>L27+L32+L37+L42</f>
        <v>1316</v>
      </c>
      <c r="M26" s="26">
        <f t="shared" ref="M26:M47" si="3">L26/L4</f>
        <v>1</v>
      </c>
      <c r="N26" s="25">
        <f>N27+N32+N37+N42</f>
        <v>1287</v>
      </c>
      <c r="O26" s="26">
        <f t="shared" ref="O26:O47" si="4">N26/N4</f>
        <v>0.98772064466615506</v>
      </c>
      <c r="P26" s="25">
        <f>P27+P32+P37+P42</f>
        <v>1301</v>
      </c>
      <c r="Q26" s="26">
        <f t="shared" ref="Q26:Q47" si="5">P26/P4</f>
        <v>1</v>
      </c>
      <c r="R26" s="25">
        <f>R27+R32+R37+R42</f>
        <v>1352</v>
      </c>
      <c r="S26" s="26">
        <f t="shared" ref="S26:S47" si="6">R26/R4</f>
        <v>0.99705014749262533</v>
      </c>
      <c r="T26" s="25">
        <f>T27+T32+T37+T42</f>
        <v>1362</v>
      </c>
      <c r="U26" s="26">
        <f t="shared" ref="U26:U47" si="7">T26/T4</f>
        <v>0.9869565217391304</v>
      </c>
      <c r="V26" s="25">
        <f>V27+V32+V37+V42</f>
        <v>1417</v>
      </c>
      <c r="W26" s="26">
        <f t="shared" ref="W26:W47" si="8">V26/V4</f>
        <v>0.99859055673009156</v>
      </c>
      <c r="X26" s="25">
        <f>X27+X32+X37+X42</f>
        <v>0</v>
      </c>
      <c r="Y26" s="26" t="e">
        <f t="shared" ref="Y26:Y47" si="9">X26/X4</f>
        <v>#DIV/0!</v>
      </c>
      <c r="Z26" s="25">
        <f>Z27+Z32+Z37+Z42</f>
        <v>0</v>
      </c>
      <c r="AA26" s="26" t="e">
        <f t="shared" ref="AA26:AA47" si="10">Z26/Z4</f>
        <v>#DIV/0!</v>
      </c>
      <c r="AB26" s="25">
        <f>AB27+AB32+AB37+AB42</f>
        <v>0</v>
      </c>
      <c r="AC26" s="26" t="e">
        <f t="shared" ref="AC26:AC47" si="11">AB26/AB4</f>
        <v>#DIV/0!</v>
      </c>
      <c r="AD26" s="25">
        <f>AD27+AD32+AD37+AD42</f>
        <v>0</v>
      </c>
      <c r="AE26" s="26" t="e">
        <f t="shared" ref="AE26:AE47" si="12">AD26/AD4</f>
        <v>#DIV/0!</v>
      </c>
      <c r="AF26" s="22"/>
      <c r="AG26"/>
      <c r="AH26"/>
      <c r="AI26"/>
    </row>
    <row r="27" spans="1:35" ht="80.099999999999994" customHeight="1">
      <c r="A27" s="316"/>
      <c r="B27" s="27" t="s">
        <v>169</v>
      </c>
      <c r="C27" s="28">
        <f>SUM(C28:C31)</f>
        <v>281</v>
      </c>
      <c r="D27" s="29">
        <f t="shared" ref="D27:D47" si="13">C27/C5</f>
        <v>1</v>
      </c>
      <c r="E27" s="37"/>
      <c r="F27" s="37"/>
      <c r="G27" s="37"/>
      <c r="H27" s="28">
        <f>SUM(H28:H31)</f>
        <v>300</v>
      </c>
      <c r="I27" s="29">
        <f t="shared" si="1"/>
        <v>1</v>
      </c>
      <c r="J27" s="28">
        <f>SUM(J28:J31)</f>
        <v>291</v>
      </c>
      <c r="K27" s="29">
        <f t="shared" si="2"/>
        <v>1</v>
      </c>
      <c r="L27" s="28">
        <f>SUM(L28:L31)</f>
        <v>316</v>
      </c>
      <c r="M27" s="29">
        <f t="shared" si="3"/>
        <v>1</v>
      </c>
      <c r="N27" s="28">
        <f>SUM(N28:N31)</f>
        <v>298</v>
      </c>
      <c r="O27" s="29">
        <f t="shared" si="4"/>
        <v>1</v>
      </c>
      <c r="P27" s="28">
        <f>SUM(P28:P31)</f>
        <v>278</v>
      </c>
      <c r="Q27" s="29">
        <f t="shared" si="5"/>
        <v>1</v>
      </c>
      <c r="R27" s="28">
        <f>SUM(R28:R31)</f>
        <v>293</v>
      </c>
      <c r="S27" s="29">
        <f t="shared" si="6"/>
        <v>1</v>
      </c>
      <c r="T27" s="28">
        <f>SUM(T28:T31)</f>
        <v>277</v>
      </c>
      <c r="U27" s="29">
        <f t="shared" si="7"/>
        <v>1</v>
      </c>
      <c r="V27" s="28">
        <f>SUM(V28:V31)</f>
        <v>285</v>
      </c>
      <c r="W27" s="29">
        <f t="shared" si="8"/>
        <v>1</v>
      </c>
      <c r="X27" s="162">
        <f>SUM(X28:X31)</f>
        <v>0</v>
      </c>
      <c r="Y27" s="165" t="e">
        <f t="shared" si="9"/>
        <v>#DIV/0!</v>
      </c>
      <c r="Z27" s="162">
        <f>SUM(Z28:Z31)</f>
        <v>0</v>
      </c>
      <c r="AA27" s="165" t="e">
        <f t="shared" si="10"/>
        <v>#DIV/0!</v>
      </c>
      <c r="AB27" s="162">
        <f>SUM(AB28:AB31)</f>
        <v>0</v>
      </c>
      <c r="AC27" s="165" t="e">
        <f t="shared" si="11"/>
        <v>#DIV/0!</v>
      </c>
      <c r="AD27" s="162">
        <f>SUM(AD28:AD31)</f>
        <v>0</v>
      </c>
      <c r="AE27" s="165" t="e">
        <f t="shared" si="12"/>
        <v>#DIV/0!</v>
      </c>
      <c r="AF27" s="22"/>
      <c r="AG27"/>
      <c r="AH27"/>
      <c r="AI27"/>
    </row>
    <row r="28" spans="1:35" ht="80.099999999999994" customHeight="1">
      <c r="A28" s="316"/>
      <c r="B28" s="30" t="s">
        <v>45</v>
      </c>
      <c r="C28" s="31">
        <v>109</v>
      </c>
      <c r="D28" s="39">
        <f t="shared" si="13"/>
        <v>1</v>
      </c>
      <c r="E28" s="40"/>
      <c r="F28" s="40"/>
      <c r="G28" s="40"/>
      <c r="H28" s="31">
        <v>103</v>
      </c>
      <c r="I28" s="39">
        <f t="shared" si="1"/>
        <v>1</v>
      </c>
      <c r="J28" s="31">
        <v>105</v>
      </c>
      <c r="K28" s="39">
        <f t="shared" si="2"/>
        <v>1</v>
      </c>
      <c r="L28" s="31">
        <v>105</v>
      </c>
      <c r="M28" s="39">
        <f t="shared" si="3"/>
        <v>1</v>
      </c>
      <c r="N28" s="31">
        <v>98</v>
      </c>
      <c r="O28" s="39">
        <f t="shared" si="4"/>
        <v>1</v>
      </c>
      <c r="P28" s="31">
        <v>90</v>
      </c>
      <c r="Q28" s="39">
        <f t="shared" si="5"/>
        <v>1</v>
      </c>
      <c r="R28" s="31">
        <v>89</v>
      </c>
      <c r="S28" s="39">
        <f t="shared" si="6"/>
        <v>1</v>
      </c>
      <c r="T28" s="31">
        <v>77</v>
      </c>
      <c r="U28" s="39">
        <f t="shared" si="7"/>
        <v>1</v>
      </c>
      <c r="V28" s="31">
        <v>75</v>
      </c>
      <c r="W28" s="39">
        <f t="shared" si="8"/>
        <v>1</v>
      </c>
      <c r="X28" s="163"/>
      <c r="Y28" s="164" t="e">
        <f t="shared" si="9"/>
        <v>#DIV/0!</v>
      </c>
      <c r="Z28" s="163"/>
      <c r="AA28" s="164" t="e">
        <f t="shared" si="10"/>
        <v>#DIV/0!</v>
      </c>
      <c r="AB28" s="163"/>
      <c r="AC28" s="164" t="e">
        <f t="shared" si="11"/>
        <v>#DIV/0!</v>
      </c>
      <c r="AD28" s="163"/>
      <c r="AE28" s="164" t="e">
        <f t="shared" si="12"/>
        <v>#DIV/0!</v>
      </c>
      <c r="AF28" s="22"/>
      <c r="AG28"/>
      <c r="AH28"/>
      <c r="AI28"/>
    </row>
    <row r="29" spans="1:35" ht="80.099999999999994" customHeight="1">
      <c r="A29" s="136"/>
      <c r="B29" s="30" t="s">
        <v>46</v>
      </c>
      <c r="C29" s="31">
        <v>26</v>
      </c>
      <c r="D29" s="39">
        <f t="shared" si="13"/>
        <v>1</v>
      </c>
      <c r="E29" s="40"/>
      <c r="F29" s="40"/>
      <c r="G29" s="40"/>
      <c r="H29" s="31">
        <v>32</v>
      </c>
      <c r="I29" s="39">
        <f t="shared" si="1"/>
        <v>1</v>
      </c>
      <c r="J29" s="31">
        <v>33</v>
      </c>
      <c r="K29" s="39">
        <f t="shared" si="2"/>
        <v>1</v>
      </c>
      <c r="L29" s="31">
        <v>49</v>
      </c>
      <c r="M29" s="39">
        <f t="shared" si="3"/>
        <v>1</v>
      </c>
      <c r="N29" s="31">
        <v>52</v>
      </c>
      <c r="O29" s="39">
        <f t="shared" si="4"/>
        <v>1</v>
      </c>
      <c r="P29" s="31">
        <v>49</v>
      </c>
      <c r="Q29" s="39">
        <f t="shared" si="5"/>
        <v>1</v>
      </c>
      <c r="R29" s="31">
        <v>58</v>
      </c>
      <c r="S29" s="39">
        <f t="shared" si="6"/>
        <v>1</v>
      </c>
      <c r="T29" s="31">
        <v>56</v>
      </c>
      <c r="U29" s="39">
        <f t="shared" si="7"/>
        <v>1</v>
      </c>
      <c r="V29" s="31">
        <v>61</v>
      </c>
      <c r="W29" s="39">
        <f t="shared" si="8"/>
        <v>1</v>
      </c>
      <c r="X29" s="163"/>
      <c r="Y29" s="164" t="e">
        <f t="shared" si="9"/>
        <v>#DIV/0!</v>
      </c>
      <c r="Z29" s="163"/>
      <c r="AA29" s="164" t="e">
        <f t="shared" si="10"/>
        <v>#DIV/0!</v>
      </c>
      <c r="AB29" s="163"/>
      <c r="AC29" s="164" t="e">
        <f t="shared" si="11"/>
        <v>#DIV/0!</v>
      </c>
      <c r="AD29" s="163"/>
      <c r="AE29" s="164" t="e">
        <f t="shared" si="12"/>
        <v>#DIV/0!</v>
      </c>
      <c r="AF29" s="22"/>
      <c r="AG29"/>
      <c r="AH29"/>
      <c r="AI29"/>
    </row>
    <row r="30" spans="1:35" ht="80.099999999999994" customHeight="1">
      <c r="A30" s="136"/>
      <c r="B30" s="30" t="s">
        <v>47</v>
      </c>
      <c r="C30" s="31">
        <v>60</v>
      </c>
      <c r="D30" s="39">
        <f t="shared" si="13"/>
        <v>1</v>
      </c>
      <c r="E30" s="40"/>
      <c r="F30" s="40"/>
      <c r="G30" s="40"/>
      <c r="H30" s="31">
        <v>72</v>
      </c>
      <c r="I30" s="39">
        <f t="shared" si="1"/>
        <v>1</v>
      </c>
      <c r="J30" s="31">
        <v>76</v>
      </c>
      <c r="K30" s="39">
        <f t="shared" si="2"/>
        <v>1</v>
      </c>
      <c r="L30" s="31">
        <v>73</v>
      </c>
      <c r="M30" s="39">
        <f t="shared" si="3"/>
        <v>1</v>
      </c>
      <c r="N30" s="31">
        <v>72</v>
      </c>
      <c r="O30" s="39">
        <f t="shared" si="4"/>
        <v>1</v>
      </c>
      <c r="P30" s="31">
        <v>61</v>
      </c>
      <c r="Q30" s="39">
        <f t="shared" si="5"/>
        <v>1</v>
      </c>
      <c r="R30" s="31">
        <v>69</v>
      </c>
      <c r="S30" s="39">
        <f t="shared" si="6"/>
        <v>1</v>
      </c>
      <c r="T30" s="31">
        <v>62</v>
      </c>
      <c r="U30" s="39">
        <f t="shared" si="7"/>
        <v>1</v>
      </c>
      <c r="V30" s="31">
        <v>62</v>
      </c>
      <c r="W30" s="39">
        <f t="shared" si="8"/>
        <v>1</v>
      </c>
      <c r="X30" s="163"/>
      <c r="Y30" s="164" t="e">
        <f t="shared" si="9"/>
        <v>#DIV/0!</v>
      </c>
      <c r="Z30" s="163"/>
      <c r="AA30" s="164" t="e">
        <f t="shared" si="10"/>
        <v>#DIV/0!</v>
      </c>
      <c r="AB30" s="163"/>
      <c r="AC30" s="164" t="e">
        <f t="shared" si="11"/>
        <v>#DIV/0!</v>
      </c>
      <c r="AD30" s="163"/>
      <c r="AE30" s="164" t="e">
        <f t="shared" si="12"/>
        <v>#DIV/0!</v>
      </c>
      <c r="AF30" s="22"/>
      <c r="AG30"/>
      <c r="AH30"/>
      <c r="AI30"/>
    </row>
    <row r="31" spans="1:35" ht="80.099999999999994" customHeight="1">
      <c r="A31" s="136"/>
      <c r="B31" s="30" t="s">
        <v>48</v>
      </c>
      <c r="C31" s="31">
        <v>86</v>
      </c>
      <c r="D31" s="39">
        <f t="shared" si="13"/>
        <v>1</v>
      </c>
      <c r="E31" s="40"/>
      <c r="F31" s="40"/>
      <c r="G31" s="40"/>
      <c r="H31" s="31">
        <v>93</v>
      </c>
      <c r="I31" s="39">
        <f t="shared" si="1"/>
        <v>1</v>
      </c>
      <c r="J31" s="31">
        <v>77</v>
      </c>
      <c r="K31" s="39">
        <f t="shared" si="2"/>
        <v>1</v>
      </c>
      <c r="L31" s="31">
        <v>89</v>
      </c>
      <c r="M31" s="39">
        <f t="shared" si="3"/>
        <v>1</v>
      </c>
      <c r="N31" s="31">
        <v>76</v>
      </c>
      <c r="O31" s="39">
        <f t="shared" si="4"/>
        <v>1</v>
      </c>
      <c r="P31" s="31">
        <v>78</v>
      </c>
      <c r="Q31" s="39">
        <f t="shared" si="5"/>
        <v>1</v>
      </c>
      <c r="R31" s="31">
        <v>77</v>
      </c>
      <c r="S31" s="39">
        <f t="shared" si="6"/>
        <v>1</v>
      </c>
      <c r="T31" s="31">
        <v>82</v>
      </c>
      <c r="U31" s="39">
        <f t="shared" si="7"/>
        <v>1</v>
      </c>
      <c r="V31" s="31">
        <v>87</v>
      </c>
      <c r="W31" s="39">
        <f t="shared" si="8"/>
        <v>1</v>
      </c>
      <c r="X31" s="163"/>
      <c r="Y31" s="164" t="e">
        <f t="shared" si="9"/>
        <v>#DIV/0!</v>
      </c>
      <c r="Z31" s="163"/>
      <c r="AA31" s="164" t="e">
        <f t="shared" si="10"/>
        <v>#DIV/0!</v>
      </c>
      <c r="AB31" s="163"/>
      <c r="AC31" s="164" t="e">
        <f t="shared" si="11"/>
        <v>#DIV/0!</v>
      </c>
      <c r="AD31" s="163"/>
      <c r="AE31" s="164" t="e">
        <f t="shared" si="12"/>
        <v>#DIV/0!</v>
      </c>
      <c r="AF31" s="22"/>
      <c r="AG31"/>
      <c r="AH31"/>
      <c r="AI31"/>
    </row>
    <row r="32" spans="1:35" ht="80.099999999999994" customHeight="1">
      <c r="A32" s="267"/>
      <c r="B32" s="27" t="s">
        <v>170</v>
      </c>
      <c r="C32" s="28">
        <f>SUM(C33:C36)</f>
        <v>292</v>
      </c>
      <c r="D32" s="29">
        <f t="shared" si="13"/>
        <v>1</v>
      </c>
      <c r="E32" s="37"/>
      <c r="F32" s="37"/>
      <c r="G32" s="37"/>
      <c r="H32" s="28">
        <f>SUM(H33:H36)</f>
        <v>296</v>
      </c>
      <c r="I32" s="29">
        <f t="shared" si="1"/>
        <v>1</v>
      </c>
      <c r="J32" s="28">
        <f>SUM(J33:J36)</f>
        <v>287</v>
      </c>
      <c r="K32" s="29">
        <f t="shared" si="2"/>
        <v>1</v>
      </c>
      <c r="L32" s="28">
        <f>SUM(L33:L36)</f>
        <v>286</v>
      </c>
      <c r="M32" s="29">
        <f t="shared" si="3"/>
        <v>1</v>
      </c>
      <c r="N32" s="28">
        <f>SUM(N33:N36)</f>
        <v>289</v>
      </c>
      <c r="O32" s="29">
        <f t="shared" si="4"/>
        <v>1</v>
      </c>
      <c r="P32" s="28">
        <f>SUM(P33:P36)</f>
        <v>304</v>
      </c>
      <c r="Q32" s="29">
        <f t="shared" si="5"/>
        <v>1</v>
      </c>
      <c r="R32" s="28">
        <f>SUM(R33:R36)</f>
        <v>301</v>
      </c>
      <c r="S32" s="29">
        <f t="shared" si="6"/>
        <v>0.9868852459016394</v>
      </c>
      <c r="T32" s="28">
        <f>SUM(T33:T36)</f>
        <v>291</v>
      </c>
      <c r="U32" s="29">
        <f t="shared" si="7"/>
        <v>0.94174757281553401</v>
      </c>
      <c r="V32" s="28">
        <f>SUM(V33:V36)</f>
        <v>307</v>
      </c>
      <c r="W32" s="29">
        <f t="shared" si="8"/>
        <v>0.99352750809061485</v>
      </c>
      <c r="X32" s="162">
        <f>SUM(X33:X36)</f>
        <v>0</v>
      </c>
      <c r="Y32" s="165" t="e">
        <f t="shared" si="9"/>
        <v>#DIV/0!</v>
      </c>
      <c r="Z32" s="162">
        <f>SUM(Z33:Z36)</f>
        <v>0</v>
      </c>
      <c r="AA32" s="165" t="e">
        <f t="shared" si="10"/>
        <v>#DIV/0!</v>
      </c>
      <c r="AB32" s="162">
        <f>SUM(AB33:AB36)</f>
        <v>0</v>
      </c>
      <c r="AC32" s="165" t="e">
        <f t="shared" si="11"/>
        <v>#DIV/0!</v>
      </c>
      <c r="AD32" s="162">
        <f>SUM(AD33:AD36)</f>
        <v>0</v>
      </c>
      <c r="AE32" s="165" t="e">
        <f t="shared" si="12"/>
        <v>#DIV/0!</v>
      </c>
      <c r="AF32" s="22"/>
      <c r="AG32"/>
      <c r="AH32"/>
      <c r="AI32"/>
    </row>
    <row r="33" spans="1:35" ht="80.099999999999994" customHeight="1">
      <c r="A33" s="267"/>
      <c r="B33" s="30" t="s">
        <v>49</v>
      </c>
      <c r="C33" s="31">
        <v>78</v>
      </c>
      <c r="D33" s="39">
        <f t="shared" si="13"/>
        <v>1</v>
      </c>
      <c r="E33" s="40"/>
      <c r="F33" s="40"/>
      <c r="G33" s="40"/>
      <c r="H33" s="31">
        <v>78</v>
      </c>
      <c r="I33" s="39">
        <f t="shared" si="1"/>
        <v>1</v>
      </c>
      <c r="J33" s="31">
        <v>74</v>
      </c>
      <c r="K33" s="39">
        <f t="shared" si="2"/>
        <v>1</v>
      </c>
      <c r="L33" s="31">
        <v>72</v>
      </c>
      <c r="M33" s="39">
        <f t="shared" si="3"/>
        <v>1</v>
      </c>
      <c r="N33" s="31">
        <v>63</v>
      </c>
      <c r="O33" s="39">
        <f t="shared" si="4"/>
        <v>1</v>
      </c>
      <c r="P33" s="31">
        <v>68</v>
      </c>
      <c r="Q33" s="39">
        <f t="shared" si="5"/>
        <v>1</v>
      </c>
      <c r="R33" s="31">
        <v>74</v>
      </c>
      <c r="S33" s="39">
        <f t="shared" si="6"/>
        <v>1</v>
      </c>
      <c r="T33" s="31">
        <v>78</v>
      </c>
      <c r="U33" s="39">
        <f t="shared" si="7"/>
        <v>1</v>
      </c>
      <c r="V33" s="31">
        <v>74</v>
      </c>
      <c r="W33" s="39">
        <f t="shared" si="8"/>
        <v>1</v>
      </c>
      <c r="X33" s="163"/>
      <c r="Y33" s="164" t="e">
        <f t="shared" si="9"/>
        <v>#DIV/0!</v>
      </c>
      <c r="Z33" s="163"/>
      <c r="AA33" s="164" t="e">
        <f t="shared" si="10"/>
        <v>#DIV/0!</v>
      </c>
      <c r="AB33" s="163"/>
      <c r="AC33" s="164" t="e">
        <f t="shared" si="11"/>
        <v>#DIV/0!</v>
      </c>
      <c r="AD33" s="163"/>
      <c r="AE33" s="164" t="e">
        <f t="shared" si="12"/>
        <v>#DIV/0!</v>
      </c>
      <c r="AF33" s="22"/>
      <c r="AG33"/>
      <c r="AH33"/>
      <c r="AI33"/>
    </row>
    <row r="34" spans="1:35" ht="80.099999999999994" customHeight="1">
      <c r="A34" s="267"/>
      <c r="B34" s="30" t="s">
        <v>50</v>
      </c>
      <c r="C34" s="31">
        <v>93</v>
      </c>
      <c r="D34" s="39">
        <f t="shared" si="13"/>
        <v>1</v>
      </c>
      <c r="E34" s="40"/>
      <c r="F34" s="40"/>
      <c r="G34" s="40"/>
      <c r="H34" s="31">
        <v>95</v>
      </c>
      <c r="I34" s="39">
        <f t="shared" si="1"/>
        <v>1</v>
      </c>
      <c r="J34" s="31">
        <v>92</v>
      </c>
      <c r="K34" s="39">
        <f t="shared" si="2"/>
        <v>1</v>
      </c>
      <c r="L34" s="31">
        <v>93</v>
      </c>
      <c r="M34" s="39">
        <f t="shared" si="3"/>
        <v>1</v>
      </c>
      <c r="N34" s="31">
        <v>91</v>
      </c>
      <c r="O34" s="39">
        <f t="shared" si="4"/>
        <v>1</v>
      </c>
      <c r="P34" s="31">
        <v>85</v>
      </c>
      <c r="Q34" s="39">
        <f t="shared" si="5"/>
        <v>1</v>
      </c>
      <c r="R34" s="31">
        <v>71</v>
      </c>
      <c r="S34" s="39">
        <f t="shared" si="6"/>
        <v>1</v>
      </c>
      <c r="T34" s="31">
        <v>70</v>
      </c>
      <c r="U34" s="39">
        <f t="shared" si="7"/>
        <v>1</v>
      </c>
      <c r="V34" s="31">
        <v>67</v>
      </c>
      <c r="W34" s="39">
        <f t="shared" si="8"/>
        <v>1</v>
      </c>
      <c r="X34" s="163"/>
      <c r="Y34" s="164" t="e">
        <f t="shared" si="9"/>
        <v>#DIV/0!</v>
      </c>
      <c r="Z34" s="163"/>
      <c r="AA34" s="164" t="e">
        <f t="shared" si="10"/>
        <v>#DIV/0!</v>
      </c>
      <c r="AB34" s="163"/>
      <c r="AC34" s="164" t="e">
        <f t="shared" si="11"/>
        <v>#DIV/0!</v>
      </c>
      <c r="AD34" s="163"/>
      <c r="AE34" s="164" t="e">
        <f t="shared" si="12"/>
        <v>#DIV/0!</v>
      </c>
      <c r="AF34" s="22"/>
      <c r="AG34"/>
      <c r="AH34"/>
      <c r="AI34"/>
    </row>
    <row r="35" spans="1:35" ht="80.099999999999994" customHeight="1">
      <c r="A35" s="267"/>
      <c r="B35" s="30" t="s">
        <v>282</v>
      </c>
      <c r="C35" s="31">
        <v>106</v>
      </c>
      <c r="D35" s="39">
        <f t="shared" si="13"/>
        <v>1</v>
      </c>
      <c r="E35" s="40"/>
      <c r="F35" s="40"/>
      <c r="G35" s="40"/>
      <c r="H35" s="31">
        <v>109</v>
      </c>
      <c r="I35" s="39">
        <f t="shared" si="1"/>
        <v>1</v>
      </c>
      <c r="J35" s="31">
        <v>104</v>
      </c>
      <c r="K35" s="39">
        <f t="shared" si="2"/>
        <v>1</v>
      </c>
      <c r="L35" s="31">
        <v>102</v>
      </c>
      <c r="M35" s="39">
        <f t="shared" si="3"/>
        <v>1</v>
      </c>
      <c r="N35" s="31">
        <v>114</v>
      </c>
      <c r="O35" s="39">
        <f t="shared" si="4"/>
        <v>1</v>
      </c>
      <c r="P35" s="31">
        <v>125</v>
      </c>
      <c r="Q35" s="39">
        <f t="shared" si="5"/>
        <v>1</v>
      </c>
      <c r="R35" s="31">
        <v>132</v>
      </c>
      <c r="S35" s="39">
        <f t="shared" si="6"/>
        <v>0.97058823529411764</v>
      </c>
      <c r="T35" s="31">
        <v>120</v>
      </c>
      <c r="U35" s="39">
        <f t="shared" si="7"/>
        <v>0.86956521739130432</v>
      </c>
      <c r="V35" s="31">
        <v>141</v>
      </c>
      <c r="W35" s="39">
        <f t="shared" si="8"/>
        <v>0.98601398601398604</v>
      </c>
      <c r="X35" s="163"/>
      <c r="Y35" s="164" t="e">
        <f t="shared" si="9"/>
        <v>#DIV/0!</v>
      </c>
      <c r="Z35" s="163"/>
      <c r="AA35" s="164" t="e">
        <f t="shared" si="10"/>
        <v>#DIV/0!</v>
      </c>
      <c r="AB35" s="163"/>
      <c r="AC35" s="164" t="e">
        <f t="shared" si="11"/>
        <v>#DIV/0!</v>
      </c>
      <c r="AD35" s="163"/>
      <c r="AE35" s="164" t="e">
        <f t="shared" si="12"/>
        <v>#DIV/0!</v>
      </c>
      <c r="AF35" s="22"/>
      <c r="AG35"/>
      <c r="AH35"/>
      <c r="AI35"/>
    </row>
    <row r="36" spans="1:35" ht="80.099999999999994" customHeight="1">
      <c r="A36" s="267"/>
      <c r="B36" s="30" t="s">
        <v>52</v>
      </c>
      <c r="C36" s="31">
        <v>15</v>
      </c>
      <c r="D36" s="39">
        <f t="shared" si="13"/>
        <v>1</v>
      </c>
      <c r="E36" s="40"/>
      <c r="F36" s="40"/>
      <c r="G36" s="40"/>
      <c r="H36" s="31">
        <v>14</v>
      </c>
      <c r="I36" s="39">
        <f t="shared" si="1"/>
        <v>1</v>
      </c>
      <c r="J36" s="31">
        <v>17</v>
      </c>
      <c r="K36" s="39">
        <f t="shared" si="2"/>
        <v>1</v>
      </c>
      <c r="L36" s="31">
        <v>19</v>
      </c>
      <c r="M36" s="39">
        <f t="shared" si="3"/>
        <v>1</v>
      </c>
      <c r="N36" s="31">
        <v>21</v>
      </c>
      <c r="O36" s="39">
        <f t="shared" si="4"/>
        <v>1</v>
      </c>
      <c r="P36" s="31">
        <v>26</v>
      </c>
      <c r="Q36" s="39">
        <f t="shared" si="5"/>
        <v>1</v>
      </c>
      <c r="R36" s="31">
        <v>24</v>
      </c>
      <c r="S36" s="39">
        <f t="shared" si="6"/>
        <v>1</v>
      </c>
      <c r="T36" s="31">
        <v>23</v>
      </c>
      <c r="U36" s="39">
        <f t="shared" si="7"/>
        <v>1</v>
      </c>
      <c r="V36" s="31">
        <v>25</v>
      </c>
      <c r="W36" s="39">
        <f t="shared" si="8"/>
        <v>1</v>
      </c>
      <c r="X36" s="163"/>
      <c r="Y36" s="164" t="e">
        <f t="shared" si="9"/>
        <v>#DIV/0!</v>
      </c>
      <c r="Z36" s="163"/>
      <c r="AA36" s="164" t="e">
        <f t="shared" si="10"/>
        <v>#DIV/0!</v>
      </c>
      <c r="AB36" s="163"/>
      <c r="AC36" s="164" t="e">
        <f t="shared" si="11"/>
        <v>#DIV/0!</v>
      </c>
      <c r="AD36" s="163"/>
      <c r="AE36" s="164" t="e">
        <f t="shared" si="12"/>
        <v>#DIV/0!</v>
      </c>
      <c r="AF36" s="22"/>
      <c r="AG36"/>
      <c r="AH36"/>
      <c r="AI36"/>
    </row>
    <row r="37" spans="1:35" ht="80.099999999999994" customHeight="1">
      <c r="A37" s="267"/>
      <c r="B37" s="27" t="s">
        <v>171</v>
      </c>
      <c r="C37" s="28">
        <f>SUM(C38:C41)</f>
        <v>268</v>
      </c>
      <c r="D37" s="29">
        <f t="shared" si="13"/>
        <v>1</v>
      </c>
      <c r="E37" s="37"/>
      <c r="F37" s="37"/>
      <c r="G37" s="37"/>
      <c r="H37" s="28">
        <f>SUM(H38:H41)</f>
        <v>278</v>
      </c>
      <c r="I37" s="29">
        <f t="shared" si="1"/>
        <v>1</v>
      </c>
      <c r="J37" s="28">
        <f>SUM(J38:J41)</f>
        <v>273</v>
      </c>
      <c r="K37" s="29">
        <f t="shared" si="2"/>
        <v>1</v>
      </c>
      <c r="L37" s="28">
        <f>SUM(L38:L41)</f>
        <v>284</v>
      </c>
      <c r="M37" s="29">
        <f t="shared" si="3"/>
        <v>1</v>
      </c>
      <c r="N37" s="28">
        <f>SUM(N38:N41)</f>
        <v>278</v>
      </c>
      <c r="O37" s="29">
        <f t="shared" si="4"/>
        <v>0.96527777777777779</v>
      </c>
      <c r="P37" s="28">
        <f>SUM(P38:P41)</f>
        <v>302</v>
      </c>
      <c r="Q37" s="29">
        <f t="shared" si="5"/>
        <v>1</v>
      </c>
      <c r="R37" s="28">
        <f>SUM(R38:R41)</f>
        <v>322</v>
      </c>
      <c r="S37" s="29">
        <f t="shared" si="6"/>
        <v>1</v>
      </c>
      <c r="T37" s="28">
        <f>SUM(T38:T41)</f>
        <v>327</v>
      </c>
      <c r="U37" s="29">
        <f t="shared" si="7"/>
        <v>1</v>
      </c>
      <c r="V37" s="28">
        <f>SUM(V38:V41)</f>
        <v>358</v>
      </c>
      <c r="W37" s="29">
        <f t="shared" si="8"/>
        <v>1</v>
      </c>
      <c r="X37" s="162">
        <f>SUM(X38:X41)</f>
        <v>0</v>
      </c>
      <c r="Y37" s="165" t="e">
        <f t="shared" si="9"/>
        <v>#DIV/0!</v>
      </c>
      <c r="Z37" s="162">
        <f>SUM(Z38:Z41)</f>
        <v>0</v>
      </c>
      <c r="AA37" s="165" t="e">
        <f t="shared" si="10"/>
        <v>#DIV/0!</v>
      </c>
      <c r="AB37" s="162">
        <f>SUM(AB38:AB41)</f>
        <v>0</v>
      </c>
      <c r="AC37" s="165" t="e">
        <f t="shared" si="11"/>
        <v>#DIV/0!</v>
      </c>
      <c r="AD37" s="162">
        <f>SUM(AD38:AD41)</f>
        <v>0</v>
      </c>
      <c r="AE37" s="165" t="e">
        <f t="shared" si="12"/>
        <v>#DIV/0!</v>
      </c>
      <c r="AF37" s="22"/>
      <c r="AG37"/>
      <c r="AH37"/>
      <c r="AI37"/>
    </row>
    <row r="38" spans="1:35" ht="80.099999999999994" customHeight="1">
      <c r="A38" s="267"/>
      <c r="B38" s="30" t="s">
        <v>53</v>
      </c>
      <c r="C38" s="31">
        <v>63</v>
      </c>
      <c r="D38" s="39">
        <f t="shared" si="13"/>
        <v>1</v>
      </c>
      <c r="E38" s="40"/>
      <c r="F38" s="40"/>
      <c r="G38" s="40"/>
      <c r="H38" s="31">
        <v>66</v>
      </c>
      <c r="I38" s="39">
        <f t="shared" si="1"/>
        <v>1</v>
      </c>
      <c r="J38" s="31">
        <v>73</v>
      </c>
      <c r="K38" s="39">
        <f t="shared" si="2"/>
        <v>1</v>
      </c>
      <c r="L38" s="31">
        <v>78</v>
      </c>
      <c r="M38" s="39">
        <f t="shared" si="3"/>
        <v>1</v>
      </c>
      <c r="N38" s="31">
        <v>77</v>
      </c>
      <c r="O38" s="39">
        <f t="shared" si="4"/>
        <v>1</v>
      </c>
      <c r="P38" s="31">
        <v>84</v>
      </c>
      <c r="Q38" s="39">
        <f t="shared" si="5"/>
        <v>1</v>
      </c>
      <c r="R38" s="31">
        <v>95</v>
      </c>
      <c r="S38" s="39">
        <f t="shared" si="6"/>
        <v>1</v>
      </c>
      <c r="T38" s="31">
        <v>105</v>
      </c>
      <c r="U38" s="39">
        <f t="shared" si="7"/>
        <v>1</v>
      </c>
      <c r="V38" s="31">
        <v>114</v>
      </c>
      <c r="W38" s="39">
        <f t="shared" si="8"/>
        <v>1</v>
      </c>
      <c r="X38" s="163"/>
      <c r="Y38" s="164" t="e">
        <f t="shared" si="9"/>
        <v>#DIV/0!</v>
      </c>
      <c r="Z38" s="163"/>
      <c r="AA38" s="164" t="e">
        <f t="shared" si="10"/>
        <v>#DIV/0!</v>
      </c>
      <c r="AB38" s="163"/>
      <c r="AC38" s="164" t="e">
        <f t="shared" si="11"/>
        <v>#DIV/0!</v>
      </c>
      <c r="AD38" s="163"/>
      <c r="AE38" s="164" t="e">
        <f t="shared" si="12"/>
        <v>#DIV/0!</v>
      </c>
      <c r="AF38" s="22"/>
      <c r="AG38"/>
      <c r="AH38"/>
      <c r="AI38"/>
    </row>
    <row r="39" spans="1:35" ht="80.099999999999994" customHeight="1">
      <c r="A39" s="267"/>
      <c r="B39" s="30" t="s">
        <v>54</v>
      </c>
      <c r="C39" s="31">
        <v>23</v>
      </c>
      <c r="D39" s="39">
        <f t="shared" si="13"/>
        <v>1</v>
      </c>
      <c r="E39" s="40"/>
      <c r="F39" s="40"/>
      <c r="G39" s="40"/>
      <c r="H39" s="31">
        <v>20</v>
      </c>
      <c r="I39" s="39">
        <f t="shared" si="1"/>
        <v>1</v>
      </c>
      <c r="J39" s="31">
        <v>20</v>
      </c>
      <c r="K39" s="39">
        <f t="shared" si="2"/>
        <v>1</v>
      </c>
      <c r="L39" s="31">
        <v>18</v>
      </c>
      <c r="M39" s="39">
        <f t="shared" si="3"/>
        <v>1</v>
      </c>
      <c r="N39" s="31">
        <v>23</v>
      </c>
      <c r="O39" s="39">
        <f t="shared" si="4"/>
        <v>1</v>
      </c>
      <c r="P39" s="31">
        <v>28</v>
      </c>
      <c r="Q39" s="39">
        <f t="shared" si="5"/>
        <v>1</v>
      </c>
      <c r="R39" s="31">
        <v>34</v>
      </c>
      <c r="S39" s="39">
        <f t="shared" si="6"/>
        <v>1</v>
      </c>
      <c r="T39" s="31">
        <v>39</v>
      </c>
      <c r="U39" s="39">
        <f t="shared" si="7"/>
        <v>1</v>
      </c>
      <c r="V39" s="31">
        <v>47</v>
      </c>
      <c r="W39" s="39">
        <f t="shared" si="8"/>
        <v>1</v>
      </c>
      <c r="X39" s="163"/>
      <c r="Y39" s="164" t="e">
        <f t="shared" si="9"/>
        <v>#DIV/0!</v>
      </c>
      <c r="Z39" s="163"/>
      <c r="AA39" s="164" t="e">
        <f t="shared" si="10"/>
        <v>#DIV/0!</v>
      </c>
      <c r="AB39" s="163"/>
      <c r="AC39" s="164" t="e">
        <f t="shared" si="11"/>
        <v>#DIV/0!</v>
      </c>
      <c r="AD39" s="163"/>
      <c r="AE39" s="164" t="e">
        <f t="shared" si="12"/>
        <v>#DIV/0!</v>
      </c>
      <c r="AF39" s="22"/>
      <c r="AG39"/>
      <c r="AH39"/>
      <c r="AI39"/>
    </row>
    <row r="40" spans="1:35" ht="80.099999999999994" customHeight="1">
      <c r="A40" s="267"/>
      <c r="B40" s="30" t="s">
        <v>270</v>
      </c>
      <c r="C40" s="31">
        <v>82</v>
      </c>
      <c r="D40" s="39">
        <f t="shared" si="13"/>
        <v>1</v>
      </c>
      <c r="E40" s="40"/>
      <c r="F40" s="40"/>
      <c r="G40" s="40"/>
      <c r="H40" s="31">
        <v>87</v>
      </c>
      <c r="I40" s="39">
        <f t="shared" si="1"/>
        <v>1</v>
      </c>
      <c r="J40" s="31">
        <v>85</v>
      </c>
      <c r="K40" s="39">
        <f t="shared" si="2"/>
        <v>1</v>
      </c>
      <c r="L40" s="31">
        <v>90</v>
      </c>
      <c r="M40" s="39">
        <f t="shared" si="3"/>
        <v>1</v>
      </c>
      <c r="N40" s="31">
        <v>87</v>
      </c>
      <c r="O40" s="39">
        <f t="shared" si="4"/>
        <v>1</v>
      </c>
      <c r="P40" s="31">
        <v>90</v>
      </c>
      <c r="Q40" s="39">
        <f t="shared" si="5"/>
        <v>1</v>
      </c>
      <c r="R40" s="31">
        <v>83</v>
      </c>
      <c r="S40" s="39">
        <f t="shared" si="6"/>
        <v>1</v>
      </c>
      <c r="T40" s="31">
        <v>79</v>
      </c>
      <c r="U40" s="39">
        <f t="shared" si="7"/>
        <v>1</v>
      </c>
      <c r="V40" s="31">
        <v>94</v>
      </c>
      <c r="W40" s="39">
        <f t="shared" si="8"/>
        <v>1</v>
      </c>
      <c r="X40" s="163"/>
      <c r="Y40" s="164" t="e">
        <f t="shared" si="9"/>
        <v>#DIV/0!</v>
      </c>
      <c r="Z40" s="163"/>
      <c r="AA40" s="164" t="e">
        <f t="shared" si="10"/>
        <v>#DIV/0!</v>
      </c>
      <c r="AB40" s="163"/>
      <c r="AC40" s="164" t="e">
        <f t="shared" si="11"/>
        <v>#DIV/0!</v>
      </c>
      <c r="AD40" s="163"/>
      <c r="AE40" s="164" t="e">
        <f t="shared" si="12"/>
        <v>#DIV/0!</v>
      </c>
      <c r="AF40" s="22"/>
      <c r="AG40"/>
      <c r="AH40"/>
      <c r="AI40"/>
    </row>
    <row r="41" spans="1:35" ht="80.099999999999994" customHeight="1">
      <c r="A41" s="267"/>
      <c r="B41" s="30" t="s">
        <v>278</v>
      </c>
      <c r="C41" s="31">
        <v>100</v>
      </c>
      <c r="D41" s="39">
        <f t="shared" si="13"/>
        <v>1</v>
      </c>
      <c r="E41" s="40"/>
      <c r="F41" s="40"/>
      <c r="G41" s="40"/>
      <c r="H41" s="31">
        <v>105</v>
      </c>
      <c r="I41" s="39">
        <f t="shared" si="1"/>
        <v>1</v>
      </c>
      <c r="J41" s="31">
        <v>95</v>
      </c>
      <c r="K41" s="39">
        <f t="shared" si="2"/>
        <v>1</v>
      </c>
      <c r="L41" s="31">
        <v>98</v>
      </c>
      <c r="M41" s="39">
        <f t="shared" si="3"/>
        <v>1</v>
      </c>
      <c r="N41" s="31">
        <v>91</v>
      </c>
      <c r="O41" s="39">
        <f t="shared" si="4"/>
        <v>0.90099009900990101</v>
      </c>
      <c r="P41" s="31">
        <v>100</v>
      </c>
      <c r="Q41" s="39">
        <f t="shared" si="5"/>
        <v>1</v>
      </c>
      <c r="R41" s="31">
        <v>110</v>
      </c>
      <c r="S41" s="39">
        <f t="shared" si="6"/>
        <v>1</v>
      </c>
      <c r="T41" s="31">
        <v>104</v>
      </c>
      <c r="U41" s="39">
        <f t="shared" si="7"/>
        <v>1</v>
      </c>
      <c r="V41" s="31">
        <v>103</v>
      </c>
      <c r="W41" s="39">
        <f t="shared" si="8"/>
        <v>1</v>
      </c>
      <c r="X41" s="163"/>
      <c r="Y41" s="164" t="e">
        <f t="shared" si="9"/>
        <v>#DIV/0!</v>
      </c>
      <c r="Z41" s="163"/>
      <c r="AA41" s="164" t="e">
        <f t="shared" si="10"/>
        <v>#DIV/0!</v>
      </c>
      <c r="AB41" s="163"/>
      <c r="AC41" s="164" t="e">
        <f t="shared" si="11"/>
        <v>#DIV/0!</v>
      </c>
      <c r="AD41" s="163"/>
      <c r="AE41" s="164" t="e">
        <f t="shared" si="12"/>
        <v>#DIV/0!</v>
      </c>
      <c r="AF41" s="22"/>
      <c r="AG41"/>
      <c r="AH41"/>
      <c r="AI41"/>
    </row>
    <row r="42" spans="1:35" ht="80.099999999999994" customHeight="1">
      <c r="A42" s="267"/>
      <c r="B42" s="27" t="s">
        <v>172</v>
      </c>
      <c r="C42" s="28">
        <f>SUM(C43:C47)</f>
        <v>429</v>
      </c>
      <c r="D42" s="29">
        <f t="shared" si="13"/>
        <v>0.99767441860465111</v>
      </c>
      <c r="E42" s="37"/>
      <c r="F42" s="37"/>
      <c r="G42" s="37"/>
      <c r="H42" s="28">
        <f>SUM(H43:H47)</f>
        <v>428</v>
      </c>
      <c r="I42" s="29">
        <f t="shared" si="1"/>
        <v>1</v>
      </c>
      <c r="J42" s="28">
        <f>SUM(J43:J47)</f>
        <v>436</v>
      </c>
      <c r="K42" s="29">
        <f t="shared" si="2"/>
        <v>1</v>
      </c>
      <c r="L42" s="28">
        <f>SUM(L43:L47)</f>
        <v>430</v>
      </c>
      <c r="M42" s="29">
        <f t="shared" si="3"/>
        <v>1</v>
      </c>
      <c r="N42" s="28">
        <f>SUM(N43:N47)</f>
        <v>422</v>
      </c>
      <c r="O42" s="29">
        <f t="shared" si="4"/>
        <v>0.98598130841121501</v>
      </c>
      <c r="P42" s="28">
        <f>SUM(P43:P47)</f>
        <v>417</v>
      </c>
      <c r="Q42" s="29">
        <f t="shared" si="5"/>
        <v>1</v>
      </c>
      <c r="R42" s="28">
        <f>SUM(R43:R47)</f>
        <v>436</v>
      </c>
      <c r="S42" s="29">
        <f t="shared" si="6"/>
        <v>1</v>
      </c>
      <c r="T42" s="28">
        <f>SUM(T43:T47)</f>
        <v>467</v>
      </c>
      <c r="U42" s="29">
        <f t="shared" si="7"/>
        <v>1</v>
      </c>
      <c r="V42" s="28">
        <f>SUM(V43:V47)</f>
        <v>467</v>
      </c>
      <c r="W42" s="29">
        <f t="shared" si="8"/>
        <v>1</v>
      </c>
      <c r="X42" s="162">
        <f>SUM(X43:X47)</f>
        <v>0</v>
      </c>
      <c r="Y42" s="165" t="e">
        <f t="shared" si="9"/>
        <v>#DIV/0!</v>
      </c>
      <c r="Z42" s="162">
        <f>SUM(Z43:Z47)</f>
        <v>0</v>
      </c>
      <c r="AA42" s="165" t="e">
        <f t="shared" si="10"/>
        <v>#DIV/0!</v>
      </c>
      <c r="AB42" s="162">
        <f>SUM(AB43:AB47)</f>
        <v>0</v>
      </c>
      <c r="AC42" s="165" t="e">
        <f t="shared" si="11"/>
        <v>#DIV/0!</v>
      </c>
      <c r="AD42" s="162">
        <f>SUM(AD43:AD47)</f>
        <v>0</v>
      </c>
      <c r="AE42" s="165" t="e">
        <f t="shared" si="12"/>
        <v>#DIV/0!</v>
      </c>
      <c r="AF42" s="22"/>
      <c r="AG42"/>
      <c r="AH42"/>
      <c r="AI42"/>
    </row>
    <row r="43" spans="1:35" ht="80.099999999999994" customHeight="1">
      <c r="A43" s="267"/>
      <c r="B43" s="30" t="s">
        <v>57</v>
      </c>
      <c r="C43" s="31">
        <v>182</v>
      </c>
      <c r="D43" s="39">
        <f t="shared" si="13"/>
        <v>1</v>
      </c>
      <c r="E43" s="40"/>
      <c r="F43" s="40"/>
      <c r="G43" s="40"/>
      <c r="H43" s="31">
        <v>188</v>
      </c>
      <c r="I43" s="39">
        <f t="shared" si="1"/>
        <v>1</v>
      </c>
      <c r="J43" s="31">
        <v>188</v>
      </c>
      <c r="K43" s="39">
        <f t="shared" si="2"/>
        <v>1</v>
      </c>
      <c r="L43" s="31">
        <v>194</v>
      </c>
      <c r="M43" s="39">
        <f t="shared" si="3"/>
        <v>1</v>
      </c>
      <c r="N43" s="31">
        <v>190</v>
      </c>
      <c r="O43" s="39">
        <f t="shared" si="4"/>
        <v>1</v>
      </c>
      <c r="P43" s="31">
        <v>194</v>
      </c>
      <c r="Q43" s="39">
        <f t="shared" si="5"/>
        <v>1</v>
      </c>
      <c r="R43" s="31">
        <v>206</v>
      </c>
      <c r="S43" s="39">
        <f t="shared" si="6"/>
        <v>1</v>
      </c>
      <c r="T43" s="31">
        <v>217</v>
      </c>
      <c r="U43" s="39">
        <f t="shared" si="7"/>
        <v>1</v>
      </c>
      <c r="V43" s="31">
        <v>217</v>
      </c>
      <c r="W43" s="39">
        <f t="shared" si="8"/>
        <v>1</v>
      </c>
      <c r="X43" s="163"/>
      <c r="Y43" s="164" t="e">
        <f t="shared" si="9"/>
        <v>#DIV/0!</v>
      </c>
      <c r="Z43" s="163"/>
      <c r="AA43" s="164" t="e">
        <f t="shared" si="10"/>
        <v>#DIV/0!</v>
      </c>
      <c r="AB43" s="163"/>
      <c r="AC43" s="164" t="e">
        <f t="shared" si="11"/>
        <v>#DIV/0!</v>
      </c>
      <c r="AD43" s="163"/>
      <c r="AE43" s="164" t="e">
        <f t="shared" si="12"/>
        <v>#DIV/0!</v>
      </c>
      <c r="AF43" s="22"/>
      <c r="AG43"/>
      <c r="AH43"/>
      <c r="AI43"/>
    </row>
    <row r="44" spans="1:35" ht="80.099999999999994" customHeight="1">
      <c r="A44" s="267"/>
      <c r="B44" s="30" t="s">
        <v>58</v>
      </c>
      <c r="C44" s="31">
        <v>94</v>
      </c>
      <c r="D44" s="39">
        <f t="shared" si="13"/>
        <v>1</v>
      </c>
      <c r="E44" s="40"/>
      <c r="F44" s="40"/>
      <c r="G44" s="40"/>
      <c r="H44" s="31">
        <v>89</v>
      </c>
      <c r="I44" s="39">
        <f t="shared" si="1"/>
        <v>1</v>
      </c>
      <c r="J44" s="31">
        <v>93</v>
      </c>
      <c r="K44" s="39">
        <f t="shared" si="2"/>
        <v>1</v>
      </c>
      <c r="L44" s="31">
        <v>90</v>
      </c>
      <c r="M44" s="39">
        <f t="shared" si="3"/>
        <v>1</v>
      </c>
      <c r="N44" s="31">
        <v>85</v>
      </c>
      <c r="O44" s="39">
        <f t="shared" si="4"/>
        <v>1</v>
      </c>
      <c r="P44" s="31">
        <v>72</v>
      </c>
      <c r="Q44" s="39">
        <f t="shared" si="5"/>
        <v>1</v>
      </c>
      <c r="R44" s="31">
        <v>71</v>
      </c>
      <c r="S44" s="39">
        <f t="shared" si="6"/>
        <v>1</v>
      </c>
      <c r="T44" s="31">
        <v>91</v>
      </c>
      <c r="U44" s="39">
        <f t="shared" si="7"/>
        <v>1</v>
      </c>
      <c r="V44" s="31">
        <v>92</v>
      </c>
      <c r="W44" s="39">
        <f t="shared" si="8"/>
        <v>1</v>
      </c>
      <c r="X44" s="163"/>
      <c r="Y44" s="164" t="e">
        <f t="shared" si="9"/>
        <v>#DIV/0!</v>
      </c>
      <c r="Z44" s="163"/>
      <c r="AA44" s="164" t="e">
        <f t="shared" si="10"/>
        <v>#DIV/0!</v>
      </c>
      <c r="AB44" s="163"/>
      <c r="AC44" s="164" t="e">
        <f t="shared" si="11"/>
        <v>#DIV/0!</v>
      </c>
      <c r="AD44" s="163"/>
      <c r="AE44" s="164" t="e">
        <f t="shared" si="12"/>
        <v>#DIV/0!</v>
      </c>
      <c r="AF44" s="22"/>
      <c r="AG44"/>
      <c r="AH44"/>
      <c r="AI44"/>
    </row>
    <row r="45" spans="1:35" ht="80.099999999999994" customHeight="1">
      <c r="A45" s="267"/>
      <c r="B45" s="30" t="s">
        <v>59</v>
      </c>
      <c r="C45" s="31">
        <v>62</v>
      </c>
      <c r="D45" s="39">
        <f t="shared" si="13"/>
        <v>1</v>
      </c>
      <c r="E45" s="40"/>
      <c r="F45" s="40"/>
      <c r="G45" s="40"/>
      <c r="H45" s="31">
        <v>59</v>
      </c>
      <c r="I45" s="39">
        <f t="shared" si="1"/>
        <v>1</v>
      </c>
      <c r="J45" s="31">
        <v>52</v>
      </c>
      <c r="K45" s="39">
        <f t="shared" si="2"/>
        <v>1</v>
      </c>
      <c r="L45" s="31">
        <v>53</v>
      </c>
      <c r="M45" s="39">
        <f t="shared" si="3"/>
        <v>1</v>
      </c>
      <c r="N45" s="31">
        <v>57</v>
      </c>
      <c r="O45" s="39">
        <f t="shared" si="4"/>
        <v>1</v>
      </c>
      <c r="P45" s="31">
        <v>53</v>
      </c>
      <c r="Q45" s="39">
        <f t="shared" si="5"/>
        <v>1</v>
      </c>
      <c r="R45" s="31">
        <v>59</v>
      </c>
      <c r="S45" s="39">
        <f t="shared" si="6"/>
        <v>1</v>
      </c>
      <c r="T45" s="31">
        <v>64</v>
      </c>
      <c r="U45" s="39">
        <f t="shared" si="7"/>
        <v>1</v>
      </c>
      <c r="V45" s="31">
        <v>62</v>
      </c>
      <c r="W45" s="39">
        <f t="shared" si="8"/>
        <v>1</v>
      </c>
      <c r="X45" s="163"/>
      <c r="Y45" s="164" t="e">
        <f t="shared" si="9"/>
        <v>#DIV/0!</v>
      </c>
      <c r="Z45" s="163"/>
      <c r="AA45" s="164" t="e">
        <f t="shared" si="10"/>
        <v>#DIV/0!</v>
      </c>
      <c r="AB45" s="163"/>
      <c r="AC45" s="164" t="e">
        <f t="shared" si="11"/>
        <v>#DIV/0!</v>
      </c>
      <c r="AD45" s="163"/>
      <c r="AE45" s="164" t="e">
        <f t="shared" si="12"/>
        <v>#DIV/0!</v>
      </c>
      <c r="AF45" s="22"/>
      <c r="AG45"/>
      <c r="AH45"/>
      <c r="AI45"/>
    </row>
    <row r="46" spans="1:35" ht="80.099999999999994" customHeight="1">
      <c r="A46" s="267"/>
      <c r="B46" s="30" t="s">
        <v>248</v>
      </c>
      <c r="C46" s="31">
        <v>49</v>
      </c>
      <c r="D46" s="39">
        <f t="shared" si="13"/>
        <v>0.98</v>
      </c>
      <c r="E46" s="40"/>
      <c r="F46" s="40"/>
      <c r="G46" s="40"/>
      <c r="H46" s="31">
        <v>51</v>
      </c>
      <c r="I46" s="39">
        <f t="shared" si="1"/>
        <v>1</v>
      </c>
      <c r="J46" s="31">
        <v>56</v>
      </c>
      <c r="K46" s="39">
        <f t="shared" si="2"/>
        <v>1</v>
      </c>
      <c r="L46" s="31">
        <v>51</v>
      </c>
      <c r="M46" s="39">
        <f t="shared" si="3"/>
        <v>1</v>
      </c>
      <c r="N46" s="31">
        <v>48</v>
      </c>
      <c r="O46" s="39">
        <f t="shared" si="4"/>
        <v>0.88888888888888884</v>
      </c>
      <c r="P46" s="31">
        <v>55</v>
      </c>
      <c r="Q46" s="39">
        <f t="shared" si="5"/>
        <v>1</v>
      </c>
      <c r="R46" s="31">
        <v>63</v>
      </c>
      <c r="S46" s="39">
        <f t="shared" si="6"/>
        <v>1</v>
      </c>
      <c r="T46" s="31">
        <v>60</v>
      </c>
      <c r="U46" s="39">
        <f t="shared" si="7"/>
        <v>1</v>
      </c>
      <c r="V46" s="31">
        <v>62</v>
      </c>
      <c r="W46" s="39">
        <f t="shared" si="8"/>
        <v>1</v>
      </c>
      <c r="X46" s="163"/>
      <c r="Y46" s="164" t="e">
        <f t="shared" si="9"/>
        <v>#DIV/0!</v>
      </c>
      <c r="Z46" s="163"/>
      <c r="AA46" s="164" t="e">
        <f t="shared" si="10"/>
        <v>#DIV/0!</v>
      </c>
      <c r="AB46" s="163"/>
      <c r="AC46" s="164" t="e">
        <f t="shared" si="11"/>
        <v>#DIV/0!</v>
      </c>
      <c r="AD46" s="163"/>
      <c r="AE46" s="164" t="e">
        <f t="shared" si="12"/>
        <v>#DIV/0!</v>
      </c>
      <c r="AF46" s="22"/>
      <c r="AG46"/>
      <c r="AH46"/>
      <c r="AI46"/>
    </row>
    <row r="47" spans="1:35" ht="80.099999999999994" customHeight="1">
      <c r="A47" s="267"/>
      <c r="B47" s="30" t="s">
        <v>61</v>
      </c>
      <c r="C47" s="31">
        <v>42</v>
      </c>
      <c r="D47" s="39">
        <f t="shared" si="13"/>
        <v>1</v>
      </c>
      <c r="E47" s="40"/>
      <c r="F47" s="40"/>
      <c r="G47" s="40"/>
      <c r="H47" s="31">
        <v>41</v>
      </c>
      <c r="I47" s="39">
        <f t="shared" si="1"/>
        <v>1</v>
      </c>
      <c r="J47" s="31">
        <v>47</v>
      </c>
      <c r="K47" s="39">
        <f t="shared" si="2"/>
        <v>1</v>
      </c>
      <c r="L47" s="31">
        <v>42</v>
      </c>
      <c r="M47" s="39">
        <f t="shared" si="3"/>
        <v>1</v>
      </c>
      <c r="N47" s="31">
        <v>42</v>
      </c>
      <c r="O47" s="39">
        <f t="shared" si="4"/>
        <v>1</v>
      </c>
      <c r="P47" s="31">
        <v>43</v>
      </c>
      <c r="Q47" s="39">
        <f t="shared" si="5"/>
        <v>1</v>
      </c>
      <c r="R47" s="31">
        <v>37</v>
      </c>
      <c r="S47" s="39">
        <f t="shared" si="6"/>
        <v>1</v>
      </c>
      <c r="T47" s="31">
        <v>35</v>
      </c>
      <c r="U47" s="39">
        <f t="shared" si="7"/>
        <v>1</v>
      </c>
      <c r="V47" s="31">
        <v>34</v>
      </c>
      <c r="W47" s="39">
        <f t="shared" si="8"/>
        <v>1</v>
      </c>
      <c r="X47" s="163"/>
      <c r="Y47" s="164" t="e">
        <f t="shared" si="9"/>
        <v>#DIV/0!</v>
      </c>
      <c r="Z47" s="163"/>
      <c r="AA47" s="164" t="e">
        <f t="shared" si="10"/>
        <v>#DIV/0!</v>
      </c>
      <c r="AB47" s="163"/>
      <c r="AC47" s="164" t="e">
        <f t="shared" si="11"/>
        <v>#DIV/0!</v>
      </c>
      <c r="AD47" s="163"/>
      <c r="AE47" s="164" t="e">
        <f t="shared" si="12"/>
        <v>#DIV/0!</v>
      </c>
      <c r="AF47" s="22"/>
      <c r="AG47"/>
      <c r="AH47"/>
      <c r="AI47"/>
    </row>
    <row r="48" spans="1:35" ht="80.099999999999994" customHeight="1">
      <c r="A48" s="316" t="s">
        <v>253</v>
      </c>
      <c r="B48" s="24" t="s">
        <v>62</v>
      </c>
      <c r="C48" s="26"/>
      <c r="D48" s="26"/>
      <c r="E48" s="25" t="s">
        <v>7</v>
      </c>
      <c r="F48" s="26"/>
      <c r="G48" s="108"/>
      <c r="H48" s="25">
        <f>H49+H54+H59+H64</f>
        <v>0</v>
      </c>
      <c r="I48" s="26"/>
      <c r="J48" s="25">
        <f>J49+J54+J59+J64</f>
        <v>0</v>
      </c>
      <c r="K48" s="26"/>
      <c r="L48" s="25">
        <f>L49+L54+L59+L64</f>
        <v>0</v>
      </c>
      <c r="M48" s="172"/>
      <c r="N48" s="25">
        <f>N49+N54+N59+N64</f>
        <v>0</v>
      </c>
      <c r="O48" s="26"/>
      <c r="P48" s="25">
        <f>P49+P54+P59+P64</f>
        <v>0</v>
      </c>
      <c r="Q48" s="26"/>
      <c r="R48" s="25">
        <f>R49+R54+R59+R64</f>
        <v>0</v>
      </c>
      <c r="S48" s="26"/>
      <c r="T48" s="25">
        <f>T49+T54+T59+T64</f>
        <v>0</v>
      </c>
      <c r="U48" s="26"/>
      <c r="V48" s="25">
        <f>V49+V54+V59+V64</f>
        <v>15</v>
      </c>
      <c r="W48" s="26"/>
      <c r="X48" s="170">
        <f>X49+X54+X59+X64</f>
        <v>0</v>
      </c>
      <c r="Y48" s="172"/>
      <c r="Z48" s="170">
        <f>Z49+Z54+Z59+Z64</f>
        <v>0</v>
      </c>
      <c r="AA48" s="172"/>
      <c r="AB48" s="170">
        <f>AB49+AB54+AB59+AB64</f>
        <v>0</v>
      </c>
      <c r="AC48" s="172"/>
      <c r="AD48" s="170">
        <f>AD49+AD54+AD59+AD64</f>
        <v>0</v>
      </c>
      <c r="AE48" s="26"/>
      <c r="AF48" s="23" t="s">
        <v>164</v>
      </c>
      <c r="AG48"/>
      <c r="AH48"/>
      <c r="AI48"/>
    </row>
    <row r="49" spans="1:35" ht="80.099999999999994" customHeight="1">
      <c r="A49" s="316"/>
      <c r="B49" s="27" t="s">
        <v>169</v>
      </c>
      <c r="C49" s="29"/>
      <c r="D49" s="29"/>
      <c r="E49" s="29"/>
      <c r="F49" s="29"/>
      <c r="G49" s="29"/>
      <c r="H49" s="28">
        <f>SUM(H50:H53)</f>
        <v>0</v>
      </c>
      <c r="I49" s="29"/>
      <c r="J49" s="28">
        <f>SUM(J50:J53)</f>
        <v>0</v>
      </c>
      <c r="K49" s="29"/>
      <c r="L49" s="28">
        <f>SUM(L50:L53)</f>
        <v>0</v>
      </c>
      <c r="M49" s="165"/>
      <c r="N49" s="28">
        <f>SUM(N50:N53)</f>
        <v>0</v>
      </c>
      <c r="O49" s="29"/>
      <c r="P49" s="28">
        <f>SUM(P50:P53)</f>
        <v>0</v>
      </c>
      <c r="Q49" s="29"/>
      <c r="R49" s="28">
        <f>SUM(R50:R53)</f>
        <v>0</v>
      </c>
      <c r="S49" s="29"/>
      <c r="T49" s="28">
        <f>SUM(T50:T53)</f>
        <v>0</v>
      </c>
      <c r="U49" s="29"/>
      <c r="V49" s="28">
        <f>SUM(V50:V53)</f>
        <v>4</v>
      </c>
      <c r="W49" s="29"/>
      <c r="X49" s="162">
        <f>SUM(X50:X53)</f>
        <v>0</v>
      </c>
      <c r="Y49" s="165"/>
      <c r="Z49" s="162">
        <f>SUM(Z50:Z53)</f>
        <v>0</v>
      </c>
      <c r="AA49" s="165"/>
      <c r="AB49" s="162">
        <f>SUM(AB50:AB53)</f>
        <v>0</v>
      </c>
      <c r="AC49" s="165"/>
      <c r="AD49" s="162">
        <f>SUM(AD50:AD53)</f>
        <v>0</v>
      </c>
      <c r="AE49" s="165"/>
      <c r="AG49"/>
      <c r="AH49"/>
      <c r="AI49"/>
    </row>
    <row r="50" spans="1:35" ht="80.099999999999994" customHeight="1">
      <c r="A50" s="316"/>
      <c r="B50" s="30" t="s">
        <v>45</v>
      </c>
      <c r="C50" s="32"/>
      <c r="D50" s="32"/>
      <c r="E50" s="40"/>
      <c r="F50" s="40"/>
      <c r="G50" s="40"/>
      <c r="H50" s="31"/>
      <c r="I50" s="32"/>
      <c r="J50" s="31"/>
      <c r="K50" s="32"/>
      <c r="L50" s="31"/>
      <c r="M50" s="32"/>
      <c r="N50" s="31"/>
      <c r="O50" s="32"/>
      <c r="P50" s="31"/>
      <c r="Q50" s="32"/>
      <c r="R50" s="31"/>
      <c r="S50" s="32"/>
      <c r="T50" s="31"/>
      <c r="U50" s="32"/>
      <c r="V50" s="31">
        <v>0</v>
      </c>
      <c r="W50" s="32"/>
      <c r="X50" s="31"/>
      <c r="Y50" s="32"/>
      <c r="Z50" s="31"/>
      <c r="AA50" s="32"/>
      <c r="AB50" s="31"/>
      <c r="AC50" s="32"/>
      <c r="AD50" s="31"/>
      <c r="AE50" s="32"/>
      <c r="AG50"/>
      <c r="AH50"/>
      <c r="AI50"/>
    </row>
    <row r="51" spans="1:35" ht="80.099999999999994" customHeight="1">
      <c r="A51" s="136"/>
      <c r="B51" s="30" t="s">
        <v>46</v>
      </c>
      <c r="C51" s="32"/>
      <c r="D51" s="32"/>
      <c r="E51" s="40"/>
      <c r="F51" s="40"/>
      <c r="G51" s="40"/>
      <c r="H51" s="31"/>
      <c r="I51" s="32"/>
      <c r="J51" s="31"/>
      <c r="K51" s="32"/>
      <c r="L51" s="31"/>
      <c r="M51" s="32"/>
      <c r="N51" s="31"/>
      <c r="O51" s="32"/>
      <c r="P51" s="31"/>
      <c r="Q51" s="32"/>
      <c r="R51" s="31"/>
      <c r="S51" s="32"/>
      <c r="T51" s="31"/>
      <c r="U51" s="32"/>
      <c r="V51" s="31">
        <v>2</v>
      </c>
      <c r="W51" s="32"/>
      <c r="X51" s="31"/>
      <c r="Y51" s="32"/>
      <c r="Z51" s="31"/>
      <c r="AA51" s="32"/>
      <c r="AB51" s="31"/>
      <c r="AC51" s="32"/>
      <c r="AD51" s="31"/>
      <c r="AE51" s="32"/>
      <c r="AG51"/>
      <c r="AH51"/>
      <c r="AI51"/>
    </row>
    <row r="52" spans="1:35" ht="80.099999999999994" customHeight="1">
      <c r="A52" s="136"/>
      <c r="B52" s="30" t="s">
        <v>47</v>
      </c>
      <c r="C52" s="32"/>
      <c r="D52" s="32"/>
      <c r="E52" s="40"/>
      <c r="F52" s="40"/>
      <c r="G52" s="40"/>
      <c r="H52" s="31"/>
      <c r="I52" s="32"/>
      <c r="J52" s="31"/>
      <c r="K52" s="32"/>
      <c r="L52" s="31"/>
      <c r="M52" s="32"/>
      <c r="N52" s="31"/>
      <c r="O52" s="32"/>
      <c r="P52" s="31"/>
      <c r="Q52" s="32"/>
      <c r="R52" s="31"/>
      <c r="S52" s="32"/>
      <c r="T52" s="31"/>
      <c r="U52" s="32"/>
      <c r="V52" s="31">
        <v>1</v>
      </c>
      <c r="W52" s="32"/>
      <c r="X52" s="31"/>
      <c r="Y52" s="32"/>
      <c r="Z52" s="31"/>
      <c r="AA52" s="32"/>
      <c r="AB52" s="31"/>
      <c r="AC52" s="32"/>
      <c r="AD52" s="31"/>
      <c r="AE52" s="32"/>
      <c r="AG52"/>
      <c r="AH52"/>
      <c r="AI52"/>
    </row>
    <row r="53" spans="1:35" ht="80.099999999999994" customHeight="1">
      <c r="A53" s="136"/>
      <c r="B53" s="30" t="s">
        <v>48</v>
      </c>
      <c r="C53" s="32"/>
      <c r="D53" s="32"/>
      <c r="E53" s="40"/>
      <c r="F53" s="40"/>
      <c r="G53" s="40"/>
      <c r="H53" s="31"/>
      <c r="I53" s="32"/>
      <c r="J53" s="31"/>
      <c r="K53" s="32"/>
      <c r="L53" s="31"/>
      <c r="M53" s="32"/>
      <c r="N53" s="31"/>
      <c r="O53" s="32"/>
      <c r="P53" s="31"/>
      <c r="Q53" s="32"/>
      <c r="R53" s="31"/>
      <c r="S53" s="32"/>
      <c r="T53" s="31"/>
      <c r="U53" s="32"/>
      <c r="V53" s="31">
        <v>1</v>
      </c>
      <c r="W53" s="32"/>
      <c r="X53" s="31"/>
      <c r="Y53" s="32"/>
      <c r="Z53" s="31"/>
      <c r="AA53" s="32"/>
      <c r="AB53" s="31"/>
      <c r="AC53" s="32"/>
      <c r="AD53" s="31"/>
      <c r="AE53" s="32"/>
      <c r="AG53"/>
      <c r="AH53"/>
      <c r="AI53"/>
    </row>
    <row r="54" spans="1:35" ht="80.099999999999994" customHeight="1">
      <c r="A54" s="267"/>
      <c r="B54" s="27" t="s">
        <v>170</v>
      </c>
      <c r="C54" s="29"/>
      <c r="D54" s="29"/>
      <c r="E54" s="29"/>
      <c r="F54" s="29"/>
      <c r="G54" s="29"/>
      <c r="H54" s="28">
        <f>SUM(H55:H58)</f>
        <v>0</v>
      </c>
      <c r="I54" s="165"/>
      <c r="J54" s="28">
        <f>SUM(J55:J58)</f>
        <v>0</v>
      </c>
      <c r="K54" s="29"/>
      <c r="L54" s="28">
        <f>SUM(L55:L58)</f>
        <v>0</v>
      </c>
      <c r="M54" s="165"/>
      <c r="N54" s="28">
        <f>SUM(N55:N58)</f>
        <v>0</v>
      </c>
      <c r="O54" s="29"/>
      <c r="P54" s="28">
        <f>SUM(P55:P58)</f>
        <v>0</v>
      </c>
      <c r="Q54" s="29"/>
      <c r="R54" s="28">
        <f>SUM(R55:R58)</f>
        <v>0</v>
      </c>
      <c r="S54" s="29"/>
      <c r="T54" s="28">
        <f>SUM(T55:T58)</f>
        <v>0</v>
      </c>
      <c r="U54" s="29"/>
      <c r="V54" s="28">
        <f>SUM(V55:V58)</f>
        <v>3</v>
      </c>
      <c r="W54" s="132"/>
      <c r="X54" s="162">
        <f>SUM(X55:X58)</f>
        <v>0</v>
      </c>
      <c r="Y54" s="165"/>
      <c r="Z54" s="162">
        <f>SUM(Z55:Z58)</f>
        <v>0</v>
      </c>
      <c r="AA54" s="165"/>
      <c r="AB54" s="162">
        <f>SUM(AB55:AB58)</f>
        <v>0</v>
      </c>
      <c r="AC54" s="165"/>
      <c r="AD54" s="162">
        <f>SUM(AD55:AD58)</f>
        <v>0</v>
      </c>
      <c r="AE54" s="165"/>
      <c r="AG54"/>
      <c r="AH54"/>
      <c r="AI54"/>
    </row>
    <row r="55" spans="1:35" ht="80.099999999999994" customHeight="1">
      <c r="A55" s="267"/>
      <c r="B55" s="30" t="s">
        <v>49</v>
      </c>
      <c r="C55" s="32"/>
      <c r="D55" s="32"/>
      <c r="E55" s="40"/>
      <c r="F55" s="40"/>
      <c r="G55" s="40"/>
      <c r="H55" s="31"/>
      <c r="I55" s="32"/>
      <c r="J55" s="31"/>
      <c r="K55" s="32"/>
      <c r="L55" s="31"/>
      <c r="M55" s="32"/>
      <c r="N55" s="31"/>
      <c r="O55" s="32"/>
      <c r="P55" s="31"/>
      <c r="Q55" s="32"/>
      <c r="R55" s="31"/>
      <c r="S55" s="32"/>
      <c r="T55" s="31"/>
      <c r="U55" s="32"/>
      <c r="V55" s="31">
        <v>0</v>
      </c>
      <c r="W55" s="32"/>
      <c r="X55" s="31"/>
      <c r="Y55" s="32"/>
      <c r="Z55" s="31"/>
      <c r="AA55" s="32"/>
      <c r="AB55" s="31"/>
      <c r="AC55" s="32"/>
      <c r="AD55" s="31"/>
      <c r="AE55" s="32"/>
      <c r="AG55"/>
      <c r="AH55"/>
      <c r="AI55"/>
    </row>
    <row r="56" spans="1:35" ht="80.099999999999994" customHeight="1">
      <c r="A56" s="267"/>
      <c r="B56" s="30" t="s">
        <v>50</v>
      </c>
      <c r="C56" s="32"/>
      <c r="D56" s="32"/>
      <c r="E56" s="40"/>
      <c r="F56" s="40"/>
      <c r="G56" s="40"/>
      <c r="H56" s="31"/>
      <c r="I56" s="32"/>
      <c r="J56" s="31"/>
      <c r="K56" s="32"/>
      <c r="L56" s="31"/>
      <c r="M56" s="32"/>
      <c r="N56" s="31"/>
      <c r="O56" s="32"/>
      <c r="P56" s="31"/>
      <c r="Q56" s="32"/>
      <c r="R56" s="31"/>
      <c r="S56" s="32"/>
      <c r="T56" s="31"/>
      <c r="U56" s="32"/>
      <c r="V56" s="31">
        <v>3</v>
      </c>
      <c r="W56" s="32"/>
      <c r="X56" s="31"/>
      <c r="Y56" s="32"/>
      <c r="Z56" s="31"/>
      <c r="AA56" s="32"/>
      <c r="AB56" s="31"/>
      <c r="AC56" s="32"/>
      <c r="AD56" s="31"/>
      <c r="AE56" s="32"/>
      <c r="AG56"/>
      <c r="AH56"/>
      <c r="AI56"/>
    </row>
    <row r="57" spans="1:35" ht="80.099999999999994" customHeight="1">
      <c r="A57" s="267"/>
      <c r="B57" s="30" t="s">
        <v>51</v>
      </c>
      <c r="C57" s="32"/>
      <c r="D57" s="32"/>
      <c r="E57" s="40"/>
      <c r="F57" s="40"/>
      <c r="G57" s="40"/>
      <c r="H57" s="31"/>
      <c r="I57" s="32"/>
      <c r="J57" s="31"/>
      <c r="K57" s="32"/>
      <c r="L57" s="31"/>
      <c r="M57" s="32"/>
      <c r="N57" s="31"/>
      <c r="O57" s="32"/>
      <c r="P57" s="31"/>
      <c r="Q57" s="32"/>
      <c r="R57" s="31"/>
      <c r="S57" s="32"/>
      <c r="T57" s="31"/>
      <c r="U57" s="32"/>
      <c r="V57" s="31">
        <v>0</v>
      </c>
      <c r="W57" s="32"/>
      <c r="X57" s="31"/>
      <c r="Y57" s="32"/>
      <c r="Z57" s="31"/>
      <c r="AA57" s="32"/>
      <c r="AB57" s="31"/>
      <c r="AC57" s="32"/>
      <c r="AD57" s="31"/>
      <c r="AE57" s="32"/>
      <c r="AG57"/>
      <c r="AH57"/>
      <c r="AI57"/>
    </row>
    <row r="58" spans="1:35" ht="80.099999999999994" customHeight="1">
      <c r="A58" s="267"/>
      <c r="B58" s="30" t="s">
        <v>52</v>
      </c>
      <c r="C58" s="32"/>
      <c r="D58" s="32"/>
      <c r="E58" s="40"/>
      <c r="F58" s="40"/>
      <c r="G58" s="40"/>
      <c r="H58" s="31"/>
      <c r="I58" s="32"/>
      <c r="J58" s="31"/>
      <c r="K58" s="32"/>
      <c r="L58" s="31"/>
      <c r="M58" s="32"/>
      <c r="N58" s="31"/>
      <c r="O58" s="32"/>
      <c r="P58" s="31"/>
      <c r="Q58" s="32"/>
      <c r="R58" s="31"/>
      <c r="S58" s="32"/>
      <c r="T58" s="31"/>
      <c r="U58" s="32"/>
      <c r="V58" s="31">
        <v>0</v>
      </c>
      <c r="W58" s="32"/>
      <c r="X58" s="31"/>
      <c r="Y58" s="32"/>
      <c r="Z58" s="31"/>
      <c r="AA58" s="32"/>
      <c r="AB58" s="31"/>
      <c r="AC58" s="32"/>
      <c r="AD58" s="31"/>
      <c r="AE58" s="32"/>
      <c r="AG58"/>
      <c r="AH58"/>
      <c r="AI58"/>
    </row>
    <row r="59" spans="1:35" ht="80.099999999999994" customHeight="1">
      <c r="A59" s="267"/>
      <c r="B59" s="27" t="s">
        <v>171</v>
      </c>
      <c r="C59" s="29"/>
      <c r="D59" s="29"/>
      <c r="E59" s="29"/>
      <c r="F59" s="29"/>
      <c r="G59" s="29"/>
      <c r="H59" s="28">
        <f>SUM(H60:H63)</f>
        <v>0</v>
      </c>
      <c r="I59" s="165"/>
      <c r="J59" s="28">
        <f>SUM(J60:J63)</f>
        <v>0</v>
      </c>
      <c r="K59" s="29"/>
      <c r="L59" s="28">
        <f>SUM(L60:L63)</f>
        <v>0</v>
      </c>
      <c r="M59" s="165"/>
      <c r="N59" s="28">
        <f>SUM(N60:N63)</f>
        <v>0</v>
      </c>
      <c r="O59" s="29"/>
      <c r="P59" s="28">
        <f>SUM(P60:P63)</f>
        <v>0</v>
      </c>
      <c r="Q59" s="29"/>
      <c r="R59" s="28">
        <f>SUM(R60:R63)</f>
        <v>0</v>
      </c>
      <c r="S59" s="29"/>
      <c r="T59" s="28">
        <f>SUM(T60:T63)</f>
        <v>0</v>
      </c>
      <c r="U59" s="29"/>
      <c r="V59" s="28">
        <f>SUM(V60:V63)</f>
        <v>2</v>
      </c>
      <c r="W59" s="132"/>
      <c r="X59" s="162">
        <f>SUM(X60:X63)</f>
        <v>0</v>
      </c>
      <c r="Y59" s="165"/>
      <c r="Z59" s="162">
        <f>SUM(Z60:Z63)</f>
        <v>0</v>
      </c>
      <c r="AA59" s="165"/>
      <c r="AB59" s="162">
        <f>SUM(AB60:AB63)</f>
        <v>0</v>
      </c>
      <c r="AC59" s="165"/>
      <c r="AD59" s="162">
        <f>SUM(AD60:AD63)</f>
        <v>0</v>
      </c>
      <c r="AE59" s="165"/>
      <c r="AG59"/>
      <c r="AH59"/>
      <c r="AI59"/>
    </row>
    <row r="60" spans="1:35" ht="80.099999999999994" customHeight="1">
      <c r="A60" s="267"/>
      <c r="B60" s="30" t="s">
        <v>53</v>
      </c>
      <c r="C60" s="32"/>
      <c r="D60" s="32"/>
      <c r="E60" s="40"/>
      <c r="F60" s="40"/>
      <c r="G60" s="40"/>
      <c r="H60" s="31"/>
      <c r="I60" s="32"/>
      <c r="J60" s="31"/>
      <c r="K60" s="32"/>
      <c r="L60" s="31"/>
      <c r="M60" s="32"/>
      <c r="N60" s="31"/>
      <c r="O60" s="32"/>
      <c r="P60" s="31"/>
      <c r="Q60" s="32"/>
      <c r="R60" s="31"/>
      <c r="S60" s="32"/>
      <c r="T60" s="31"/>
      <c r="U60" s="32"/>
      <c r="V60" s="31">
        <v>0</v>
      </c>
      <c r="W60" s="32"/>
      <c r="X60" s="31"/>
      <c r="Y60" s="32"/>
      <c r="Z60" s="31"/>
      <c r="AA60" s="32"/>
      <c r="AB60" s="31"/>
      <c r="AC60" s="32"/>
      <c r="AD60" s="31"/>
      <c r="AE60" s="32"/>
      <c r="AF60" s="22"/>
      <c r="AG60"/>
      <c r="AH60"/>
      <c r="AI60"/>
    </row>
    <row r="61" spans="1:35" ht="80.099999999999994" customHeight="1">
      <c r="A61" s="267"/>
      <c r="B61" s="30" t="s">
        <v>54</v>
      </c>
      <c r="C61" s="32"/>
      <c r="D61" s="32"/>
      <c r="E61" s="40"/>
      <c r="F61" s="40"/>
      <c r="G61" s="40"/>
      <c r="H61" s="31"/>
      <c r="I61" s="32"/>
      <c r="J61" s="31"/>
      <c r="K61" s="32"/>
      <c r="L61" s="31"/>
      <c r="M61" s="32"/>
      <c r="N61" s="31"/>
      <c r="O61" s="32"/>
      <c r="P61" s="31"/>
      <c r="Q61" s="32"/>
      <c r="R61" s="31"/>
      <c r="S61" s="32"/>
      <c r="T61" s="31"/>
      <c r="U61" s="32"/>
      <c r="V61" s="31">
        <v>1</v>
      </c>
      <c r="W61" s="32"/>
      <c r="X61" s="31"/>
      <c r="Y61" s="32"/>
      <c r="Z61" s="31"/>
      <c r="AA61" s="32"/>
      <c r="AB61" s="31"/>
      <c r="AC61" s="32"/>
      <c r="AD61" s="31"/>
      <c r="AE61" s="32"/>
      <c r="AF61" s="22"/>
      <c r="AG61"/>
      <c r="AH61"/>
      <c r="AI61"/>
    </row>
    <row r="62" spans="1:35" ht="80.099999999999994" customHeight="1">
      <c r="A62" s="267"/>
      <c r="B62" s="30" t="s">
        <v>55</v>
      </c>
      <c r="C62" s="32"/>
      <c r="D62" s="32"/>
      <c r="E62" s="40"/>
      <c r="F62" s="40"/>
      <c r="G62" s="40"/>
      <c r="H62" s="31"/>
      <c r="I62" s="32"/>
      <c r="J62" s="31"/>
      <c r="K62" s="32"/>
      <c r="L62" s="31"/>
      <c r="M62" s="32"/>
      <c r="N62" s="31"/>
      <c r="O62" s="32"/>
      <c r="P62" s="31"/>
      <c r="Q62" s="32"/>
      <c r="R62" s="31"/>
      <c r="S62" s="32"/>
      <c r="T62" s="31"/>
      <c r="U62" s="32"/>
      <c r="V62" s="31">
        <v>1</v>
      </c>
      <c r="W62" s="32"/>
      <c r="X62" s="31"/>
      <c r="Y62" s="32"/>
      <c r="Z62" s="31"/>
      <c r="AA62" s="32"/>
      <c r="AB62" s="31"/>
      <c r="AC62" s="32"/>
      <c r="AD62" s="31"/>
      <c r="AE62" s="32"/>
      <c r="AF62" s="22"/>
      <c r="AG62"/>
      <c r="AH62"/>
      <c r="AI62"/>
    </row>
    <row r="63" spans="1:35" ht="80.099999999999994" customHeight="1">
      <c r="A63" s="267"/>
      <c r="B63" s="30" t="s">
        <v>56</v>
      </c>
      <c r="C63" s="32"/>
      <c r="D63" s="32"/>
      <c r="E63" s="40"/>
      <c r="F63" s="40"/>
      <c r="G63" s="40"/>
      <c r="H63" s="31"/>
      <c r="I63" s="32"/>
      <c r="J63" s="31"/>
      <c r="K63" s="32"/>
      <c r="L63" s="31"/>
      <c r="M63" s="32"/>
      <c r="N63" s="31"/>
      <c r="O63" s="32"/>
      <c r="P63" s="31"/>
      <c r="Q63" s="32"/>
      <c r="R63" s="31"/>
      <c r="S63" s="32"/>
      <c r="T63" s="31"/>
      <c r="U63" s="32"/>
      <c r="V63" s="31">
        <v>0</v>
      </c>
      <c r="W63" s="32"/>
      <c r="X63" s="31"/>
      <c r="Y63" s="32"/>
      <c r="Z63" s="31"/>
      <c r="AA63" s="32"/>
      <c r="AB63" s="31"/>
      <c r="AC63" s="32"/>
      <c r="AD63" s="31"/>
      <c r="AE63" s="32"/>
      <c r="AF63" s="22"/>
      <c r="AG63"/>
      <c r="AH63"/>
      <c r="AI63"/>
    </row>
    <row r="64" spans="1:35" ht="80.099999999999994" customHeight="1">
      <c r="A64" s="267"/>
      <c r="B64" s="27" t="s">
        <v>172</v>
      </c>
      <c r="C64" s="29"/>
      <c r="D64" s="29"/>
      <c r="E64" s="29"/>
      <c r="F64" s="29"/>
      <c r="G64" s="29"/>
      <c r="H64" s="28">
        <f>SUM(H65:H69)</f>
        <v>0</v>
      </c>
      <c r="I64" s="29"/>
      <c r="J64" s="28">
        <f>SUM(J65:J69)</f>
        <v>0</v>
      </c>
      <c r="K64" s="29"/>
      <c r="L64" s="28">
        <f>SUM(L65:L69)</f>
        <v>0</v>
      </c>
      <c r="M64" s="165"/>
      <c r="N64" s="28">
        <f>SUM(N65:N69)</f>
        <v>0</v>
      </c>
      <c r="O64" s="29"/>
      <c r="P64" s="28">
        <f>SUM(P65:P69)</f>
        <v>0</v>
      </c>
      <c r="Q64" s="29"/>
      <c r="R64" s="28">
        <f>SUM(R65:R69)</f>
        <v>0</v>
      </c>
      <c r="S64" s="29"/>
      <c r="T64" s="28">
        <f>SUM(T65:T69)</f>
        <v>0</v>
      </c>
      <c r="U64" s="29"/>
      <c r="V64" s="28">
        <f>SUM(V65:V69)</f>
        <v>6</v>
      </c>
      <c r="W64" s="132"/>
      <c r="X64" s="162">
        <f>SUM(X65:X69)</f>
        <v>0</v>
      </c>
      <c r="Y64" s="165"/>
      <c r="Z64" s="162">
        <f>SUM(Z65:Z69)</f>
        <v>0</v>
      </c>
      <c r="AA64" s="165"/>
      <c r="AB64" s="162">
        <f>SUM(AB65:AB69)</f>
        <v>0</v>
      </c>
      <c r="AC64" s="165"/>
      <c r="AD64" s="162">
        <f>SUM(AD65:AD69)</f>
        <v>0</v>
      </c>
      <c r="AE64" s="165"/>
      <c r="AF64" s="22"/>
      <c r="AG64"/>
      <c r="AH64"/>
      <c r="AI64"/>
    </row>
    <row r="65" spans="1:35" ht="80.099999999999994" customHeight="1">
      <c r="A65" s="267"/>
      <c r="B65" s="30" t="s">
        <v>57</v>
      </c>
      <c r="C65" s="32"/>
      <c r="D65" s="32"/>
      <c r="E65" s="40"/>
      <c r="F65" s="40"/>
      <c r="G65" s="40"/>
      <c r="H65" s="31"/>
      <c r="I65" s="32"/>
      <c r="J65" s="31"/>
      <c r="K65" s="32"/>
      <c r="L65" s="31"/>
      <c r="M65" s="32"/>
      <c r="N65" s="31"/>
      <c r="O65" s="32"/>
      <c r="P65" s="31"/>
      <c r="Q65" s="32"/>
      <c r="R65" s="31"/>
      <c r="S65" s="32"/>
      <c r="T65" s="31"/>
      <c r="U65" s="32"/>
      <c r="V65" s="31">
        <v>4</v>
      </c>
      <c r="W65" s="32"/>
      <c r="X65" s="31"/>
      <c r="Y65" s="32"/>
      <c r="Z65" s="31"/>
      <c r="AA65" s="32"/>
      <c r="AB65" s="31"/>
      <c r="AC65" s="32"/>
      <c r="AD65" s="31"/>
      <c r="AE65" s="32"/>
      <c r="AF65" s="22"/>
      <c r="AG65"/>
      <c r="AH65"/>
      <c r="AI65"/>
    </row>
    <row r="66" spans="1:35" ht="80.099999999999994" customHeight="1">
      <c r="A66" s="267"/>
      <c r="B66" s="30" t="s">
        <v>58</v>
      </c>
      <c r="C66" s="32"/>
      <c r="D66" s="32"/>
      <c r="E66" s="40"/>
      <c r="F66" s="40"/>
      <c r="G66" s="40"/>
      <c r="H66" s="31"/>
      <c r="I66" s="32"/>
      <c r="J66" s="31"/>
      <c r="K66" s="32"/>
      <c r="L66" s="31"/>
      <c r="M66" s="32"/>
      <c r="N66" s="31"/>
      <c r="O66" s="32"/>
      <c r="P66" s="31"/>
      <c r="Q66" s="32"/>
      <c r="R66" s="31"/>
      <c r="S66" s="32"/>
      <c r="T66" s="31"/>
      <c r="U66" s="32"/>
      <c r="V66" s="31">
        <v>0</v>
      </c>
      <c r="W66" s="32"/>
      <c r="X66" s="31"/>
      <c r="Y66" s="32"/>
      <c r="Z66" s="31"/>
      <c r="AA66" s="32"/>
      <c r="AB66" s="31"/>
      <c r="AC66" s="32"/>
      <c r="AD66" s="31"/>
      <c r="AE66" s="32"/>
      <c r="AF66" s="22"/>
      <c r="AG66"/>
      <c r="AH66"/>
      <c r="AI66"/>
    </row>
    <row r="67" spans="1:35" ht="80.099999999999994" customHeight="1">
      <c r="A67" s="267"/>
      <c r="B67" s="30" t="s">
        <v>59</v>
      </c>
      <c r="C67" s="32"/>
      <c r="D67" s="32"/>
      <c r="E67" s="40"/>
      <c r="F67" s="40"/>
      <c r="G67" s="40"/>
      <c r="H67" s="31"/>
      <c r="I67" s="32"/>
      <c r="J67" s="31"/>
      <c r="K67" s="32"/>
      <c r="L67" s="31"/>
      <c r="M67" s="32"/>
      <c r="N67" s="31"/>
      <c r="O67" s="32"/>
      <c r="P67" s="31"/>
      <c r="Q67" s="32"/>
      <c r="R67" s="31"/>
      <c r="S67" s="32"/>
      <c r="T67" s="31"/>
      <c r="U67" s="32"/>
      <c r="V67" s="31">
        <v>0</v>
      </c>
      <c r="W67" s="32"/>
      <c r="X67" s="31"/>
      <c r="Y67" s="32"/>
      <c r="Z67" s="31"/>
      <c r="AA67" s="32"/>
      <c r="AB67" s="31"/>
      <c r="AC67" s="32"/>
      <c r="AD67" s="31"/>
      <c r="AE67" s="32"/>
      <c r="AF67" s="22"/>
      <c r="AG67"/>
      <c r="AH67"/>
      <c r="AI67"/>
    </row>
    <row r="68" spans="1:35" ht="80.099999999999994" customHeight="1">
      <c r="A68" s="267"/>
      <c r="B68" s="30" t="s">
        <v>60</v>
      </c>
      <c r="C68" s="32"/>
      <c r="D68" s="32"/>
      <c r="E68" s="40"/>
      <c r="F68" s="40"/>
      <c r="G68" s="40"/>
      <c r="H68" s="31"/>
      <c r="I68" s="32"/>
      <c r="J68" s="31"/>
      <c r="K68" s="32"/>
      <c r="L68" s="31"/>
      <c r="M68" s="32"/>
      <c r="N68" s="31"/>
      <c r="O68" s="32"/>
      <c r="P68" s="31"/>
      <c r="Q68" s="32"/>
      <c r="R68" s="31"/>
      <c r="S68" s="32"/>
      <c r="T68" s="31"/>
      <c r="U68" s="32"/>
      <c r="V68" s="31">
        <v>2</v>
      </c>
      <c r="W68" s="32"/>
      <c r="X68" s="31"/>
      <c r="Y68" s="32"/>
      <c r="Z68" s="31"/>
      <c r="AA68" s="32"/>
      <c r="AB68" s="31"/>
      <c r="AC68" s="32"/>
      <c r="AD68" s="31"/>
      <c r="AE68" s="32"/>
      <c r="AF68" s="22"/>
      <c r="AG68"/>
      <c r="AH68"/>
      <c r="AI68"/>
    </row>
    <row r="69" spans="1:35" ht="80.099999999999994" customHeight="1">
      <c r="A69" s="267"/>
      <c r="B69" s="30" t="s">
        <v>61</v>
      </c>
      <c r="C69" s="32"/>
      <c r="D69" s="32"/>
      <c r="E69" s="40"/>
      <c r="F69" s="40"/>
      <c r="G69" s="40"/>
      <c r="H69" s="31"/>
      <c r="I69" s="32"/>
      <c r="J69" s="31"/>
      <c r="K69" s="32"/>
      <c r="L69" s="31"/>
      <c r="M69" s="32"/>
      <c r="N69" s="31"/>
      <c r="O69" s="32"/>
      <c r="P69" s="31"/>
      <c r="Q69" s="32"/>
      <c r="R69" s="31"/>
      <c r="S69" s="32"/>
      <c r="T69" s="31"/>
      <c r="U69" s="32"/>
      <c r="V69" s="31">
        <v>0</v>
      </c>
      <c r="W69" s="32"/>
      <c r="X69" s="31"/>
      <c r="Y69" s="32"/>
      <c r="Z69" s="31"/>
      <c r="AA69" s="32"/>
      <c r="AB69" s="31"/>
      <c r="AC69" s="32"/>
      <c r="AD69" s="31"/>
      <c r="AE69" s="32"/>
      <c r="AF69" s="22"/>
      <c r="AG69"/>
      <c r="AH69"/>
      <c r="AI69"/>
    </row>
    <row r="70" spans="1:35" ht="80.099999999999994" customHeight="1">
      <c r="A70" s="316" t="s">
        <v>223</v>
      </c>
      <c r="B70" s="24" t="s">
        <v>62</v>
      </c>
      <c r="C70" s="25">
        <f>C71+C76+C81+C86</f>
        <v>0</v>
      </c>
      <c r="D70" s="26"/>
      <c r="E70" s="25" t="s">
        <v>7</v>
      </c>
      <c r="F70" s="26"/>
      <c r="G70" s="108"/>
      <c r="H70" s="25">
        <f>H71+H76+H81+H86</f>
        <v>0</v>
      </c>
      <c r="I70" s="172"/>
      <c r="J70" s="25">
        <f>J71+J76+J81+J86</f>
        <v>0</v>
      </c>
      <c r="K70" s="26"/>
      <c r="L70" s="25">
        <f>L71+L76+L81+L86</f>
        <v>0</v>
      </c>
      <c r="M70" s="172"/>
      <c r="N70" s="25">
        <f>N71+N76+N81+N86</f>
        <v>0</v>
      </c>
      <c r="O70" s="26"/>
      <c r="P70" s="25">
        <f>P71+P76+P81+P86</f>
        <v>0</v>
      </c>
      <c r="Q70" s="26"/>
      <c r="R70" s="25">
        <f>R71+R76+R81+R86</f>
        <v>0</v>
      </c>
      <c r="S70" s="26"/>
      <c r="T70" s="25">
        <f>T71+T76+T81+T86</f>
        <v>0</v>
      </c>
      <c r="U70" s="26"/>
      <c r="V70" s="25">
        <f>V71+V76+V81+V86</f>
        <v>102</v>
      </c>
      <c r="W70" s="223"/>
      <c r="X70" s="25">
        <f>X71+X76+X81+X86</f>
        <v>0</v>
      </c>
      <c r="Y70" s="172"/>
      <c r="Z70" s="25">
        <f>Z71+Z76+Z81+Z86</f>
        <v>0</v>
      </c>
      <c r="AA70" s="172"/>
      <c r="AB70" s="25">
        <f>AB71+AB76+AB81+AB86</f>
        <v>0</v>
      </c>
      <c r="AC70" s="172"/>
      <c r="AD70" s="25">
        <f>AD71+AD76+AD81+AD86</f>
        <v>0</v>
      </c>
      <c r="AE70" s="172"/>
      <c r="AF70" s="22"/>
      <c r="AG70"/>
      <c r="AH70"/>
      <c r="AI70"/>
    </row>
    <row r="71" spans="1:35" ht="80.099999999999994" customHeight="1">
      <c r="A71" s="316"/>
      <c r="B71" s="27" t="s">
        <v>169</v>
      </c>
      <c r="C71" s="29"/>
      <c r="D71" s="29"/>
      <c r="E71" s="29"/>
      <c r="F71" s="29"/>
      <c r="G71" s="29"/>
      <c r="H71" s="28">
        <f>SUM(H72:H75)</f>
        <v>0</v>
      </c>
      <c r="I71" s="165"/>
      <c r="J71" s="28">
        <f>SUM(J72:J75)</f>
        <v>0</v>
      </c>
      <c r="K71" s="29"/>
      <c r="L71" s="28">
        <f>SUM(L72:L75)</f>
        <v>0</v>
      </c>
      <c r="M71" s="165"/>
      <c r="N71" s="28">
        <f>SUM(N72:N75)</f>
        <v>0</v>
      </c>
      <c r="O71" s="29"/>
      <c r="P71" s="28">
        <f>SUM(P72:P75)</f>
        <v>0</v>
      </c>
      <c r="Q71" s="29"/>
      <c r="R71" s="28">
        <f>SUM(R72:R75)</f>
        <v>0</v>
      </c>
      <c r="S71" s="29"/>
      <c r="T71" s="28">
        <f>SUM(T72:T75)</f>
        <v>0</v>
      </c>
      <c r="U71" s="29"/>
      <c r="V71" s="28">
        <f>SUM(V72:V75)</f>
        <v>19</v>
      </c>
      <c r="W71" s="132"/>
      <c r="X71" s="162">
        <f>SUM(X72:X75)</f>
        <v>0</v>
      </c>
      <c r="Y71" s="165"/>
      <c r="Z71" s="162">
        <f>SUM(Z72:Z75)</f>
        <v>0</v>
      </c>
      <c r="AA71" s="165"/>
      <c r="AB71" s="162">
        <f>SUM(AB72:AB75)</f>
        <v>0</v>
      </c>
      <c r="AC71" s="165"/>
      <c r="AD71" s="162">
        <f>SUM(AD72:AD75)</f>
        <v>0</v>
      </c>
      <c r="AE71" s="165"/>
      <c r="AF71" s="22"/>
      <c r="AG71"/>
      <c r="AH71"/>
      <c r="AI71"/>
    </row>
    <row r="72" spans="1:35" ht="80.099999999999994" customHeight="1">
      <c r="A72" s="316"/>
      <c r="B72" s="30" t="s">
        <v>45</v>
      </c>
      <c r="C72" s="32"/>
      <c r="D72" s="32"/>
      <c r="E72" s="40"/>
      <c r="F72" s="40"/>
      <c r="G72" s="40"/>
      <c r="H72" s="31"/>
      <c r="I72" s="32"/>
      <c r="J72" s="31"/>
      <c r="K72" s="32"/>
      <c r="L72" s="31"/>
      <c r="M72" s="32"/>
      <c r="N72" s="31"/>
      <c r="O72" s="32"/>
      <c r="P72" s="31"/>
      <c r="Q72" s="32"/>
      <c r="R72" s="31"/>
      <c r="S72" s="32"/>
      <c r="T72" s="31"/>
      <c r="U72" s="32"/>
      <c r="V72" s="31">
        <v>2</v>
      </c>
      <c r="W72" s="32"/>
      <c r="X72" s="31"/>
      <c r="Y72" s="32"/>
      <c r="Z72" s="31"/>
      <c r="AA72" s="32"/>
      <c r="AB72" s="31"/>
      <c r="AC72" s="32"/>
      <c r="AD72" s="31"/>
      <c r="AE72" s="32"/>
      <c r="AF72" s="22"/>
      <c r="AG72"/>
      <c r="AH72"/>
      <c r="AI72"/>
    </row>
    <row r="73" spans="1:35" ht="80.099999999999994" customHeight="1">
      <c r="A73" s="136"/>
      <c r="B73" s="30" t="s">
        <v>46</v>
      </c>
      <c r="C73" s="32"/>
      <c r="D73" s="32"/>
      <c r="E73" s="40"/>
      <c r="F73" s="40"/>
      <c r="G73" s="40"/>
      <c r="H73" s="31"/>
      <c r="I73" s="32"/>
      <c r="J73" s="31"/>
      <c r="K73" s="32"/>
      <c r="L73" s="31"/>
      <c r="M73" s="32"/>
      <c r="N73" s="31"/>
      <c r="O73" s="32"/>
      <c r="P73" s="31"/>
      <c r="Q73" s="32"/>
      <c r="R73" s="31"/>
      <c r="S73" s="32"/>
      <c r="T73" s="31"/>
      <c r="U73" s="32"/>
      <c r="V73" s="31">
        <v>5</v>
      </c>
      <c r="W73" s="32"/>
      <c r="X73" s="31"/>
      <c r="Y73" s="32"/>
      <c r="Z73" s="31"/>
      <c r="AA73" s="32"/>
      <c r="AB73" s="31"/>
      <c r="AC73" s="32"/>
      <c r="AD73" s="31"/>
      <c r="AE73" s="32"/>
      <c r="AF73" s="22"/>
      <c r="AG73"/>
      <c r="AH73"/>
      <c r="AI73"/>
    </row>
    <row r="74" spans="1:35" ht="80.099999999999994" customHeight="1">
      <c r="A74" s="136"/>
      <c r="B74" s="30" t="s">
        <v>47</v>
      </c>
      <c r="C74" s="32"/>
      <c r="D74" s="32"/>
      <c r="E74" s="40"/>
      <c r="F74" s="40"/>
      <c r="G74" s="40"/>
      <c r="H74" s="31"/>
      <c r="I74" s="32"/>
      <c r="J74" s="31"/>
      <c r="K74" s="32"/>
      <c r="L74" s="31"/>
      <c r="M74" s="32"/>
      <c r="N74" s="31"/>
      <c r="O74" s="32"/>
      <c r="P74" s="31"/>
      <c r="Q74" s="32"/>
      <c r="R74" s="31"/>
      <c r="S74" s="32"/>
      <c r="T74" s="31"/>
      <c r="U74" s="32"/>
      <c r="V74" s="31">
        <v>2</v>
      </c>
      <c r="W74" s="32"/>
      <c r="X74" s="31"/>
      <c r="Y74" s="32"/>
      <c r="Z74" s="31"/>
      <c r="AA74" s="32"/>
      <c r="AB74" s="31"/>
      <c r="AC74" s="32"/>
      <c r="AD74" s="31"/>
      <c r="AE74" s="32"/>
      <c r="AF74" s="22"/>
      <c r="AG74"/>
      <c r="AH74"/>
      <c r="AI74"/>
    </row>
    <row r="75" spans="1:35" ht="80.099999999999994" customHeight="1">
      <c r="A75" s="136"/>
      <c r="B75" s="30" t="s">
        <v>48</v>
      </c>
      <c r="C75" s="32"/>
      <c r="D75" s="32"/>
      <c r="E75" s="40"/>
      <c r="F75" s="40"/>
      <c r="G75" s="40"/>
      <c r="H75" s="31"/>
      <c r="I75" s="32"/>
      <c r="J75" s="31"/>
      <c r="K75" s="32"/>
      <c r="L75" s="31"/>
      <c r="M75" s="32"/>
      <c r="N75" s="31"/>
      <c r="O75" s="32"/>
      <c r="P75" s="31"/>
      <c r="Q75" s="32"/>
      <c r="R75" s="31"/>
      <c r="S75" s="32"/>
      <c r="T75" s="31"/>
      <c r="U75" s="32"/>
      <c r="V75" s="31">
        <v>10</v>
      </c>
      <c r="W75" s="32"/>
      <c r="X75" s="31"/>
      <c r="Y75" s="32"/>
      <c r="Z75" s="31"/>
      <c r="AA75" s="32"/>
      <c r="AB75" s="31"/>
      <c r="AC75" s="32"/>
      <c r="AD75" s="31"/>
      <c r="AE75" s="32"/>
      <c r="AF75" s="22"/>
      <c r="AG75"/>
      <c r="AH75"/>
      <c r="AI75"/>
    </row>
    <row r="76" spans="1:35" ht="80.099999999999994" customHeight="1">
      <c r="A76" s="267"/>
      <c r="B76" s="27" t="s">
        <v>170</v>
      </c>
      <c r="C76" s="29"/>
      <c r="D76" s="29"/>
      <c r="E76" s="29"/>
      <c r="F76" s="29"/>
      <c r="G76" s="29"/>
      <c r="H76" s="28">
        <f>SUM(H77:H80)</f>
        <v>0</v>
      </c>
      <c r="I76" s="165"/>
      <c r="J76" s="28">
        <f>SUM(J77:J80)</f>
        <v>0</v>
      </c>
      <c r="K76" s="29"/>
      <c r="L76" s="28">
        <f>SUM(L77:L80)</f>
        <v>0</v>
      </c>
      <c r="M76" s="165"/>
      <c r="N76" s="28">
        <f>SUM(N77:N80)</f>
        <v>0</v>
      </c>
      <c r="O76" s="29"/>
      <c r="P76" s="28">
        <f>SUM(P77:P80)</f>
        <v>0</v>
      </c>
      <c r="Q76" s="29"/>
      <c r="R76" s="28">
        <f>SUM(R77:R80)</f>
        <v>0</v>
      </c>
      <c r="S76" s="29"/>
      <c r="T76" s="28">
        <f>SUM(T77:T80)</f>
        <v>0</v>
      </c>
      <c r="U76" s="29"/>
      <c r="V76" s="28">
        <f>SUM(V77:V80)</f>
        <v>22</v>
      </c>
      <c r="W76" s="132"/>
      <c r="X76" s="162">
        <f>SUM(X77:X80)</f>
        <v>0</v>
      </c>
      <c r="Y76" s="165"/>
      <c r="Z76" s="162">
        <f>SUM(Z77:Z80)</f>
        <v>0</v>
      </c>
      <c r="AA76" s="165"/>
      <c r="AB76" s="162">
        <f>SUM(AB77:AB80)</f>
        <v>0</v>
      </c>
      <c r="AC76" s="165"/>
      <c r="AD76" s="162">
        <f>SUM(AD77:AD80)</f>
        <v>0</v>
      </c>
      <c r="AE76" s="165"/>
      <c r="AF76" s="22"/>
      <c r="AG76"/>
      <c r="AH76"/>
      <c r="AI76"/>
    </row>
    <row r="77" spans="1:35" ht="80.099999999999994" customHeight="1">
      <c r="A77" s="267"/>
      <c r="B77" s="30" t="s">
        <v>49</v>
      </c>
      <c r="C77" s="32"/>
      <c r="D77" s="32"/>
      <c r="E77" s="40"/>
      <c r="F77" s="40"/>
      <c r="G77" s="40"/>
      <c r="H77" s="31"/>
      <c r="I77" s="32"/>
      <c r="J77" s="31"/>
      <c r="K77" s="32"/>
      <c r="L77" s="31"/>
      <c r="M77" s="32"/>
      <c r="N77" s="31"/>
      <c r="O77" s="32"/>
      <c r="P77" s="31"/>
      <c r="Q77" s="32"/>
      <c r="R77" s="31"/>
      <c r="S77" s="32"/>
      <c r="T77" s="31"/>
      <c r="U77" s="32"/>
      <c r="V77" s="31">
        <v>5</v>
      </c>
      <c r="W77" s="32"/>
      <c r="X77" s="31"/>
      <c r="Y77" s="32"/>
      <c r="Z77" s="31"/>
      <c r="AA77" s="32"/>
      <c r="AB77" s="31"/>
      <c r="AC77" s="32"/>
      <c r="AD77" s="31"/>
      <c r="AE77" s="32"/>
      <c r="AF77" s="22"/>
      <c r="AG77"/>
      <c r="AH77"/>
      <c r="AI77"/>
    </row>
    <row r="78" spans="1:35" ht="80.099999999999994" customHeight="1">
      <c r="A78" s="267"/>
      <c r="B78" s="30" t="s">
        <v>50</v>
      </c>
      <c r="C78" s="32"/>
      <c r="D78" s="32"/>
      <c r="E78" s="40"/>
      <c r="F78" s="40"/>
      <c r="G78" s="40"/>
      <c r="H78" s="31"/>
      <c r="I78" s="32"/>
      <c r="J78" s="31"/>
      <c r="K78" s="32"/>
      <c r="L78" s="31"/>
      <c r="M78" s="32"/>
      <c r="N78" s="31"/>
      <c r="O78" s="32"/>
      <c r="P78" s="31"/>
      <c r="Q78" s="32"/>
      <c r="R78" s="31"/>
      <c r="S78" s="32"/>
      <c r="T78" s="31"/>
      <c r="U78" s="32"/>
      <c r="V78" s="31">
        <v>6</v>
      </c>
      <c r="W78" s="32"/>
      <c r="X78" s="31"/>
      <c r="Y78" s="32"/>
      <c r="Z78" s="31"/>
      <c r="AA78" s="32"/>
      <c r="AB78" s="31"/>
      <c r="AC78" s="32"/>
      <c r="AD78" s="31"/>
      <c r="AE78" s="32"/>
      <c r="AF78" s="22"/>
      <c r="AG78"/>
      <c r="AH78"/>
      <c r="AI78"/>
    </row>
    <row r="79" spans="1:35" ht="80.099999999999994" customHeight="1">
      <c r="A79" s="267"/>
      <c r="B79" s="30" t="s">
        <v>51</v>
      </c>
      <c r="C79" s="32"/>
      <c r="D79" s="32"/>
      <c r="E79" s="40"/>
      <c r="F79" s="40"/>
      <c r="G79" s="40"/>
      <c r="H79" s="31"/>
      <c r="I79" s="32"/>
      <c r="J79" s="31"/>
      <c r="K79" s="32"/>
      <c r="L79" s="31"/>
      <c r="M79" s="32"/>
      <c r="N79" s="31"/>
      <c r="O79" s="32"/>
      <c r="P79" s="31"/>
      <c r="Q79" s="32"/>
      <c r="R79" s="31"/>
      <c r="S79" s="32"/>
      <c r="T79" s="31"/>
      <c r="U79" s="32"/>
      <c r="V79" s="31">
        <v>9</v>
      </c>
      <c r="W79" s="32"/>
      <c r="X79" s="31"/>
      <c r="Y79" s="32"/>
      <c r="Z79" s="31"/>
      <c r="AA79" s="32"/>
      <c r="AB79" s="31"/>
      <c r="AC79" s="32"/>
      <c r="AD79" s="31"/>
      <c r="AE79" s="32"/>
      <c r="AF79" s="22"/>
      <c r="AG79"/>
      <c r="AH79"/>
      <c r="AI79"/>
    </row>
    <row r="80" spans="1:35" ht="80.099999999999994" customHeight="1">
      <c r="A80" s="267"/>
      <c r="B80" s="30" t="s">
        <v>52</v>
      </c>
      <c r="C80" s="32"/>
      <c r="D80" s="32"/>
      <c r="E80" s="40"/>
      <c r="F80" s="40"/>
      <c r="G80" s="40"/>
      <c r="H80" s="31"/>
      <c r="I80" s="32"/>
      <c r="J80" s="31"/>
      <c r="K80" s="32"/>
      <c r="L80" s="31"/>
      <c r="M80" s="32"/>
      <c r="N80" s="31"/>
      <c r="O80" s="32"/>
      <c r="P80" s="31"/>
      <c r="Q80" s="32"/>
      <c r="R80" s="31"/>
      <c r="S80" s="32"/>
      <c r="T80" s="31"/>
      <c r="U80" s="32"/>
      <c r="V80" s="31">
        <v>2</v>
      </c>
      <c r="W80" s="32"/>
      <c r="X80" s="31"/>
      <c r="Y80" s="32"/>
      <c r="Z80" s="31"/>
      <c r="AA80" s="32"/>
      <c r="AB80" s="31"/>
      <c r="AC80" s="32"/>
      <c r="AD80" s="31"/>
      <c r="AE80" s="32"/>
      <c r="AF80" s="22"/>
      <c r="AG80"/>
      <c r="AH80"/>
      <c r="AI80"/>
    </row>
    <row r="81" spans="1:35" ht="80.099999999999994" customHeight="1">
      <c r="A81" s="267"/>
      <c r="B81" s="27" t="s">
        <v>171</v>
      </c>
      <c r="C81" s="29"/>
      <c r="D81" s="29"/>
      <c r="E81" s="29"/>
      <c r="F81" s="29"/>
      <c r="G81" s="29"/>
      <c r="H81" s="28">
        <f>SUM(H82:H85)</f>
        <v>0</v>
      </c>
      <c r="I81" s="29"/>
      <c r="J81" s="28">
        <f>SUM(J82:J85)</f>
        <v>0</v>
      </c>
      <c r="K81" s="29"/>
      <c r="L81" s="28">
        <f>SUM(L82:L85)</f>
        <v>0</v>
      </c>
      <c r="M81" s="165"/>
      <c r="N81" s="28">
        <f>SUM(N82:N85)</f>
        <v>0</v>
      </c>
      <c r="O81" s="29"/>
      <c r="P81" s="28">
        <f>SUM(P82:P85)</f>
        <v>0</v>
      </c>
      <c r="Q81" s="29"/>
      <c r="R81" s="28">
        <f>SUM(R82:R85)</f>
        <v>0</v>
      </c>
      <c r="S81" s="29"/>
      <c r="T81" s="28">
        <f>SUM(T82:T85)</f>
        <v>0</v>
      </c>
      <c r="U81" s="29"/>
      <c r="V81" s="28">
        <f>SUM(V82:V85)</f>
        <v>38</v>
      </c>
      <c r="W81" s="132"/>
      <c r="X81" s="162">
        <f>SUM(X82:X85)</f>
        <v>0</v>
      </c>
      <c r="Y81" s="165"/>
      <c r="Z81" s="162">
        <f>SUM(Z82:Z85)</f>
        <v>0</v>
      </c>
      <c r="AA81" s="165"/>
      <c r="AB81" s="162">
        <f>SUM(AB82:AB85)</f>
        <v>0</v>
      </c>
      <c r="AC81" s="165"/>
      <c r="AD81" s="162">
        <f>SUM(AD82:AD85)</f>
        <v>0</v>
      </c>
      <c r="AE81" s="165"/>
      <c r="AF81" s="22"/>
      <c r="AG81"/>
      <c r="AH81"/>
      <c r="AI81"/>
    </row>
    <row r="82" spans="1:35" ht="80.099999999999994" customHeight="1">
      <c r="A82" s="267"/>
      <c r="B82" s="30" t="s">
        <v>53</v>
      </c>
      <c r="C82" s="32"/>
      <c r="D82" s="32"/>
      <c r="E82" s="40"/>
      <c r="F82" s="40"/>
      <c r="G82" s="40"/>
      <c r="H82" s="31"/>
      <c r="I82" s="32"/>
      <c r="J82" s="31"/>
      <c r="K82" s="32"/>
      <c r="L82" s="31"/>
      <c r="M82" s="32"/>
      <c r="N82" s="31"/>
      <c r="O82" s="32"/>
      <c r="P82" s="31"/>
      <c r="Q82" s="32"/>
      <c r="R82" s="31"/>
      <c r="S82" s="32"/>
      <c r="T82" s="31"/>
      <c r="U82" s="32"/>
      <c r="V82" s="31">
        <v>11</v>
      </c>
      <c r="W82" s="32"/>
      <c r="X82" s="31"/>
      <c r="Y82" s="32"/>
      <c r="Z82" s="31"/>
      <c r="AA82" s="32"/>
      <c r="AB82" s="31"/>
      <c r="AC82" s="32"/>
      <c r="AD82" s="31"/>
      <c r="AE82" s="32"/>
      <c r="AF82" s="22"/>
      <c r="AG82"/>
      <c r="AH82"/>
      <c r="AI82"/>
    </row>
    <row r="83" spans="1:35" ht="80.099999999999994" customHeight="1">
      <c r="A83" s="267"/>
      <c r="B83" s="30" t="s">
        <v>54</v>
      </c>
      <c r="C83" s="32"/>
      <c r="D83" s="32"/>
      <c r="E83" s="40"/>
      <c r="F83" s="40"/>
      <c r="G83" s="40"/>
      <c r="H83" s="31"/>
      <c r="I83" s="32"/>
      <c r="J83" s="31"/>
      <c r="K83" s="32"/>
      <c r="L83" s="31"/>
      <c r="M83" s="32"/>
      <c r="N83" s="31"/>
      <c r="O83" s="32"/>
      <c r="P83" s="31"/>
      <c r="Q83" s="32"/>
      <c r="R83" s="31"/>
      <c r="S83" s="32"/>
      <c r="T83" s="31"/>
      <c r="U83" s="32"/>
      <c r="V83" s="31">
        <v>8</v>
      </c>
      <c r="W83" s="32"/>
      <c r="X83" s="31"/>
      <c r="Y83" s="32"/>
      <c r="Z83" s="31"/>
      <c r="AA83" s="32"/>
      <c r="AB83" s="31"/>
      <c r="AC83" s="32"/>
      <c r="AD83" s="31"/>
      <c r="AE83" s="32"/>
      <c r="AF83" s="22"/>
      <c r="AG83"/>
      <c r="AH83"/>
      <c r="AI83"/>
    </row>
    <row r="84" spans="1:35" ht="80.099999999999994" customHeight="1">
      <c r="A84" s="267"/>
      <c r="B84" s="30" t="s">
        <v>55</v>
      </c>
      <c r="C84" s="32"/>
      <c r="D84" s="32"/>
      <c r="E84" s="40"/>
      <c r="F84" s="40"/>
      <c r="G84" s="40"/>
      <c r="H84" s="31"/>
      <c r="I84" s="32"/>
      <c r="J84" s="31"/>
      <c r="K84" s="32"/>
      <c r="L84" s="31"/>
      <c r="M84" s="32"/>
      <c r="N84" s="31"/>
      <c r="O84" s="32"/>
      <c r="P84" s="31"/>
      <c r="Q84" s="32"/>
      <c r="R84" s="31"/>
      <c r="S84" s="32"/>
      <c r="T84" s="31"/>
      <c r="U84" s="32"/>
      <c r="V84" s="31">
        <v>16</v>
      </c>
      <c r="W84" s="32"/>
      <c r="X84" s="31"/>
      <c r="Y84" s="32"/>
      <c r="Z84" s="31"/>
      <c r="AA84" s="32"/>
      <c r="AB84" s="31"/>
      <c r="AC84" s="32"/>
      <c r="AD84" s="31"/>
      <c r="AE84" s="32"/>
      <c r="AF84" s="22"/>
      <c r="AG84"/>
      <c r="AH84"/>
      <c r="AI84"/>
    </row>
    <row r="85" spans="1:35" ht="80.099999999999994" customHeight="1">
      <c r="A85" s="267"/>
      <c r="B85" s="30" t="s">
        <v>56</v>
      </c>
      <c r="C85" s="32"/>
      <c r="D85" s="32"/>
      <c r="E85" s="40"/>
      <c r="F85" s="40"/>
      <c r="G85" s="40"/>
      <c r="H85" s="31"/>
      <c r="I85" s="32"/>
      <c r="J85" s="31"/>
      <c r="K85" s="32"/>
      <c r="L85" s="31"/>
      <c r="M85" s="32"/>
      <c r="N85" s="31"/>
      <c r="O85" s="32"/>
      <c r="P85" s="31"/>
      <c r="Q85" s="32"/>
      <c r="R85" s="31"/>
      <c r="S85" s="32"/>
      <c r="T85" s="31"/>
      <c r="U85" s="32"/>
      <c r="V85" s="31">
        <v>3</v>
      </c>
      <c r="W85" s="32"/>
      <c r="X85" s="31"/>
      <c r="Y85" s="32"/>
      <c r="Z85" s="31"/>
      <c r="AA85" s="32"/>
      <c r="AB85" s="31"/>
      <c r="AC85" s="32"/>
      <c r="AD85" s="31"/>
      <c r="AE85" s="32"/>
      <c r="AF85" s="22"/>
      <c r="AG85"/>
      <c r="AH85"/>
      <c r="AI85"/>
    </row>
    <row r="86" spans="1:35" ht="80.099999999999994" customHeight="1">
      <c r="A86" s="267"/>
      <c r="B86" s="27" t="s">
        <v>172</v>
      </c>
      <c r="C86" s="29"/>
      <c r="D86" s="29"/>
      <c r="E86" s="29"/>
      <c r="F86" s="29"/>
      <c r="G86" s="29"/>
      <c r="H86" s="28">
        <f>SUM(H87:H91)</f>
        <v>0</v>
      </c>
      <c r="I86" s="29"/>
      <c r="J86" s="28">
        <f>SUM(J87:J91)</f>
        <v>0</v>
      </c>
      <c r="K86" s="29"/>
      <c r="L86" s="28">
        <f>SUM(L87:L91)</f>
        <v>0</v>
      </c>
      <c r="M86" s="165"/>
      <c r="N86" s="28">
        <f>SUM(N87:N91)</f>
        <v>0</v>
      </c>
      <c r="O86" s="29"/>
      <c r="P86" s="28">
        <f>SUM(P87:P91)</f>
        <v>0</v>
      </c>
      <c r="Q86" s="29"/>
      <c r="R86" s="28">
        <f>SUM(R87:R91)</f>
        <v>0</v>
      </c>
      <c r="S86" s="29"/>
      <c r="T86" s="28">
        <f>SUM(T87:T91)</f>
        <v>0</v>
      </c>
      <c r="U86" s="29"/>
      <c r="V86" s="28">
        <f>SUM(V87:V91)</f>
        <v>23</v>
      </c>
      <c r="W86" s="132"/>
      <c r="X86" s="162">
        <f>SUM(X87:X91)</f>
        <v>0</v>
      </c>
      <c r="Y86" s="165"/>
      <c r="Z86" s="162">
        <f>SUM(Z87:Z91)</f>
        <v>0</v>
      </c>
      <c r="AA86" s="165"/>
      <c r="AB86" s="162">
        <f>SUM(AB87:AB91)</f>
        <v>0</v>
      </c>
      <c r="AC86" s="165"/>
      <c r="AD86" s="162">
        <f>SUM(AD87:AD91)</f>
        <v>0</v>
      </c>
      <c r="AE86" s="165"/>
      <c r="AF86" s="22"/>
      <c r="AG86"/>
      <c r="AH86"/>
      <c r="AI86"/>
    </row>
    <row r="87" spans="1:35" ht="80.099999999999994" customHeight="1">
      <c r="A87" s="267"/>
      <c r="B87" s="30" t="s">
        <v>57</v>
      </c>
      <c r="C87" s="32"/>
      <c r="D87" s="32"/>
      <c r="E87" s="40"/>
      <c r="F87" s="40"/>
      <c r="G87" s="40"/>
      <c r="H87" s="31"/>
      <c r="I87" s="32"/>
      <c r="J87" s="31"/>
      <c r="K87" s="32"/>
      <c r="L87" s="31"/>
      <c r="M87" s="32"/>
      <c r="N87" s="31"/>
      <c r="O87" s="32"/>
      <c r="P87" s="31"/>
      <c r="Q87" s="32"/>
      <c r="R87" s="31"/>
      <c r="S87" s="32"/>
      <c r="T87" s="31"/>
      <c r="U87" s="32"/>
      <c r="V87" s="31">
        <v>11</v>
      </c>
      <c r="W87" s="32"/>
      <c r="X87" s="31"/>
      <c r="Y87" s="32"/>
      <c r="Z87" s="31"/>
      <c r="AA87" s="32"/>
      <c r="AB87" s="31"/>
      <c r="AC87" s="32"/>
      <c r="AD87" s="31"/>
      <c r="AE87" s="32"/>
      <c r="AF87" s="22"/>
      <c r="AG87"/>
      <c r="AH87"/>
      <c r="AI87"/>
    </row>
    <row r="88" spans="1:35" ht="80.099999999999994" customHeight="1">
      <c r="A88" s="267"/>
      <c r="B88" s="30" t="s">
        <v>58</v>
      </c>
      <c r="C88" s="32"/>
      <c r="D88" s="32"/>
      <c r="E88" s="40"/>
      <c r="F88" s="40"/>
      <c r="G88" s="40"/>
      <c r="H88" s="31"/>
      <c r="I88" s="32"/>
      <c r="J88" s="31"/>
      <c r="K88" s="32"/>
      <c r="L88" s="31"/>
      <c r="M88" s="32"/>
      <c r="N88" s="31"/>
      <c r="O88" s="32"/>
      <c r="P88" s="31"/>
      <c r="Q88" s="32"/>
      <c r="R88" s="31"/>
      <c r="S88" s="32"/>
      <c r="T88" s="31"/>
      <c r="U88" s="32"/>
      <c r="V88" s="31">
        <v>5</v>
      </c>
      <c r="W88" s="32"/>
      <c r="X88" s="31"/>
      <c r="Y88" s="32"/>
      <c r="Z88" s="31"/>
      <c r="AA88" s="32"/>
      <c r="AB88" s="31"/>
      <c r="AC88" s="32"/>
      <c r="AD88" s="31"/>
      <c r="AE88" s="32"/>
      <c r="AF88" s="22"/>
      <c r="AG88"/>
      <c r="AH88"/>
      <c r="AI88"/>
    </row>
    <row r="89" spans="1:35" ht="80.099999999999994" customHeight="1">
      <c r="A89" s="267"/>
      <c r="B89" s="30" t="s">
        <v>59</v>
      </c>
      <c r="C89" s="32"/>
      <c r="D89" s="32"/>
      <c r="E89" s="40"/>
      <c r="F89" s="40"/>
      <c r="G89" s="40"/>
      <c r="H89" s="31"/>
      <c r="I89" s="32"/>
      <c r="J89" s="31"/>
      <c r="K89" s="32"/>
      <c r="L89" s="31"/>
      <c r="M89" s="32"/>
      <c r="N89" s="31"/>
      <c r="O89" s="32"/>
      <c r="P89" s="31"/>
      <c r="Q89" s="32"/>
      <c r="R89" s="31"/>
      <c r="S89" s="32"/>
      <c r="T89" s="31"/>
      <c r="U89" s="32"/>
      <c r="V89" s="31">
        <v>1</v>
      </c>
      <c r="W89" s="32"/>
      <c r="X89" s="31"/>
      <c r="Y89" s="32"/>
      <c r="Z89" s="31"/>
      <c r="AA89" s="32"/>
      <c r="AB89" s="31"/>
      <c r="AC89" s="32"/>
      <c r="AD89" s="31"/>
      <c r="AE89" s="32"/>
      <c r="AF89" s="22"/>
      <c r="AG89"/>
      <c r="AH89"/>
      <c r="AI89"/>
    </row>
    <row r="90" spans="1:35" ht="80.099999999999994" customHeight="1">
      <c r="A90" s="267"/>
      <c r="B90" s="30" t="s">
        <v>60</v>
      </c>
      <c r="C90" s="32"/>
      <c r="D90" s="32"/>
      <c r="E90" s="40"/>
      <c r="F90" s="40"/>
      <c r="G90" s="40"/>
      <c r="H90" s="31"/>
      <c r="I90" s="32"/>
      <c r="J90" s="31"/>
      <c r="K90" s="32"/>
      <c r="L90" s="31"/>
      <c r="M90" s="32"/>
      <c r="N90" s="31"/>
      <c r="O90" s="32"/>
      <c r="P90" s="31"/>
      <c r="Q90" s="32"/>
      <c r="R90" s="31"/>
      <c r="S90" s="32"/>
      <c r="T90" s="31"/>
      <c r="U90" s="32"/>
      <c r="V90" s="31">
        <v>6</v>
      </c>
      <c r="W90" s="32"/>
      <c r="X90" s="31"/>
      <c r="Y90" s="32"/>
      <c r="Z90" s="31"/>
      <c r="AA90" s="32"/>
      <c r="AB90" s="31"/>
      <c r="AC90" s="32"/>
      <c r="AD90" s="31"/>
      <c r="AE90" s="32"/>
      <c r="AF90" s="22"/>
      <c r="AG90"/>
      <c r="AH90"/>
      <c r="AI90"/>
    </row>
    <row r="91" spans="1:35" ht="80.099999999999994" customHeight="1">
      <c r="A91" s="267"/>
      <c r="B91" s="30" t="s">
        <v>61</v>
      </c>
      <c r="C91" s="32"/>
      <c r="D91" s="32"/>
      <c r="E91" s="40"/>
      <c r="F91" s="40"/>
      <c r="G91" s="40"/>
      <c r="H91" s="31"/>
      <c r="I91" s="32"/>
      <c r="J91" s="31"/>
      <c r="K91" s="32"/>
      <c r="L91" s="31"/>
      <c r="M91" s="32"/>
      <c r="N91" s="31"/>
      <c r="O91" s="32"/>
      <c r="P91" s="31"/>
      <c r="Q91" s="32"/>
      <c r="R91" s="31"/>
      <c r="S91" s="32"/>
      <c r="T91" s="31"/>
      <c r="U91" s="32"/>
      <c r="V91" s="31">
        <v>0</v>
      </c>
      <c r="W91" s="32"/>
      <c r="X91" s="31"/>
      <c r="Y91" s="32"/>
      <c r="Z91" s="31"/>
      <c r="AA91" s="32"/>
      <c r="AB91" s="31"/>
      <c r="AC91" s="32"/>
      <c r="AD91" s="31"/>
      <c r="AE91" s="32"/>
      <c r="AF91" s="22"/>
      <c r="AG91"/>
      <c r="AH91"/>
      <c r="AI91"/>
    </row>
    <row r="92" spans="1:35" ht="80.099999999999994" customHeight="1">
      <c r="A92" s="316" t="s">
        <v>222</v>
      </c>
      <c r="B92" s="24" t="s">
        <v>62</v>
      </c>
      <c r="C92" s="26"/>
      <c r="D92" s="26"/>
      <c r="E92" s="25" t="s">
        <v>7</v>
      </c>
      <c r="F92" s="26"/>
      <c r="G92" s="108"/>
      <c r="H92" s="25">
        <f>H93+H98+H103+H108</f>
        <v>0</v>
      </c>
      <c r="I92" s="26"/>
      <c r="J92" s="25">
        <f>J93+J98+J103+J108</f>
        <v>0</v>
      </c>
      <c r="K92" s="26"/>
      <c r="L92" s="25">
        <f>L93+L98+L103+L108</f>
        <v>0</v>
      </c>
      <c r="M92" s="172"/>
      <c r="N92" s="25">
        <f>N93+N98+N103+N108</f>
        <v>0</v>
      </c>
      <c r="O92" s="26"/>
      <c r="P92" s="25">
        <f>P93+P98+P103+P108</f>
        <v>0</v>
      </c>
      <c r="Q92" s="26"/>
      <c r="R92" s="25">
        <f>R93+R98+R103+R108</f>
        <v>0</v>
      </c>
      <c r="S92" s="26"/>
      <c r="T92" s="25">
        <f>T93+T98+T103+T108</f>
        <v>0</v>
      </c>
      <c r="U92" s="26"/>
      <c r="V92" s="25">
        <f>V93+V98+V103+V108</f>
        <v>52</v>
      </c>
      <c r="W92" s="223"/>
      <c r="X92" s="170">
        <f>X93+X98+X103+X108</f>
        <v>0</v>
      </c>
      <c r="Y92" s="172"/>
      <c r="Z92" s="170">
        <f>Z93+Z98+Z103+Z108</f>
        <v>0</v>
      </c>
      <c r="AA92" s="172"/>
      <c r="AB92" s="170">
        <f>AB93+AB98+AB103+AB108</f>
        <v>0</v>
      </c>
      <c r="AC92" s="172"/>
      <c r="AD92" s="170">
        <f>AD93+AD98+AD103+AD108</f>
        <v>0</v>
      </c>
      <c r="AE92" s="172"/>
      <c r="AF92" s="22"/>
      <c r="AG92"/>
      <c r="AH92"/>
      <c r="AI92"/>
    </row>
    <row r="93" spans="1:35" ht="80.099999999999994" customHeight="1">
      <c r="A93" s="316"/>
      <c r="B93" s="27" t="s">
        <v>169</v>
      </c>
      <c r="C93" s="29"/>
      <c r="D93" s="29"/>
      <c r="E93" s="29"/>
      <c r="F93" s="29"/>
      <c r="G93" s="29"/>
      <c r="H93" s="28">
        <f>SUM(H94:H97)</f>
        <v>0</v>
      </c>
      <c r="I93" s="29"/>
      <c r="J93" s="28">
        <f>SUM(J94:J97)</f>
        <v>0</v>
      </c>
      <c r="K93" s="29"/>
      <c r="L93" s="28">
        <f>SUM(L94:L97)</f>
        <v>0</v>
      </c>
      <c r="M93" s="165"/>
      <c r="N93" s="28">
        <f>SUM(N94:N97)</f>
        <v>0</v>
      </c>
      <c r="O93" s="29"/>
      <c r="P93" s="28">
        <f>SUM(P94:P97)</f>
        <v>0</v>
      </c>
      <c r="Q93" s="29"/>
      <c r="R93" s="28">
        <f>SUM(R94:R97)</f>
        <v>0</v>
      </c>
      <c r="S93" s="29"/>
      <c r="T93" s="28">
        <f>SUM(T94:T97)</f>
        <v>0</v>
      </c>
      <c r="U93" s="29"/>
      <c r="V93" s="28">
        <f>SUM(V94:V97)</f>
        <v>12</v>
      </c>
      <c r="W93" s="132"/>
      <c r="X93" s="162">
        <f>SUM(X94:X97)</f>
        <v>0</v>
      </c>
      <c r="Y93" s="165"/>
      <c r="Z93" s="162">
        <f>SUM(Z94:Z97)</f>
        <v>0</v>
      </c>
      <c r="AA93" s="165"/>
      <c r="AB93" s="162">
        <f>SUM(AB94:AB97)</f>
        <v>0</v>
      </c>
      <c r="AC93" s="165"/>
      <c r="AD93" s="162">
        <f>SUM(AD94:AD97)</f>
        <v>0</v>
      </c>
      <c r="AE93" s="165"/>
      <c r="AF93" s="22"/>
      <c r="AG93"/>
      <c r="AH93"/>
      <c r="AI93"/>
    </row>
    <row r="94" spans="1:35" ht="80.099999999999994" customHeight="1">
      <c r="A94" s="316"/>
      <c r="B94" s="30" t="s">
        <v>45</v>
      </c>
      <c r="C94" s="32"/>
      <c r="D94" s="32"/>
      <c r="E94" s="40"/>
      <c r="F94" s="40"/>
      <c r="G94" s="40"/>
      <c r="H94" s="31"/>
      <c r="I94" s="32"/>
      <c r="J94" s="31"/>
      <c r="K94" s="32"/>
      <c r="L94" s="31"/>
      <c r="M94" s="32"/>
      <c r="N94" s="31"/>
      <c r="O94" s="32"/>
      <c r="P94" s="31"/>
      <c r="Q94" s="32"/>
      <c r="R94" s="31"/>
      <c r="S94" s="32"/>
      <c r="T94" s="31"/>
      <c r="U94" s="32"/>
      <c r="V94" s="31">
        <v>7</v>
      </c>
      <c r="W94" s="32"/>
      <c r="X94" s="31"/>
      <c r="Y94" s="32"/>
      <c r="Z94" s="31"/>
      <c r="AA94" s="32"/>
      <c r="AB94" s="31"/>
      <c r="AC94" s="32"/>
      <c r="AD94" s="31"/>
      <c r="AE94" s="32"/>
      <c r="AF94" s="22"/>
      <c r="AG94"/>
      <c r="AH94"/>
      <c r="AI94"/>
    </row>
    <row r="95" spans="1:35" ht="80.099999999999994" customHeight="1">
      <c r="A95" s="136"/>
      <c r="B95" s="30" t="s">
        <v>46</v>
      </c>
      <c r="C95" s="32"/>
      <c r="D95" s="32"/>
      <c r="E95" s="40"/>
      <c r="F95" s="40"/>
      <c r="G95" s="40"/>
      <c r="H95" s="31"/>
      <c r="I95" s="32"/>
      <c r="J95" s="31"/>
      <c r="K95" s="32"/>
      <c r="L95" s="31"/>
      <c r="M95" s="32"/>
      <c r="N95" s="31"/>
      <c r="O95" s="32"/>
      <c r="P95" s="31"/>
      <c r="Q95" s="32"/>
      <c r="R95" s="31"/>
      <c r="S95" s="32"/>
      <c r="T95" s="31"/>
      <c r="U95" s="32"/>
      <c r="V95" s="31">
        <v>0</v>
      </c>
      <c r="W95" s="32"/>
      <c r="X95" s="31"/>
      <c r="Y95" s="32"/>
      <c r="Z95" s="31"/>
      <c r="AA95" s="32"/>
      <c r="AB95" s="31"/>
      <c r="AC95" s="32"/>
      <c r="AD95" s="31"/>
      <c r="AE95" s="32"/>
      <c r="AF95" s="22"/>
      <c r="AG95"/>
      <c r="AH95"/>
      <c r="AI95"/>
    </row>
    <row r="96" spans="1:35" ht="80.099999999999994" customHeight="1">
      <c r="A96" s="136"/>
      <c r="B96" s="30" t="s">
        <v>47</v>
      </c>
      <c r="C96" s="32"/>
      <c r="D96" s="32"/>
      <c r="E96" s="40"/>
      <c r="F96" s="40"/>
      <c r="G96" s="40"/>
      <c r="H96" s="31"/>
      <c r="I96" s="32"/>
      <c r="J96" s="31"/>
      <c r="K96" s="32"/>
      <c r="L96" s="31"/>
      <c r="M96" s="32"/>
      <c r="N96" s="31"/>
      <c r="O96" s="32"/>
      <c r="P96" s="31"/>
      <c r="Q96" s="32"/>
      <c r="R96" s="31"/>
      <c r="S96" s="32"/>
      <c r="T96" s="31"/>
      <c r="U96" s="32"/>
      <c r="V96" s="31">
        <v>1</v>
      </c>
      <c r="W96" s="32"/>
      <c r="X96" s="31"/>
      <c r="Y96" s="32"/>
      <c r="Z96" s="31"/>
      <c r="AA96" s="32"/>
      <c r="AB96" s="31"/>
      <c r="AC96" s="32"/>
      <c r="AD96" s="31"/>
      <c r="AE96" s="32"/>
      <c r="AF96" s="22"/>
      <c r="AG96"/>
      <c r="AH96"/>
      <c r="AI96"/>
    </row>
    <row r="97" spans="1:35" ht="80.099999999999994" customHeight="1">
      <c r="A97" s="136"/>
      <c r="B97" s="30" t="s">
        <v>48</v>
      </c>
      <c r="C97" s="32"/>
      <c r="D97" s="32"/>
      <c r="E97" s="40"/>
      <c r="F97" s="40"/>
      <c r="G97" s="40"/>
      <c r="H97" s="31"/>
      <c r="I97" s="32"/>
      <c r="J97" s="31"/>
      <c r="K97" s="32"/>
      <c r="L97" s="31"/>
      <c r="M97" s="32"/>
      <c r="N97" s="31"/>
      <c r="O97" s="32"/>
      <c r="P97" s="31"/>
      <c r="Q97" s="32"/>
      <c r="R97" s="31"/>
      <c r="S97" s="32"/>
      <c r="T97" s="31"/>
      <c r="U97" s="32"/>
      <c r="V97" s="31">
        <v>4</v>
      </c>
      <c r="W97" s="32"/>
      <c r="X97" s="31"/>
      <c r="Y97" s="32"/>
      <c r="Z97" s="31"/>
      <c r="AA97" s="32"/>
      <c r="AB97" s="31"/>
      <c r="AC97" s="32"/>
      <c r="AD97" s="31"/>
      <c r="AE97" s="32"/>
      <c r="AF97" s="22"/>
      <c r="AG97"/>
      <c r="AH97"/>
      <c r="AI97"/>
    </row>
    <row r="98" spans="1:35" ht="80.099999999999994" customHeight="1">
      <c r="A98" s="267"/>
      <c r="B98" s="27" t="s">
        <v>170</v>
      </c>
      <c r="C98" s="29"/>
      <c r="D98" s="29"/>
      <c r="E98" s="29"/>
      <c r="F98" s="29"/>
      <c r="G98" s="29"/>
      <c r="H98" s="28">
        <f>SUM(H99:H102)</f>
        <v>0</v>
      </c>
      <c r="I98" s="29"/>
      <c r="J98" s="28">
        <f>SUM(J99:J102)</f>
        <v>0</v>
      </c>
      <c r="K98" s="29"/>
      <c r="L98" s="28">
        <f>SUM(L99:L102)</f>
        <v>0</v>
      </c>
      <c r="M98" s="165"/>
      <c r="N98" s="28">
        <f>SUM(N99:N102)</f>
        <v>0</v>
      </c>
      <c r="O98" s="29"/>
      <c r="P98" s="28">
        <f>SUM(P99:P102)</f>
        <v>0</v>
      </c>
      <c r="Q98" s="29"/>
      <c r="R98" s="28">
        <f>SUM(R99:R102)</f>
        <v>0</v>
      </c>
      <c r="S98" s="29"/>
      <c r="T98" s="28">
        <f>SUM(T99:T102)</f>
        <v>0</v>
      </c>
      <c r="U98" s="29"/>
      <c r="V98" s="28">
        <f>SUM(V99:V102)</f>
        <v>17</v>
      </c>
      <c r="W98" s="132"/>
      <c r="X98" s="162">
        <f>SUM(X99:X102)</f>
        <v>0</v>
      </c>
      <c r="Y98" s="165"/>
      <c r="Z98" s="162">
        <f>SUM(Z99:Z102)</f>
        <v>0</v>
      </c>
      <c r="AA98" s="165"/>
      <c r="AB98" s="162">
        <f>SUM(AB99:AB102)</f>
        <v>0</v>
      </c>
      <c r="AC98" s="165"/>
      <c r="AD98" s="162">
        <f>SUM(AD99:AD102)</f>
        <v>0</v>
      </c>
      <c r="AE98" s="165"/>
      <c r="AF98" s="22"/>
      <c r="AG98"/>
      <c r="AH98"/>
      <c r="AI98"/>
    </row>
    <row r="99" spans="1:35" ht="80.099999999999994" customHeight="1">
      <c r="A99" s="267"/>
      <c r="B99" s="30" t="s">
        <v>49</v>
      </c>
      <c r="C99" s="32"/>
      <c r="D99" s="32"/>
      <c r="E99" s="40"/>
      <c r="F99" s="40"/>
      <c r="G99" s="40"/>
      <c r="H99" s="31"/>
      <c r="I99" s="32"/>
      <c r="J99" s="31"/>
      <c r="K99" s="32"/>
      <c r="L99" s="31"/>
      <c r="M99" s="32"/>
      <c r="N99" s="31"/>
      <c r="O99" s="32"/>
      <c r="P99" s="31"/>
      <c r="Q99" s="32"/>
      <c r="R99" s="31"/>
      <c r="S99" s="32"/>
      <c r="T99" s="31"/>
      <c r="U99" s="32"/>
      <c r="V99" s="31">
        <v>6</v>
      </c>
      <c r="W99" s="32"/>
      <c r="X99" s="31"/>
      <c r="Y99" s="32"/>
      <c r="Z99" s="31"/>
      <c r="AA99" s="32"/>
      <c r="AB99" s="31"/>
      <c r="AC99" s="32"/>
      <c r="AD99" s="31"/>
      <c r="AE99" s="32"/>
      <c r="AF99" s="22"/>
      <c r="AG99"/>
      <c r="AH99"/>
      <c r="AI99"/>
    </row>
    <row r="100" spans="1:35" ht="80.099999999999994" customHeight="1">
      <c r="A100" s="267"/>
      <c r="B100" s="30" t="s">
        <v>50</v>
      </c>
      <c r="C100" s="32"/>
      <c r="D100" s="32"/>
      <c r="E100" s="40"/>
      <c r="F100" s="40"/>
      <c r="G100" s="40"/>
      <c r="H100" s="31"/>
      <c r="I100" s="32"/>
      <c r="J100" s="31"/>
      <c r="K100" s="32"/>
      <c r="L100" s="31"/>
      <c r="M100" s="32"/>
      <c r="N100" s="31"/>
      <c r="O100" s="32"/>
      <c r="P100" s="31"/>
      <c r="Q100" s="32"/>
      <c r="R100" s="31"/>
      <c r="S100" s="32"/>
      <c r="T100" s="31"/>
      <c r="U100" s="32"/>
      <c r="V100" s="31">
        <v>6</v>
      </c>
      <c r="W100" s="32"/>
      <c r="X100" s="31"/>
      <c r="Y100" s="32"/>
      <c r="Z100" s="31"/>
      <c r="AA100" s="32"/>
      <c r="AB100" s="31"/>
      <c r="AC100" s="32"/>
      <c r="AD100" s="31"/>
      <c r="AE100" s="32"/>
      <c r="AF100" s="22"/>
      <c r="AG100"/>
      <c r="AH100"/>
      <c r="AI100"/>
    </row>
    <row r="101" spans="1:35" ht="80.099999999999994" customHeight="1">
      <c r="A101" s="267"/>
      <c r="B101" s="30" t="s">
        <v>51</v>
      </c>
      <c r="C101" s="32"/>
      <c r="D101" s="32"/>
      <c r="E101" s="40"/>
      <c r="F101" s="40"/>
      <c r="G101" s="40"/>
      <c r="H101" s="31"/>
      <c r="I101" s="32"/>
      <c r="J101" s="31"/>
      <c r="K101" s="32"/>
      <c r="L101" s="31"/>
      <c r="M101" s="32"/>
      <c r="N101" s="31"/>
      <c r="O101" s="32"/>
      <c r="P101" s="31"/>
      <c r="Q101" s="32"/>
      <c r="R101" s="31"/>
      <c r="S101" s="32"/>
      <c r="T101" s="31"/>
      <c r="U101" s="32"/>
      <c r="V101" s="31">
        <v>5</v>
      </c>
      <c r="W101" s="32"/>
      <c r="X101" s="31"/>
      <c r="Y101" s="32"/>
      <c r="Z101" s="31"/>
      <c r="AA101" s="32"/>
      <c r="AB101" s="31"/>
      <c r="AC101" s="32"/>
      <c r="AD101" s="31"/>
      <c r="AE101" s="32"/>
      <c r="AF101" s="22"/>
      <c r="AG101"/>
      <c r="AH101"/>
      <c r="AI101"/>
    </row>
    <row r="102" spans="1:35" ht="80.099999999999994" customHeight="1">
      <c r="A102" s="267"/>
      <c r="B102" s="30" t="s">
        <v>52</v>
      </c>
      <c r="C102" s="32"/>
      <c r="D102" s="32"/>
      <c r="E102" s="40"/>
      <c r="F102" s="40"/>
      <c r="G102" s="40"/>
      <c r="H102" s="31"/>
      <c r="I102" s="32"/>
      <c r="J102" s="31"/>
      <c r="K102" s="32"/>
      <c r="L102" s="31"/>
      <c r="M102" s="32"/>
      <c r="N102" s="31"/>
      <c r="O102" s="32"/>
      <c r="P102" s="31"/>
      <c r="Q102" s="32"/>
      <c r="R102" s="31"/>
      <c r="S102" s="32"/>
      <c r="T102" s="31"/>
      <c r="U102" s="32"/>
      <c r="V102" s="31">
        <v>0</v>
      </c>
      <c r="W102" s="32"/>
      <c r="X102" s="31"/>
      <c r="Y102" s="32"/>
      <c r="Z102" s="31"/>
      <c r="AA102" s="32"/>
      <c r="AB102" s="31"/>
      <c r="AC102" s="32"/>
      <c r="AD102" s="31"/>
      <c r="AE102" s="32"/>
      <c r="AF102" s="22"/>
      <c r="AG102"/>
      <c r="AH102"/>
      <c r="AI102"/>
    </row>
    <row r="103" spans="1:35" ht="80.099999999999994" customHeight="1">
      <c r="A103" s="267"/>
      <c r="B103" s="27" t="s">
        <v>171</v>
      </c>
      <c r="C103" s="29"/>
      <c r="D103" s="29"/>
      <c r="E103" s="29"/>
      <c r="F103" s="29"/>
      <c r="G103" s="29"/>
      <c r="H103" s="28">
        <f>SUM(H104:H107)</f>
        <v>0</v>
      </c>
      <c r="I103" s="29"/>
      <c r="J103" s="28">
        <f>SUM(J104:J107)</f>
        <v>0</v>
      </c>
      <c r="K103" s="29"/>
      <c r="L103" s="28">
        <f>SUM(L104:L107)</f>
        <v>0</v>
      </c>
      <c r="M103" s="165"/>
      <c r="N103" s="28">
        <f>SUM(N104:N107)</f>
        <v>0</v>
      </c>
      <c r="O103" s="29"/>
      <c r="P103" s="28">
        <f>SUM(P104:P107)</f>
        <v>0</v>
      </c>
      <c r="Q103" s="29"/>
      <c r="R103" s="28">
        <f>SUM(R104:R107)</f>
        <v>0</v>
      </c>
      <c r="S103" s="29"/>
      <c r="T103" s="28">
        <f>SUM(T104:T107)</f>
        <v>0</v>
      </c>
      <c r="U103" s="29"/>
      <c r="V103" s="28">
        <f>SUM(V104:V107)</f>
        <v>7</v>
      </c>
      <c r="W103" s="132"/>
      <c r="X103" s="162">
        <f>SUM(X104:X107)</f>
        <v>0</v>
      </c>
      <c r="Y103" s="165"/>
      <c r="Z103" s="162">
        <f>SUM(Z104:Z107)</f>
        <v>0</v>
      </c>
      <c r="AA103" s="165"/>
      <c r="AB103" s="162">
        <f>SUM(AB104:AB107)</f>
        <v>0</v>
      </c>
      <c r="AC103" s="165"/>
      <c r="AD103" s="162">
        <f>SUM(AD104:AD107)</f>
        <v>0</v>
      </c>
      <c r="AE103" s="165"/>
      <c r="AF103" s="22"/>
      <c r="AG103"/>
      <c r="AH103"/>
      <c r="AI103"/>
    </row>
    <row r="104" spans="1:35" ht="80.099999999999994" customHeight="1">
      <c r="A104" s="267"/>
      <c r="B104" s="30" t="s">
        <v>53</v>
      </c>
      <c r="C104" s="32"/>
      <c r="D104" s="32"/>
      <c r="E104" s="40"/>
      <c r="F104" s="40"/>
      <c r="G104" s="40"/>
      <c r="H104" s="31"/>
      <c r="I104" s="32"/>
      <c r="J104" s="31"/>
      <c r="K104" s="32"/>
      <c r="L104" s="31"/>
      <c r="M104" s="32"/>
      <c r="N104" s="31"/>
      <c r="O104" s="32"/>
      <c r="P104" s="31"/>
      <c r="Q104" s="32"/>
      <c r="R104" s="31"/>
      <c r="S104" s="32"/>
      <c r="T104" s="31"/>
      <c r="U104" s="32"/>
      <c r="V104" s="31">
        <v>2</v>
      </c>
      <c r="W104" s="32"/>
      <c r="X104" s="31"/>
      <c r="Y104" s="32"/>
      <c r="Z104" s="31"/>
      <c r="AA104" s="32"/>
      <c r="AB104" s="31"/>
      <c r="AC104" s="32"/>
      <c r="AD104" s="31"/>
      <c r="AE104" s="32"/>
      <c r="AF104" s="22"/>
      <c r="AG104"/>
      <c r="AH104"/>
      <c r="AI104"/>
    </row>
    <row r="105" spans="1:35" ht="80.099999999999994" customHeight="1">
      <c r="A105" s="267"/>
      <c r="B105" s="30" t="s">
        <v>54</v>
      </c>
      <c r="C105" s="32"/>
      <c r="D105" s="32"/>
      <c r="E105" s="40"/>
      <c r="F105" s="40"/>
      <c r="G105" s="40"/>
      <c r="H105" s="31"/>
      <c r="I105" s="32"/>
      <c r="J105" s="31"/>
      <c r="K105" s="32"/>
      <c r="L105" s="31"/>
      <c r="M105" s="32"/>
      <c r="N105" s="31"/>
      <c r="O105" s="32"/>
      <c r="P105" s="31"/>
      <c r="Q105" s="32"/>
      <c r="R105" s="31"/>
      <c r="S105" s="32"/>
      <c r="T105" s="31"/>
      <c r="U105" s="32"/>
      <c r="V105" s="31">
        <v>0</v>
      </c>
      <c r="W105" s="32"/>
      <c r="X105" s="31"/>
      <c r="Y105" s="32"/>
      <c r="Z105" s="31"/>
      <c r="AA105" s="32"/>
      <c r="AB105" s="31"/>
      <c r="AC105" s="32"/>
      <c r="AD105" s="31"/>
      <c r="AE105" s="32"/>
      <c r="AF105" s="22"/>
      <c r="AG105"/>
      <c r="AH105"/>
      <c r="AI105"/>
    </row>
    <row r="106" spans="1:35" ht="80.099999999999994" customHeight="1">
      <c r="A106" s="267"/>
      <c r="B106" s="30" t="s">
        <v>55</v>
      </c>
      <c r="C106" s="32"/>
      <c r="D106" s="32"/>
      <c r="E106" s="40"/>
      <c r="F106" s="40"/>
      <c r="G106" s="40"/>
      <c r="H106" s="31"/>
      <c r="I106" s="32"/>
      <c r="J106" s="31"/>
      <c r="K106" s="32"/>
      <c r="L106" s="31"/>
      <c r="M106" s="32"/>
      <c r="N106" s="31"/>
      <c r="O106" s="32"/>
      <c r="P106" s="31"/>
      <c r="Q106" s="32"/>
      <c r="R106" s="31"/>
      <c r="S106" s="32"/>
      <c r="T106" s="31"/>
      <c r="U106" s="32"/>
      <c r="V106" s="31">
        <v>1</v>
      </c>
      <c r="W106" s="32"/>
      <c r="X106" s="31"/>
      <c r="Y106" s="32"/>
      <c r="Z106" s="31"/>
      <c r="AA106" s="32"/>
      <c r="AB106" s="31"/>
      <c r="AC106" s="32"/>
      <c r="AD106" s="31"/>
      <c r="AE106" s="32"/>
      <c r="AF106" s="22"/>
      <c r="AG106"/>
      <c r="AH106"/>
      <c r="AI106"/>
    </row>
    <row r="107" spans="1:35" ht="80.099999999999994" customHeight="1">
      <c r="A107" s="267"/>
      <c r="B107" s="30" t="s">
        <v>56</v>
      </c>
      <c r="C107" s="32"/>
      <c r="D107" s="32"/>
      <c r="E107" s="40"/>
      <c r="F107" s="40"/>
      <c r="G107" s="40"/>
      <c r="H107" s="31"/>
      <c r="I107" s="32"/>
      <c r="J107" s="31"/>
      <c r="K107" s="32"/>
      <c r="L107" s="31"/>
      <c r="M107" s="32"/>
      <c r="N107" s="31"/>
      <c r="O107" s="32"/>
      <c r="P107" s="31"/>
      <c r="Q107" s="32"/>
      <c r="R107" s="31"/>
      <c r="S107" s="32"/>
      <c r="T107" s="31"/>
      <c r="U107" s="32"/>
      <c r="V107" s="31">
        <v>4</v>
      </c>
      <c r="W107" s="32"/>
      <c r="X107" s="31"/>
      <c r="Y107" s="32"/>
      <c r="Z107" s="31"/>
      <c r="AA107" s="32"/>
      <c r="AB107" s="31"/>
      <c r="AC107" s="32"/>
      <c r="AD107" s="31"/>
      <c r="AE107" s="32"/>
      <c r="AF107" s="22"/>
      <c r="AG107"/>
      <c r="AH107"/>
      <c r="AI107"/>
    </row>
    <row r="108" spans="1:35" ht="80.099999999999994" customHeight="1">
      <c r="A108" s="267"/>
      <c r="B108" s="27" t="s">
        <v>172</v>
      </c>
      <c r="C108" s="29"/>
      <c r="D108" s="29"/>
      <c r="E108" s="29"/>
      <c r="F108" s="29"/>
      <c r="G108" s="29"/>
      <c r="H108" s="28">
        <f>SUM(H109:H113)</f>
        <v>0</v>
      </c>
      <c r="I108" s="29"/>
      <c r="J108" s="28">
        <f>SUM(J109:J113)</f>
        <v>0</v>
      </c>
      <c r="K108" s="29"/>
      <c r="L108" s="28">
        <f>SUM(L109:L113)</f>
        <v>0</v>
      </c>
      <c r="M108" s="165"/>
      <c r="N108" s="28">
        <f>SUM(N109:N113)</f>
        <v>0</v>
      </c>
      <c r="O108" s="29"/>
      <c r="P108" s="28">
        <f>SUM(P109:P113)</f>
        <v>0</v>
      </c>
      <c r="Q108" s="29"/>
      <c r="R108" s="28">
        <f>SUM(R109:R113)</f>
        <v>0</v>
      </c>
      <c r="S108" s="29"/>
      <c r="T108" s="28">
        <f>SUM(T109:T113)</f>
        <v>0</v>
      </c>
      <c r="U108" s="29"/>
      <c r="V108" s="28">
        <f>SUM(V109:V113)</f>
        <v>16</v>
      </c>
      <c r="W108" s="132"/>
      <c r="X108" s="162">
        <f>SUM(X109:X113)</f>
        <v>0</v>
      </c>
      <c r="Y108" s="165"/>
      <c r="Z108" s="162">
        <f>SUM(Z109:Z113)</f>
        <v>0</v>
      </c>
      <c r="AA108" s="165"/>
      <c r="AB108" s="162">
        <f>SUM(AB109:AB113)</f>
        <v>0</v>
      </c>
      <c r="AC108" s="165"/>
      <c r="AD108" s="162">
        <f>SUM(AD109:AD113)</f>
        <v>0</v>
      </c>
      <c r="AE108" s="165"/>
      <c r="AF108" s="22"/>
      <c r="AG108"/>
      <c r="AH108"/>
      <c r="AI108"/>
    </row>
    <row r="109" spans="1:35" ht="80.099999999999994" customHeight="1">
      <c r="A109" s="267"/>
      <c r="B109" s="30" t="s">
        <v>57</v>
      </c>
      <c r="C109" s="32"/>
      <c r="D109" s="32"/>
      <c r="E109" s="40"/>
      <c r="F109" s="40"/>
      <c r="G109" s="40"/>
      <c r="H109" s="31"/>
      <c r="I109" s="32"/>
      <c r="J109" s="31"/>
      <c r="K109" s="32"/>
      <c r="L109" s="31"/>
      <c r="M109" s="32"/>
      <c r="N109" s="31"/>
      <c r="O109" s="32"/>
      <c r="P109" s="31"/>
      <c r="Q109" s="32"/>
      <c r="R109" s="31"/>
      <c r="S109" s="32"/>
      <c r="T109" s="31"/>
      <c r="U109" s="32"/>
      <c r="V109" s="31">
        <v>7</v>
      </c>
      <c r="W109" s="32"/>
      <c r="X109" s="31"/>
      <c r="Y109" s="32"/>
      <c r="Z109" s="31"/>
      <c r="AA109" s="32"/>
      <c r="AB109" s="31"/>
      <c r="AC109" s="32"/>
      <c r="AD109" s="31"/>
      <c r="AE109" s="32"/>
      <c r="AF109" s="22"/>
      <c r="AG109"/>
      <c r="AH109"/>
      <c r="AI109"/>
    </row>
    <row r="110" spans="1:35" ht="80.099999999999994" customHeight="1">
      <c r="A110" s="267"/>
      <c r="B110" s="30" t="s">
        <v>58</v>
      </c>
      <c r="C110" s="32"/>
      <c r="D110" s="32"/>
      <c r="E110" s="40"/>
      <c r="F110" s="40"/>
      <c r="G110" s="40"/>
      <c r="H110" s="31"/>
      <c r="I110" s="32"/>
      <c r="J110" s="31"/>
      <c r="K110" s="32"/>
      <c r="L110" s="31"/>
      <c r="M110" s="32"/>
      <c r="N110" s="31"/>
      <c r="O110" s="32"/>
      <c r="P110" s="31"/>
      <c r="Q110" s="32"/>
      <c r="R110" s="31"/>
      <c r="S110" s="32"/>
      <c r="T110" s="31"/>
      <c r="U110" s="32"/>
      <c r="V110" s="31">
        <v>2</v>
      </c>
      <c r="W110" s="32"/>
      <c r="X110" s="31"/>
      <c r="Y110" s="32"/>
      <c r="Z110" s="31"/>
      <c r="AA110" s="32"/>
      <c r="AB110" s="31"/>
      <c r="AC110" s="32"/>
      <c r="AD110" s="31"/>
      <c r="AE110" s="32"/>
      <c r="AF110" s="22"/>
      <c r="AG110"/>
      <c r="AH110"/>
      <c r="AI110"/>
    </row>
    <row r="111" spans="1:35" ht="80.099999999999994" customHeight="1">
      <c r="A111" s="267"/>
      <c r="B111" s="30" t="s">
        <v>59</v>
      </c>
      <c r="C111" s="32"/>
      <c r="D111" s="32"/>
      <c r="E111" s="40"/>
      <c r="F111" s="40"/>
      <c r="G111" s="40"/>
      <c r="H111" s="31"/>
      <c r="I111" s="32"/>
      <c r="J111" s="31"/>
      <c r="K111" s="32"/>
      <c r="L111" s="31"/>
      <c r="M111" s="32"/>
      <c r="N111" s="31"/>
      <c r="O111" s="32"/>
      <c r="P111" s="31"/>
      <c r="Q111" s="32"/>
      <c r="R111" s="31"/>
      <c r="S111" s="32"/>
      <c r="T111" s="31"/>
      <c r="U111" s="32"/>
      <c r="V111" s="31">
        <v>4</v>
      </c>
      <c r="W111" s="32"/>
      <c r="X111" s="31"/>
      <c r="Y111" s="32"/>
      <c r="Z111" s="31"/>
      <c r="AA111" s="32"/>
      <c r="AB111" s="31"/>
      <c r="AC111" s="32"/>
      <c r="AD111" s="31"/>
      <c r="AE111" s="32"/>
      <c r="AF111" s="22"/>
      <c r="AG111"/>
      <c r="AH111"/>
      <c r="AI111"/>
    </row>
    <row r="112" spans="1:35" ht="80.099999999999994" customHeight="1">
      <c r="A112" s="267"/>
      <c r="B112" s="30" t="s">
        <v>60</v>
      </c>
      <c r="C112" s="32"/>
      <c r="D112" s="32"/>
      <c r="E112" s="40"/>
      <c r="F112" s="40"/>
      <c r="G112" s="40"/>
      <c r="H112" s="31"/>
      <c r="I112" s="32"/>
      <c r="J112" s="31"/>
      <c r="K112" s="32"/>
      <c r="L112" s="31"/>
      <c r="M112" s="32"/>
      <c r="N112" s="31"/>
      <c r="O112" s="32"/>
      <c r="P112" s="31"/>
      <c r="Q112" s="32"/>
      <c r="R112" s="31"/>
      <c r="S112" s="32"/>
      <c r="T112" s="31"/>
      <c r="U112" s="32"/>
      <c r="V112" s="31">
        <v>2</v>
      </c>
      <c r="W112" s="32"/>
      <c r="X112" s="31"/>
      <c r="Y112" s="32"/>
      <c r="Z112" s="31"/>
      <c r="AA112" s="32"/>
      <c r="AB112" s="31"/>
      <c r="AC112" s="32"/>
      <c r="AD112" s="31"/>
      <c r="AE112" s="32"/>
      <c r="AF112" s="22"/>
      <c r="AG112"/>
      <c r="AH112"/>
      <c r="AI112"/>
    </row>
    <row r="113" spans="1:35" ht="80.099999999999994" customHeight="1">
      <c r="A113" s="267"/>
      <c r="B113" s="30" t="s">
        <v>61</v>
      </c>
      <c r="C113" s="32"/>
      <c r="D113" s="32"/>
      <c r="E113" s="40"/>
      <c r="F113" s="40"/>
      <c r="G113" s="40"/>
      <c r="H113" s="31"/>
      <c r="I113" s="32"/>
      <c r="J113" s="31"/>
      <c r="K113" s="32"/>
      <c r="L113" s="31"/>
      <c r="M113" s="32"/>
      <c r="N113" s="31"/>
      <c r="O113" s="32"/>
      <c r="P113" s="31"/>
      <c r="Q113" s="32"/>
      <c r="R113" s="31"/>
      <c r="S113" s="32"/>
      <c r="T113" s="31"/>
      <c r="U113" s="32"/>
      <c r="V113" s="31">
        <v>1</v>
      </c>
      <c r="W113" s="32"/>
      <c r="X113" s="31"/>
      <c r="Y113" s="32"/>
      <c r="Z113" s="31"/>
      <c r="AA113" s="32"/>
      <c r="AB113" s="31"/>
      <c r="AC113" s="32"/>
      <c r="AD113" s="31"/>
      <c r="AE113" s="32"/>
      <c r="AF113" s="22"/>
      <c r="AG113"/>
      <c r="AH113"/>
      <c r="AI113"/>
    </row>
    <row r="114" spans="1:35" ht="27.95" customHeight="1">
      <c r="A114" s="294" t="s">
        <v>276</v>
      </c>
      <c r="B114" s="295"/>
      <c r="C114" s="296"/>
      <c r="D114" s="297"/>
      <c r="E114" s="298"/>
      <c r="F114" s="298"/>
      <c r="G114" s="298"/>
      <c r="H114" s="296"/>
      <c r="I114" s="297"/>
      <c r="J114" s="296"/>
      <c r="K114" s="297"/>
      <c r="L114" s="296"/>
      <c r="M114" s="297"/>
      <c r="N114" s="296"/>
      <c r="O114" s="297"/>
      <c r="P114" s="296"/>
      <c r="Q114" s="297"/>
      <c r="R114" s="296"/>
      <c r="S114" s="297"/>
      <c r="T114" s="296"/>
      <c r="U114" s="297"/>
      <c r="V114" s="296"/>
      <c r="W114" s="297"/>
      <c r="X114" s="296"/>
      <c r="Y114" s="297"/>
      <c r="Z114" s="296"/>
      <c r="AA114" s="297"/>
      <c r="AB114" s="296"/>
      <c r="AC114" s="297"/>
      <c r="AD114" s="296"/>
      <c r="AE114" s="297"/>
      <c r="AF114" s="22"/>
      <c r="AG114"/>
      <c r="AH114"/>
      <c r="AI114"/>
    </row>
    <row r="115" spans="1:35" ht="27.95" customHeight="1">
      <c r="A115" s="272" t="s">
        <v>277</v>
      </c>
      <c r="B115" s="295"/>
      <c r="C115" s="296"/>
      <c r="D115" s="297"/>
      <c r="E115" s="298"/>
      <c r="F115" s="298"/>
      <c r="G115" s="298"/>
      <c r="H115" s="296"/>
      <c r="I115" s="297"/>
      <c r="J115" s="296"/>
      <c r="K115" s="297"/>
      <c r="L115" s="296"/>
      <c r="M115" s="297"/>
      <c r="N115" s="296"/>
      <c r="O115" s="297"/>
      <c r="P115" s="296"/>
      <c r="Q115" s="297"/>
      <c r="R115" s="296"/>
      <c r="S115" s="297"/>
      <c r="T115" s="296"/>
      <c r="U115" s="297"/>
      <c r="V115" s="296"/>
      <c r="W115" s="297"/>
      <c r="X115" s="296"/>
      <c r="Y115" s="297"/>
      <c r="Z115" s="296"/>
      <c r="AA115" s="297"/>
      <c r="AB115" s="296"/>
      <c r="AC115" s="297"/>
      <c r="AD115" s="296"/>
      <c r="AE115" s="297"/>
      <c r="AF115" s="22"/>
      <c r="AG115"/>
      <c r="AH115"/>
      <c r="AI115"/>
    </row>
    <row r="116" spans="1:35" ht="27.95" customHeight="1">
      <c r="A116" s="272" t="s">
        <v>279</v>
      </c>
      <c r="B116" s="295"/>
      <c r="C116" s="296"/>
      <c r="D116" s="297"/>
      <c r="E116" s="298"/>
      <c r="F116" s="298"/>
      <c r="G116" s="298"/>
      <c r="H116" s="296"/>
      <c r="I116" s="297"/>
      <c r="J116" s="296"/>
      <c r="K116" s="297"/>
      <c r="L116" s="296"/>
      <c r="M116" s="297"/>
      <c r="N116" s="296"/>
      <c r="O116" s="297"/>
      <c r="P116" s="296"/>
      <c r="Q116" s="297"/>
      <c r="R116" s="296"/>
      <c r="S116" s="297"/>
      <c r="T116" s="296"/>
      <c r="U116" s="297"/>
      <c r="V116" s="296"/>
      <c r="W116" s="297"/>
      <c r="X116" s="296"/>
      <c r="Y116" s="297"/>
      <c r="Z116" s="296"/>
      <c r="AA116" s="297"/>
      <c r="AB116" s="296"/>
      <c r="AC116" s="297"/>
      <c r="AD116" s="296"/>
      <c r="AE116" s="297"/>
      <c r="AF116" s="22"/>
      <c r="AG116"/>
      <c r="AH116"/>
      <c r="AI116"/>
    </row>
    <row r="117" spans="1:35" ht="27.95" customHeight="1">
      <c r="A117" s="272" t="s">
        <v>280</v>
      </c>
      <c r="B117" s="295"/>
      <c r="C117" s="296"/>
      <c r="D117" s="297"/>
      <c r="E117" s="298"/>
      <c r="F117" s="298"/>
      <c r="G117" s="298"/>
      <c r="H117" s="296"/>
      <c r="I117" s="297"/>
      <c r="J117" s="296"/>
      <c r="K117" s="297"/>
      <c r="L117" s="296"/>
      <c r="M117" s="297"/>
      <c r="N117" s="296"/>
      <c r="O117" s="297"/>
      <c r="P117" s="296"/>
      <c r="Q117" s="297"/>
      <c r="R117" s="296"/>
      <c r="S117" s="297"/>
      <c r="T117" s="296"/>
      <c r="U117" s="297"/>
      <c r="V117" s="296"/>
      <c r="W117" s="297"/>
      <c r="X117" s="296"/>
      <c r="Y117" s="297"/>
      <c r="Z117" s="296"/>
      <c r="AA117" s="297"/>
      <c r="AB117" s="296"/>
      <c r="AC117" s="297"/>
      <c r="AD117" s="296"/>
      <c r="AE117" s="297"/>
      <c r="AF117" s="22"/>
      <c r="AG117"/>
      <c r="AH117"/>
      <c r="AI117"/>
    </row>
    <row r="118" spans="1:35" ht="27.95" customHeight="1">
      <c r="A118" s="272" t="s">
        <v>281</v>
      </c>
      <c r="B118" s="298"/>
      <c r="C118" s="298"/>
      <c r="D118" s="299"/>
      <c r="E118" s="298"/>
      <c r="F118" s="298"/>
      <c r="G118" s="298"/>
      <c r="H118" s="298"/>
      <c r="I118" s="299"/>
      <c r="J118" s="298"/>
      <c r="K118" s="299"/>
      <c r="L118" s="298"/>
      <c r="M118" s="299"/>
      <c r="N118" s="300"/>
      <c r="O118" s="301"/>
      <c r="P118" s="300"/>
      <c r="Q118" s="301"/>
      <c r="R118" s="300"/>
      <c r="S118" s="301"/>
      <c r="T118" s="300"/>
      <c r="U118" s="301"/>
      <c r="V118" s="300"/>
      <c r="W118" s="301"/>
      <c r="X118" s="298"/>
      <c r="Y118" s="299"/>
      <c r="Z118" s="298"/>
      <c r="AA118" s="299"/>
      <c r="AB118" s="298"/>
      <c r="AC118" s="299"/>
      <c r="AD118" s="298"/>
      <c r="AE118" s="299"/>
      <c r="AF118" s="22"/>
      <c r="AG118"/>
      <c r="AH118"/>
      <c r="AI118"/>
    </row>
    <row r="119" spans="1:35" ht="80.099999999999994" customHeight="1">
      <c r="B119" s="44"/>
      <c r="C119" s="22"/>
      <c r="D119" s="213"/>
      <c r="H119" s="22"/>
      <c r="I119" s="213"/>
      <c r="J119" s="22"/>
      <c r="K119" s="213"/>
      <c r="L119" s="22"/>
      <c r="M119" s="213"/>
      <c r="N119" s="227"/>
      <c r="O119" s="228"/>
      <c r="P119" s="227"/>
      <c r="Q119" s="228"/>
      <c r="R119" s="227"/>
      <c r="S119" s="228"/>
      <c r="T119" s="227"/>
      <c r="U119" s="228"/>
      <c r="V119" s="227"/>
      <c r="W119" s="228"/>
      <c r="X119" s="22"/>
      <c r="Y119" s="213"/>
      <c r="Z119" s="22"/>
      <c r="AA119" s="213"/>
      <c r="AB119" s="22"/>
      <c r="AC119" s="213"/>
      <c r="AD119" s="22"/>
      <c r="AE119" s="213"/>
      <c r="AF119" s="22"/>
      <c r="AG119"/>
      <c r="AH119"/>
      <c r="AI119"/>
    </row>
    <row r="120" spans="1:35" ht="80.099999999999994" customHeight="1">
      <c r="A120" s="290"/>
      <c r="B120" s="22"/>
      <c r="C120" s="22"/>
      <c r="D120" s="213"/>
      <c r="H120" s="22"/>
      <c r="I120" s="213"/>
      <c r="J120" s="22"/>
      <c r="K120" s="213"/>
      <c r="L120" s="22"/>
      <c r="M120" s="213"/>
      <c r="N120" s="227"/>
      <c r="O120" s="228"/>
      <c r="P120" s="227"/>
      <c r="Q120" s="228"/>
      <c r="R120" s="227"/>
      <c r="S120" s="228"/>
      <c r="T120" s="227"/>
      <c r="U120" s="228"/>
      <c r="V120" s="227"/>
      <c r="W120" s="228"/>
      <c r="X120" s="22"/>
      <c r="Y120" s="213"/>
      <c r="Z120" s="22"/>
      <c r="AA120" s="213"/>
      <c r="AB120" s="22"/>
      <c r="AC120" s="213"/>
      <c r="AD120" s="22"/>
      <c r="AE120" s="213"/>
      <c r="AF120" s="22"/>
      <c r="AG120"/>
      <c r="AH120"/>
      <c r="AI120"/>
    </row>
    <row r="121" spans="1:35" ht="80.099999999999994" customHeight="1">
      <c r="B121" s="22"/>
      <c r="C121" s="22"/>
      <c r="D121" s="213"/>
      <c r="H121" s="22"/>
      <c r="I121" s="213"/>
      <c r="J121" s="22"/>
      <c r="K121" s="213"/>
      <c r="L121" s="22"/>
      <c r="M121" s="213"/>
      <c r="N121" s="227"/>
      <c r="O121" s="228"/>
      <c r="P121" s="227"/>
      <c r="Q121" s="228"/>
      <c r="R121" s="227"/>
      <c r="S121" s="228"/>
      <c r="T121" s="227"/>
      <c r="U121" s="228"/>
      <c r="V121" s="227"/>
      <c r="W121" s="228"/>
      <c r="X121" s="22"/>
      <c r="Y121" s="213"/>
      <c r="Z121" s="22"/>
      <c r="AA121" s="213"/>
      <c r="AB121" s="22"/>
      <c r="AC121" s="213"/>
      <c r="AD121" s="22"/>
      <c r="AE121" s="213"/>
      <c r="AF121" s="22"/>
      <c r="AG121"/>
      <c r="AH121"/>
      <c r="AI121"/>
    </row>
    <row r="122" spans="1:35" ht="80.099999999999994" customHeight="1">
      <c r="B122" s="22"/>
      <c r="C122" s="22"/>
      <c r="D122" s="213"/>
      <c r="H122" s="22"/>
      <c r="I122" s="213"/>
      <c r="J122" s="22"/>
      <c r="K122" s="213"/>
      <c r="L122" s="22"/>
      <c r="M122" s="213"/>
      <c r="N122" s="227"/>
      <c r="O122" s="228"/>
      <c r="P122" s="227"/>
      <c r="Q122" s="228"/>
      <c r="R122" s="227"/>
      <c r="S122" s="228"/>
      <c r="T122" s="227"/>
      <c r="U122" s="228"/>
      <c r="V122" s="227"/>
      <c r="W122" s="228"/>
      <c r="X122" s="22"/>
      <c r="Y122" s="213"/>
      <c r="Z122" s="22"/>
      <c r="AA122" s="213"/>
      <c r="AB122" s="22"/>
      <c r="AC122" s="213"/>
      <c r="AD122" s="22"/>
      <c r="AE122" s="213"/>
      <c r="AF122" s="22"/>
      <c r="AG122"/>
      <c r="AH122"/>
      <c r="AI122"/>
    </row>
    <row r="123" spans="1:35" ht="80.099999999999994" customHeight="1">
      <c r="A123"/>
      <c r="B123" s="22"/>
      <c r="C123" s="22"/>
      <c r="D123" s="213"/>
      <c r="H123" s="22"/>
      <c r="I123" s="213"/>
      <c r="J123" s="22"/>
      <c r="K123" s="213"/>
      <c r="L123" s="22"/>
      <c r="M123" s="213"/>
      <c r="N123" s="227"/>
      <c r="O123" s="228"/>
      <c r="P123" s="227"/>
      <c r="Q123" s="228"/>
      <c r="R123" s="227"/>
      <c r="S123" s="228"/>
      <c r="T123" s="227"/>
      <c r="U123" s="228"/>
      <c r="V123" s="227"/>
      <c r="W123" s="228"/>
      <c r="X123" s="22"/>
      <c r="Y123" s="213"/>
      <c r="Z123" s="22"/>
      <c r="AA123" s="213"/>
      <c r="AB123" s="22"/>
      <c r="AC123" s="213"/>
      <c r="AD123" s="22"/>
      <c r="AE123" s="213"/>
      <c r="AF123" s="22"/>
      <c r="AG123"/>
      <c r="AH123"/>
      <c r="AI123"/>
    </row>
    <row r="124" spans="1:35" ht="80.099999999999994" customHeight="1">
      <c r="A124"/>
      <c r="B124" s="22"/>
      <c r="C124" s="22"/>
      <c r="D124" s="213"/>
      <c r="H124" s="22"/>
      <c r="I124" s="213"/>
      <c r="J124" s="22"/>
      <c r="K124" s="213"/>
      <c r="L124" s="22"/>
      <c r="M124" s="213"/>
      <c r="N124" s="227"/>
      <c r="O124" s="228"/>
      <c r="P124" s="227"/>
      <c r="Q124" s="228"/>
      <c r="R124" s="227"/>
      <c r="S124" s="228"/>
      <c r="T124" s="227"/>
      <c r="U124" s="228"/>
      <c r="V124" s="227"/>
      <c r="W124" s="228"/>
      <c r="X124" s="22"/>
      <c r="Y124" s="213"/>
      <c r="Z124" s="22"/>
      <c r="AA124" s="213"/>
      <c r="AB124" s="22"/>
      <c r="AC124" s="213"/>
      <c r="AD124" s="22"/>
      <c r="AE124" s="213"/>
      <c r="AF124" s="22"/>
      <c r="AG124"/>
      <c r="AH124"/>
      <c r="AI124"/>
    </row>
    <row r="125" spans="1:35" ht="80.099999999999994" customHeight="1">
      <c r="A125"/>
      <c r="B125" s="22"/>
      <c r="C125" s="22"/>
      <c r="D125" s="213"/>
      <c r="H125" s="22"/>
      <c r="I125" s="213"/>
      <c r="J125" s="22"/>
      <c r="K125" s="213"/>
      <c r="L125" s="22"/>
      <c r="M125" s="213"/>
      <c r="N125" s="227"/>
      <c r="O125" s="228"/>
      <c r="P125" s="227"/>
      <c r="Q125" s="228"/>
      <c r="R125" s="227"/>
      <c r="S125" s="228"/>
      <c r="T125" s="227"/>
      <c r="U125" s="228"/>
      <c r="V125" s="227"/>
      <c r="W125" s="228"/>
      <c r="X125" s="22"/>
      <c r="Y125" s="213"/>
      <c r="Z125" s="22"/>
      <c r="AA125" s="213"/>
      <c r="AB125" s="22"/>
      <c r="AC125" s="213"/>
      <c r="AD125" s="22"/>
      <c r="AE125" s="213"/>
      <c r="AF125" s="22"/>
      <c r="AG125"/>
      <c r="AH125"/>
      <c r="AI125"/>
    </row>
    <row r="126" spans="1:35" ht="80.099999999999994" customHeight="1">
      <c r="A126"/>
      <c r="B126" s="22"/>
      <c r="C126" s="22"/>
      <c r="D126" s="213"/>
      <c r="H126" s="22"/>
      <c r="I126" s="213"/>
      <c r="J126" s="22"/>
      <c r="K126" s="213"/>
      <c r="L126" s="22"/>
      <c r="M126" s="213"/>
      <c r="N126" s="227"/>
      <c r="O126" s="228"/>
      <c r="P126" s="227"/>
      <c r="Q126" s="228"/>
      <c r="R126" s="227"/>
      <c r="S126" s="228"/>
      <c r="T126" s="227"/>
      <c r="U126" s="228"/>
      <c r="V126" s="227"/>
      <c r="W126" s="228"/>
      <c r="X126" s="22"/>
      <c r="Y126" s="213"/>
      <c r="Z126" s="22"/>
      <c r="AA126" s="213"/>
      <c r="AB126" s="22"/>
      <c r="AC126" s="213"/>
      <c r="AD126" s="22"/>
      <c r="AE126" s="213"/>
      <c r="AF126" s="22"/>
      <c r="AG126"/>
      <c r="AH126"/>
      <c r="AI126"/>
    </row>
    <row r="127" spans="1:35" ht="80.099999999999994" customHeight="1">
      <c r="A127"/>
      <c r="B127" s="22"/>
      <c r="C127" s="22"/>
      <c r="D127" s="213"/>
      <c r="H127" s="22"/>
      <c r="I127" s="213"/>
      <c r="J127" s="22"/>
      <c r="K127" s="213"/>
      <c r="L127" s="22"/>
      <c r="M127" s="213"/>
      <c r="N127" s="227"/>
      <c r="O127" s="228"/>
      <c r="P127" s="227"/>
      <c r="Q127" s="228"/>
      <c r="R127" s="227"/>
      <c r="S127" s="228"/>
      <c r="T127" s="227"/>
      <c r="U127" s="228"/>
      <c r="V127" s="227"/>
      <c r="W127" s="228"/>
      <c r="X127" s="22"/>
      <c r="Y127" s="213"/>
      <c r="Z127" s="22"/>
      <c r="AA127" s="213"/>
      <c r="AB127" s="22"/>
      <c r="AC127" s="213"/>
      <c r="AD127" s="22"/>
      <c r="AE127" s="213"/>
      <c r="AF127" s="22"/>
      <c r="AG127"/>
      <c r="AH127"/>
      <c r="AI127"/>
    </row>
    <row r="128" spans="1:35" ht="80.099999999999994" customHeight="1">
      <c r="A128"/>
      <c r="B128" s="22"/>
      <c r="C128" s="22"/>
      <c r="D128" s="213"/>
      <c r="H128" s="22"/>
      <c r="I128" s="213"/>
      <c r="J128" s="22"/>
      <c r="K128" s="213"/>
      <c r="L128" s="22"/>
      <c r="M128" s="213"/>
      <c r="N128" s="227"/>
      <c r="O128" s="228"/>
      <c r="P128" s="227"/>
      <c r="Q128" s="228"/>
      <c r="R128" s="227"/>
      <c r="S128" s="228"/>
      <c r="T128" s="227"/>
      <c r="U128" s="228"/>
      <c r="V128" s="227"/>
      <c r="W128" s="228"/>
      <c r="X128" s="22"/>
      <c r="Y128" s="213"/>
      <c r="Z128" s="22"/>
      <c r="AA128" s="213"/>
      <c r="AB128" s="22"/>
      <c r="AC128" s="213"/>
      <c r="AD128" s="22"/>
      <c r="AE128" s="213"/>
      <c r="AF128" s="22"/>
      <c r="AG128"/>
      <c r="AH128"/>
      <c r="AI128"/>
    </row>
    <row r="129" spans="1:35" ht="80.099999999999994" customHeight="1">
      <c r="A129"/>
      <c r="B129" s="22"/>
      <c r="C129" s="22"/>
      <c r="D129" s="213"/>
      <c r="H129" s="22"/>
      <c r="I129" s="213"/>
      <c r="J129" s="22"/>
      <c r="K129" s="213"/>
      <c r="L129" s="22"/>
      <c r="M129" s="213"/>
      <c r="N129" s="227"/>
      <c r="O129" s="228"/>
      <c r="P129" s="227"/>
      <c r="Q129" s="228"/>
      <c r="R129" s="227"/>
      <c r="S129" s="228"/>
      <c r="T129" s="227"/>
      <c r="U129" s="228"/>
      <c r="V129" s="227"/>
      <c r="W129" s="228"/>
      <c r="X129" s="22"/>
      <c r="Y129" s="213"/>
      <c r="Z129" s="22"/>
      <c r="AA129" s="213"/>
      <c r="AB129" s="22"/>
      <c r="AC129" s="213"/>
      <c r="AD129" s="22"/>
      <c r="AE129" s="213"/>
      <c r="AF129" s="22"/>
      <c r="AG129"/>
      <c r="AH129"/>
      <c r="AI129"/>
    </row>
    <row r="130" spans="1:35" ht="80.099999999999994" customHeight="1">
      <c r="A130"/>
      <c r="B130" s="22"/>
      <c r="C130" s="22"/>
      <c r="D130" s="213"/>
      <c r="H130" s="22"/>
      <c r="I130" s="213"/>
      <c r="J130" s="22"/>
      <c r="K130" s="213"/>
      <c r="L130" s="22"/>
      <c r="M130" s="213"/>
      <c r="N130" s="227"/>
      <c r="O130" s="228"/>
      <c r="P130" s="227"/>
      <c r="Q130" s="228"/>
      <c r="R130" s="227"/>
      <c r="S130" s="228"/>
      <c r="T130" s="227"/>
      <c r="U130" s="228"/>
      <c r="V130" s="227"/>
      <c r="W130" s="228"/>
      <c r="X130" s="22"/>
      <c r="Y130" s="213"/>
      <c r="Z130" s="22"/>
      <c r="AA130" s="213"/>
      <c r="AB130" s="22"/>
      <c r="AC130" s="213"/>
      <c r="AD130" s="22"/>
      <c r="AE130" s="213"/>
      <c r="AF130" s="22"/>
      <c r="AG130"/>
      <c r="AH130"/>
      <c r="AI130"/>
    </row>
    <row r="131" spans="1:35" ht="80.099999999999994" customHeight="1">
      <c r="A131"/>
      <c r="B131" s="22"/>
      <c r="C131" s="22"/>
      <c r="D131" s="213"/>
      <c r="H131" s="22"/>
      <c r="I131" s="213"/>
      <c r="J131" s="22"/>
      <c r="K131" s="213"/>
      <c r="L131" s="22"/>
      <c r="M131" s="213"/>
      <c r="N131" s="227"/>
      <c r="O131" s="228"/>
      <c r="P131" s="227"/>
      <c r="Q131" s="228"/>
      <c r="R131" s="227"/>
      <c r="S131" s="228"/>
      <c r="T131" s="227"/>
      <c r="U131" s="228"/>
      <c r="V131" s="227"/>
      <c r="W131" s="228"/>
      <c r="X131" s="22"/>
      <c r="Y131" s="213"/>
      <c r="Z131" s="22"/>
      <c r="AA131" s="213"/>
      <c r="AB131" s="22"/>
      <c r="AC131" s="213"/>
      <c r="AD131" s="22"/>
      <c r="AE131" s="213"/>
      <c r="AF131" s="22"/>
      <c r="AG131"/>
      <c r="AH131"/>
      <c r="AI131"/>
    </row>
    <row r="132" spans="1:35" ht="80.099999999999994" customHeight="1">
      <c r="A132"/>
      <c r="B132" s="22"/>
      <c r="C132" s="22"/>
      <c r="D132" s="213"/>
      <c r="H132" s="22"/>
      <c r="I132" s="213"/>
      <c r="J132" s="22"/>
      <c r="K132" s="213"/>
      <c r="L132" s="22"/>
      <c r="M132" s="213"/>
      <c r="N132" s="227"/>
      <c r="O132" s="228"/>
      <c r="P132" s="227"/>
      <c r="Q132" s="228"/>
      <c r="R132" s="227"/>
      <c r="S132" s="228"/>
      <c r="T132" s="227"/>
      <c r="U132" s="228"/>
      <c r="V132" s="227"/>
      <c r="W132" s="228"/>
      <c r="X132" s="22"/>
      <c r="Y132" s="213"/>
      <c r="Z132" s="22"/>
      <c r="AA132" s="213"/>
      <c r="AB132" s="22"/>
      <c r="AC132" s="213"/>
      <c r="AD132" s="22"/>
      <c r="AE132" s="213"/>
      <c r="AF132" s="22"/>
      <c r="AG132"/>
      <c r="AH132"/>
      <c r="AI132"/>
    </row>
    <row r="133" spans="1:35" ht="80.099999999999994" customHeight="1">
      <c r="A133"/>
      <c r="B133" s="22"/>
      <c r="C133" s="22"/>
      <c r="D133" s="213"/>
      <c r="H133" s="22"/>
      <c r="I133" s="213"/>
      <c r="J133" s="22"/>
      <c r="K133" s="213"/>
      <c r="L133" s="22"/>
      <c r="M133" s="213"/>
      <c r="N133" s="227"/>
      <c r="O133" s="228"/>
      <c r="P133" s="227"/>
      <c r="Q133" s="228"/>
      <c r="R133" s="227"/>
      <c r="S133" s="228"/>
      <c r="T133" s="227"/>
      <c r="U133" s="228"/>
      <c r="V133" s="227"/>
      <c r="W133" s="228"/>
      <c r="X133" s="22"/>
      <c r="Y133" s="213"/>
      <c r="Z133" s="22"/>
      <c r="AA133" s="213"/>
      <c r="AB133" s="22"/>
      <c r="AC133" s="213"/>
      <c r="AD133" s="22"/>
      <c r="AE133" s="213"/>
      <c r="AF133" s="22"/>
      <c r="AG133"/>
      <c r="AH133"/>
      <c r="AI133"/>
    </row>
    <row r="134" spans="1:35" ht="80.099999999999994" customHeight="1">
      <c r="A134"/>
      <c r="B134" s="22"/>
      <c r="C134" s="22"/>
      <c r="D134" s="213"/>
      <c r="H134" s="22"/>
      <c r="I134" s="213"/>
      <c r="J134" s="22"/>
      <c r="K134" s="213"/>
      <c r="L134" s="22"/>
      <c r="M134" s="213"/>
      <c r="N134" s="227"/>
      <c r="O134" s="228"/>
      <c r="P134" s="227"/>
      <c r="Q134" s="228"/>
      <c r="R134" s="227"/>
      <c r="S134" s="228"/>
      <c r="T134" s="227"/>
      <c r="U134" s="228"/>
      <c r="V134" s="227"/>
      <c r="W134" s="228"/>
      <c r="X134" s="22"/>
      <c r="Y134" s="213"/>
      <c r="Z134" s="22"/>
      <c r="AA134" s="213"/>
      <c r="AB134" s="22"/>
      <c r="AC134" s="213"/>
      <c r="AD134" s="22"/>
      <c r="AE134" s="213"/>
      <c r="AF134" s="22"/>
      <c r="AG134"/>
      <c r="AH134"/>
      <c r="AI134"/>
    </row>
    <row r="135" spans="1:35" ht="80.099999999999994" customHeight="1">
      <c r="A135"/>
      <c r="B135" s="22"/>
      <c r="C135" s="22"/>
      <c r="D135" s="213"/>
      <c r="H135" s="22"/>
      <c r="I135" s="213"/>
      <c r="J135" s="22"/>
      <c r="K135" s="213"/>
      <c r="L135" s="22"/>
      <c r="M135" s="213"/>
      <c r="N135" s="227"/>
      <c r="O135" s="228"/>
      <c r="P135" s="227"/>
      <c r="Q135" s="228"/>
      <c r="R135" s="227"/>
      <c r="S135" s="228"/>
      <c r="T135" s="227"/>
      <c r="U135" s="228"/>
      <c r="V135" s="227"/>
      <c r="W135" s="228"/>
      <c r="X135" s="22"/>
      <c r="Y135" s="213"/>
      <c r="Z135" s="22"/>
      <c r="AA135" s="213"/>
      <c r="AB135" s="22"/>
      <c r="AC135" s="213"/>
      <c r="AD135" s="22"/>
      <c r="AE135" s="213"/>
      <c r="AF135" s="22"/>
      <c r="AG135"/>
      <c r="AH135"/>
      <c r="AI135"/>
    </row>
    <row r="136" spans="1:35" ht="80.099999999999994" customHeight="1">
      <c r="A136"/>
      <c r="B136" s="22"/>
      <c r="C136" s="22"/>
      <c r="D136" s="213"/>
      <c r="H136" s="22"/>
      <c r="I136" s="213"/>
      <c r="J136" s="22"/>
      <c r="K136" s="213"/>
      <c r="L136" s="22"/>
      <c r="M136" s="213"/>
      <c r="N136" s="227"/>
      <c r="O136" s="228"/>
      <c r="P136" s="227"/>
      <c r="Q136" s="228"/>
      <c r="R136" s="227"/>
      <c r="S136" s="228"/>
      <c r="T136" s="227"/>
      <c r="U136" s="228"/>
      <c r="V136" s="227"/>
      <c r="W136" s="228"/>
      <c r="X136" s="22"/>
      <c r="Y136" s="213"/>
      <c r="Z136" s="22"/>
      <c r="AA136" s="213"/>
      <c r="AB136" s="22"/>
      <c r="AC136" s="213"/>
      <c r="AD136" s="22"/>
      <c r="AE136" s="213"/>
      <c r="AF136" s="22"/>
      <c r="AG136"/>
      <c r="AH136"/>
      <c r="AI136"/>
    </row>
    <row r="137" spans="1:35" ht="80.099999999999994" customHeight="1">
      <c r="A137"/>
      <c r="B137" s="22"/>
      <c r="C137" s="22"/>
      <c r="D137" s="213"/>
      <c r="H137" s="22"/>
      <c r="I137" s="213"/>
      <c r="J137" s="22"/>
      <c r="K137" s="213"/>
      <c r="L137" s="22"/>
      <c r="M137" s="213"/>
      <c r="N137" s="227"/>
      <c r="O137" s="228"/>
      <c r="P137" s="227"/>
      <c r="Q137" s="228"/>
      <c r="R137" s="227"/>
      <c r="S137" s="228"/>
      <c r="T137" s="227"/>
      <c r="U137" s="228"/>
      <c r="V137" s="227"/>
      <c r="W137" s="228"/>
      <c r="X137" s="22"/>
      <c r="Y137" s="213"/>
      <c r="Z137" s="22"/>
      <c r="AA137" s="213"/>
      <c r="AB137" s="22"/>
      <c r="AC137" s="213"/>
      <c r="AD137" s="22"/>
      <c r="AE137" s="213"/>
      <c r="AF137" s="22"/>
      <c r="AG137"/>
      <c r="AH137"/>
      <c r="AI137"/>
    </row>
    <row r="138" spans="1:35" ht="80.099999999999994" customHeight="1">
      <c r="A138"/>
      <c r="B138" s="22"/>
      <c r="C138" s="22"/>
      <c r="D138" s="213"/>
      <c r="H138" s="22"/>
      <c r="I138" s="213"/>
      <c r="J138" s="22"/>
      <c r="K138" s="213"/>
      <c r="L138" s="22"/>
      <c r="M138" s="213"/>
      <c r="N138" s="227"/>
      <c r="O138" s="228"/>
      <c r="P138" s="227"/>
      <c r="Q138" s="228"/>
      <c r="R138" s="227"/>
      <c r="S138" s="228"/>
      <c r="T138" s="227"/>
      <c r="U138" s="228"/>
      <c r="V138" s="227"/>
      <c r="W138" s="228"/>
      <c r="X138" s="22"/>
      <c r="Y138" s="213"/>
      <c r="Z138" s="22"/>
      <c r="AA138" s="213"/>
      <c r="AB138" s="22"/>
      <c r="AC138" s="213"/>
      <c r="AD138" s="22"/>
      <c r="AE138" s="213"/>
      <c r="AF138" s="22"/>
      <c r="AG138"/>
      <c r="AH138"/>
      <c r="AI138"/>
    </row>
    <row r="139" spans="1:35" ht="80.099999999999994" customHeight="1">
      <c r="A139"/>
      <c r="B139" s="22"/>
      <c r="C139" s="22"/>
      <c r="D139" s="213"/>
      <c r="H139" s="22"/>
      <c r="I139" s="213"/>
      <c r="J139" s="22"/>
      <c r="K139" s="213"/>
      <c r="L139" s="22"/>
      <c r="M139" s="213"/>
      <c r="N139" s="227"/>
      <c r="O139" s="228"/>
      <c r="P139" s="227"/>
      <c r="Q139" s="228"/>
      <c r="R139" s="227"/>
      <c r="S139" s="228"/>
      <c r="T139" s="227"/>
      <c r="U139" s="228"/>
      <c r="V139" s="227"/>
      <c r="W139" s="228"/>
      <c r="X139" s="22"/>
      <c r="Y139" s="213"/>
      <c r="Z139" s="22"/>
      <c r="AA139" s="213"/>
      <c r="AB139" s="22"/>
      <c r="AC139" s="213"/>
      <c r="AD139" s="22"/>
      <c r="AE139" s="213"/>
      <c r="AF139" s="22"/>
      <c r="AG139"/>
      <c r="AH139"/>
      <c r="AI139"/>
    </row>
    <row r="140" spans="1:35" ht="80.099999999999994" customHeight="1">
      <c r="A140"/>
      <c r="B140" s="22"/>
      <c r="C140" s="22"/>
      <c r="D140" s="213"/>
      <c r="H140" s="22"/>
      <c r="I140" s="213"/>
      <c r="J140" s="22"/>
      <c r="K140" s="213"/>
      <c r="L140" s="22"/>
      <c r="M140" s="213"/>
      <c r="N140" s="227"/>
      <c r="O140" s="228"/>
      <c r="P140" s="227"/>
      <c r="Q140" s="228"/>
      <c r="R140" s="227"/>
      <c r="S140" s="228"/>
      <c r="T140" s="227"/>
      <c r="U140" s="228"/>
      <c r="V140" s="227"/>
      <c r="W140" s="228"/>
      <c r="X140" s="22"/>
      <c r="Y140" s="213"/>
      <c r="Z140" s="22"/>
      <c r="AA140" s="213"/>
      <c r="AB140" s="22"/>
      <c r="AC140" s="213"/>
      <c r="AD140" s="22"/>
      <c r="AE140" s="213"/>
      <c r="AF140" s="22"/>
      <c r="AG140"/>
      <c r="AH140"/>
      <c r="AI140"/>
    </row>
    <row r="141" spans="1:35" ht="80.099999999999994" customHeight="1">
      <c r="A141"/>
      <c r="B141" s="22"/>
      <c r="C141" s="22"/>
      <c r="D141" s="213"/>
      <c r="H141" s="22"/>
      <c r="I141" s="213"/>
      <c r="J141" s="22"/>
      <c r="K141" s="213"/>
      <c r="L141" s="22"/>
      <c r="M141" s="213"/>
      <c r="N141" s="227"/>
      <c r="O141" s="228"/>
      <c r="P141" s="227"/>
      <c r="Q141" s="228"/>
      <c r="R141" s="227"/>
      <c r="S141" s="228"/>
      <c r="T141" s="227"/>
      <c r="U141" s="228"/>
      <c r="V141" s="227"/>
      <c r="W141" s="228"/>
      <c r="X141" s="22"/>
      <c r="Y141" s="213"/>
      <c r="Z141" s="22"/>
      <c r="AA141" s="213"/>
      <c r="AB141" s="22"/>
      <c r="AC141" s="213"/>
      <c r="AD141" s="22"/>
      <c r="AE141" s="213"/>
      <c r="AF141" s="22"/>
      <c r="AG141"/>
      <c r="AH141"/>
      <c r="AI141"/>
    </row>
    <row r="142" spans="1:35" ht="80.099999999999994" customHeight="1">
      <c r="A142"/>
      <c r="B142" s="22"/>
      <c r="C142" s="22"/>
      <c r="D142" s="213"/>
      <c r="H142" s="22"/>
      <c r="I142" s="213"/>
      <c r="J142" s="22"/>
      <c r="K142" s="213"/>
      <c r="L142" s="22"/>
      <c r="M142" s="213"/>
      <c r="N142" s="227"/>
      <c r="O142" s="228"/>
      <c r="P142" s="227"/>
      <c r="Q142" s="228"/>
      <c r="R142" s="227"/>
      <c r="S142" s="228"/>
      <c r="T142" s="227"/>
      <c r="U142" s="228"/>
      <c r="V142" s="227"/>
      <c r="W142" s="228"/>
      <c r="X142" s="22"/>
      <c r="Y142" s="213"/>
      <c r="Z142" s="22"/>
      <c r="AA142" s="213"/>
      <c r="AB142" s="22"/>
      <c r="AC142" s="213"/>
      <c r="AD142" s="22"/>
      <c r="AE142" s="213"/>
      <c r="AF142" s="22"/>
      <c r="AG142"/>
      <c r="AH142"/>
      <c r="AI142"/>
    </row>
    <row r="143" spans="1:35" ht="80.099999999999994" customHeight="1">
      <c r="A143"/>
      <c r="B143" s="22"/>
      <c r="C143" s="22"/>
      <c r="D143" s="213"/>
      <c r="H143" s="22"/>
      <c r="I143" s="213"/>
      <c r="J143" s="22"/>
      <c r="K143" s="213"/>
      <c r="L143" s="22"/>
      <c r="M143" s="213"/>
      <c r="N143" s="227"/>
      <c r="O143" s="228"/>
      <c r="P143" s="227"/>
      <c r="Q143" s="228"/>
      <c r="R143" s="227"/>
      <c r="S143" s="228"/>
      <c r="T143" s="227"/>
      <c r="U143" s="228"/>
      <c r="V143" s="227"/>
      <c r="W143" s="228"/>
      <c r="X143" s="22"/>
      <c r="Y143" s="213"/>
      <c r="Z143" s="22"/>
      <c r="AA143" s="213"/>
      <c r="AB143" s="22"/>
      <c r="AC143" s="213"/>
      <c r="AD143" s="22"/>
      <c r="AE143" s="213"/>
      <c r="AF143" s="22"/>
      <c r="AG143"/>
      <c r="AH143"/>
      <c r="AI143"/>
    </row>
    <row r="144" spans="1:35" ht="80.099999999999994" customHeight="1">
      <c r="A144"/>
      <c r="B144" s="22"/>
      <c r="C144" s="22"/>
      <c r="D144" s="213"/>
      <c r="H144" s="22"/>
      <c r="I144" s="213"/>
      <c r="J144" s="22"/>
      <c r="K144" s="213"/>
      <c r="L144" s="22"/>
      <c r="M144" s="213"/>
      <c r="N144" s="227"/>
      <c r="O144" s="228"/>
      <c r="P144" s="227"/>
      <c r="Q144" s="228"/>
      <c r="R144" s="227"/>
      <c r="S144" s="228"/>
      <c r="T144" s="227"/>
      <c r="U144" s="228"/>
      <c r="V144" s="227"/>
      <c r="W144" s="228"/>
      <c r="X144" s="22"/>
      <c r="Y144" s="213"/>
      <c r="Z144" s="22"/>
      <c r="AA144" s="213"/>
      <c r="AB144" s="22"/>
      <c r="AC144" s="213"/>
      <c r="AD144" s="22"/>
      <c r="AE144" s="213"/>
      <c r="AF144" s="22"/>
      <c r="AG144"/>
      <c r="AH144"/>
      <c r="AI144"/>
    </row>
    <row r="145" spans="1:35" ht="80.099999999999994" customHeight="1">
      <c r="A145"/>
      <c r="B145" s="22"/>
      <c r="C145" s="22"/>
      <c r="D145" s="213"/>
      <c r="H145" s="22"/>
      <c r="I145" s="213"/>
      <c r="J145" s="22"/>
      <c r="K145" s="213"/>
      <c r="L145" s="22"/>
      <c r="M145" s="213"/>
      <c r="N145" s="227"/>
      <c r="O145" s="228"/>
      <c r="P145" s="227"/>
      <c r="Q145" s="228"/>
      <c r="R145" s="227"/>
      <c r="S145" s="228"/>
      <c r="T145" s="227"/>
      <c r="U145" s="228"/>
      <c r="V145" s="227"/>
      <c r="W145" s="228"/>
      <c r="X145" s="22"/>
      <c r="Y145" s="213"/>
      <c r="Z145" s="22"/>
      <c r="AA145" s="213"/>
      <c r="AB145" s="22"/>
      <c r="AC145" s="213"/>
      <c r="AD145" s="22"/>
      <c r="AE145" s="213"/>
      <c r="AF145" s="22"/>
      <c r="AG145"/>
      <c r="AH145"/>
      <c r="AI145"/>
    </row>
    <row r="146" spans="1:35" ht="80.099999999999994" customHeight="1">
      <c r="A146"/>
      <c r="B146" s="22"/>
      <c r="C146" s="22"/>
      <c r="D146" s="213"/>
      <c r="H146" s="22"/>
      <c r="I146" s="213"/>
      <c r="J146" s="22"/>
      <c r="K146" s="213"/>
      <c r="L146" s="22"/>
      <c r="M146" s="213"/>
      <c r="N146" s="227"/>
      <c r="O146" s="228"/>
      <c r="P146" s="227"/>
      <c r="Q146" s="228"/>
      <c r="R146" s="227"/>
      <c r="S146" s="228"/>
      <c r="T146" s="227"/>
      <c r="U146" s="228"/>
      <c r="V146" s="227"/>
      <c r="W146" s="228"/>
      <c r="X146" s="22"/>
      <c r="Y146" s="213"/>
      <c r="Z146" s="22"/>
      <c r="AA146" s="213"/>
      <c r="AB146" s="22"/>
      <c r="AC146" s="213"/>
      <c r="AD146" s="22"/>
      <c r="AE146" s="213"/>
      <c r="AF146" s="22"/>
      <c r="AG146"/>
      <c r="AH146"/>
      <c r="AI146"/>
    </row>
    <row r="147" spans="1:35" ht="80.099999999999994" customHeight="1">
      <c r="A147"/>
      <c r="B147" s="22"/>
      <c r="C147" s="22"/>
      <c r="D147" s="213"/>
      <c r="H147" s="22"/>
      <c r="I147" s="213"/>
      <c r="J147" s="22"/>
      <c r="K147" s="213"/>
      <c r="L147" s="22"/>
      <c r="M147" s="213"/>
      <c r="N147" s="227"/>
      <c r="O147" s="228"/>
      <c r="P147" s="227"/>
      <c r="Q147" s="228"/>
      <c r="R147" s="227"/>
      <c r="S147" s="228"/>
      <c r="T147" s="227"/>
      <c r="U147" s="228"/>
      <c r="V147" s="227"/>
      <c r="W147" s="228"/>
      <c r="X147" s="22"/>
      <c r="Y147" s="213"/>
      <c r="Z147" s="22"/>
      <c r="AA147" s="213"/>
      <c r="AB147" s="22"/>
      <c r="AC147" s="213"/>
      <c r="AD147" s="22"/>
      <c r="AE147" s="213"/>
      <c r="AF147" s="22"/>
      <c r="AG147"/>
      <c r="AH147"/>
      <c r="AI147"/>
    </row>
    <row r="148" spans="1:35" ht="80.099999999999994" customHeight="1">
      <c r="A148"/>
      <c r="B148" s="22"/>
      <c r="C148" s="22"/>
      <c r="D148" s="213"/>
      <c r="H148" s="22"/>
      <c r="I148" s="213"/>
      <c r="J148" s="22"/>
      <c r="K148" s="213"/>
      <c r="L148" s="22"/>
      <c r="M148" s="213"/>
      <c r="N148" s="227"/>
      <c r="O148" s="228"/>
      <c r="P148" s="227"/>
      <c r="Q148" s="228"/>
      <c r="R148" s="227"/>
      <c r="S148" s="228"/>
      <c r="T148" s="227"/>
      <c r="U148" s="228"/>
      <c r="V148" s="227"/>
      <c r="W148" s="228"/>
      <c r="X148" s="22"/>
      <c r="Y148" s="213"/>
      <c r="Z148" s="22"/>
      <c r="AA148" s="213"/>
      <c r="AB148" s="22"/>
      <c r="AC148" s="213"/>
      <c r="AD148" s="22"/>
      <c r="AE148" s="213"/>
      <c r="AF148" s="22"/>
      <c r="AG148"/>
      <c r="AH148"/>
      <c r="AI148"/>
    </row>
    <row r="149" spans="1:35" ht="80.099999999999994" customHeight="1">
      <c r="A149"/>
      <c r="B149" s="22"/>
      <c r="C149" s="22"/>
      <c r="D149" s="213"/>
      <c r="H149" s="22"/>
      <c r="I149" s="213"/>
      <c r="J149" s="22"/>
      <c r="K149" s="213"/>
      <c r="L149" s="22"/>
      <c r="M149" s="213"/>
      <c r="N149" s="227"/>
      <c r="O149" s="228"/>
      <c r="P149" s="227"/>
      <c r="Q149" s="228"/>
      <c r="R149" s="227"/>
      <c r="S149" s="228"/>
      <c r="T149" s="227"/>
      <c r="U149" s="228"/>
      <c r="V149" s="227"/>
      <c r="W149" s="228"/>
      <c r="X149" s="22"/>
      <c r="Y149" s="213"/>
      <c r="Z149" s="22"/>
      <c r="AA149" s="213"/>
      <c r="AB149" s="22"/>
      <c r="AC149" s="213"/>
      <c r="AD149" s="22"/>
      <c r="AE149" s="213"/>
      <c r="AF149" s="22"/>
      <c r="AG149"/>
      <c r="AH149"/>
      <c r="AI149"/>
    </row>
    <row r="150" spans="1:35" ht="80.099999999999994" customHeight="1">
      <c r="A150"/>
      <c r="B150" s="22"/>
      <c r="C150" s="22"/>
      <c r="D150" s="213"/>
      <c r="H150" s="22"/>
      <c r="I150" s="213"/>
      <c r="J150" s="22"/>
      <c r="K150" s="213"/>
      <c r="L150" s="22"/>
      <c r="M150" s="213"/>
      <c r="N150" s="227"/>
      <c r="O150" s="228"/>
      <c r="P150" s="227"/>
      <c r="Q150" s="228"/>
      <c r="R150" s="227"/>
      <c r="S150" s="228"/>
      <c r="T150" s="227"/>
      <c r="U150" s="228"/>
      <c r="V150" s="227"/>
      <c r="W150" s="228"/>
      <c r="X150" s="22"/>
      <c r="Y150" s="213"/>
      <c r="Z150" s="22"/>
      <c r="AA150" s="213"/>
      <c r="AB150" s="22"/>
      <c r="AC150" s="213"/>
      <c r="AD150" s="22"/>
      <c r="AE150" s="213"/>
      <c r="AF150" s="22"/>
      <c r="AG150"/>
      <c r="AH150"/>
      <c r="AI150"/>
    </row>
    <row r="151" spans="1:35" ht="80.099999999999994" customHeight="1">
      <c r="A151"/>
      <c r="B151" s="22"/>
      <c r="C151" s="22"/>
      <c r="D151" s="213"/>
      <c r="H151" s="22"/>
      <c r="I151" s="213"/>
      <c r="J151" s="22"/>
      <c r="K151" s="213"/>
      <c r="L151" s="22"/>
      <c r="M151" s="213"/>
      <c r="N151" s="227"/>
      <c r="O151" s="228"/>
      <c r="P151" s="227"/>
      <c r="Q151" s="228"/>
      <c r="R151" s="227"/>
      <c r="S151" s="228"/>
      <c r="T151" s="227"/>
      <c r="U151" s="228"/>
      <c r="V151" s="227"/>
      <c r="W151" s="228"/>
      <c r="X151" s="22"/>
      <c r="Y151" s="213"/>
      <c r="Z151" s="22"/>
      <c r="AA151" s="213"/>
      <c r="AB151" s="22"/>
      <c r="AC151" s="213"/>
      <c r="AD151" s="22"/>
      <c r="AE151" s="213"/>
      <c r="AF151" s="22"/>
      <c r="AG151"/>
      <c r="AH151"/>
      <c r="AI151"/>
    </row>
    <row r="152" spans="1:35" ht="80.099999999999994" customHeight="1">
      <c r="A152"/>
      <c r="B152" s="22"/>
      <c r="C152" s="22"/>
      <c r="D152" s="213"/>
      <c r="H152" s="22"/>
      <c r="I152" s="213"/>
      <c r="J152" s="22"/>
      <c r="K152" s="213"/>
      <c r="L152" s="22"/>
      <c r="M152" s="213"/>
      <c r="N152" s="227"/>
      <c r="O152" s="228"/>
      <c r="P152" s="227"/>
      <c r="Q152" s="228"/>
      <c r="R152" s="227"/>
      <c r="S152" s="228"/>
      <c r="T152" s="227"/>
      <c r="U152" s="228"/>
      <c r="V152" s="227"/>
      <c r="W152" s="228"/>
      <c r="X152" s="22"/>
      <c r="Y152" s="213"/>
      <c r="Z152" s="22"/>
      <c r="AA152" s="213"/>
      <c r="AB152" s="22"/>
      <c r="AC152" s="213"/>
      <c r="AD152" s="22"/>
      <c r="AE152" s="213"/>
      <c r="AF152" s="22"/>
      <c r="AG152"/>
      <c r="AH152"/>
      <c r="AI152"/>
    </row>
    <row r="153" spans="1:35" ht="80.099999999999994" customHeight="1">
      <c r="A153"/>
      <c r="B153" s="22"/>
      <c r="C153" s="22"/>
      <c r="D153" s="213"/>
      <c r="H153" s="22"/>
      <c r="I153" s="213"/>
      <c r="J153" s="22"/>
      <c r="K153" s="213"/>
      <c r="L153" s="22"/>
      <c r="M153" s="213"/>
      <c r="N153" s="227"/>
      <c r="O153" s="228"/>
      <c r="P153" s="227"/>
      <c r="Q153" s="228"/>
      <c r="R153" s="227"/>
      <c r="S153" s="228"/>
      <c r="T153" s="227"/>
      <c r="U153" s="228"/>
      <c r="V153" s="227"/>
      <c r="W153" s="228"/>
      <c r="X153" s="22"/>
      <c r="Y153" s="213"/>
      <c r="Z153" s="22"/>
      <c r="AA153" s="213"/>
      <c r="AB153" s="22"/>
      <c r="AC153" s="213"/>
      <c r="AD153" s="22"/>
      <c r="AE153" s="213"/>
      <c r="AF153" s="22"/>
      <c r="AG153"/>
      <c r="AH153"/>
      <c r="AI153"/>
    </row>
    <row r="154" spans="1:35" ht="80.099999999999994" customHeight="1">
      <c r="A154"/>
      <c r="B154" s="22"/>
      <c r="C154" s="22"/>
      <c r="D154" s="213"/>
      <c r="H154" s="22"/>
      <c r="I154" s="213"/>
      <c r="J154" s="22"/>
      <c r="K154" s="213"/>
      <c r="L154" s="22"/>
      <c r="M154" s="213"/>
      <c r="N154" s="227"/>
      <c r="O154" s="228"/>
      <c r="P154" s="227"/>
      <c r="Q154" s="228"/>
      <c r="R154" s="227"/>
      <c r="S154" s="228"/>
      <c r="T154" s="227"/>
      <c r="U154" s="228"/>
      <c r="V154" s="227"/>
      <c r="W154" s="228"/>
      <c r="X154" s="22"/>
      <c r="Y154" s="213"/>
      <c r="Z154" s="22"/>
      <c r="AA154" s="213"/>
      <c r="AB154" s="22"/>
      <c r="AC154" s="213"/>
      <c r="AD154" s="22"/>
      <c r="AE154" s="213"/>
      <c r="AF154" s="22"/>
      <c r="AG154"/>
      <c r="AH154"/>
      <c r="AI154"/>
    </row>
    <row r="155" spans="1:35" ht="80.099999999999994" customHeight="1">
      <c r="A155"/>
      <c r="B155" s="22"/>
      <c r="C155" s="22"/>
      <c r="D155" s="213"/>
      <c r="H155" s="22"/>
      <c r="I155" s="213"/>
      <c r="J155" s="22"/>
      <c r="K155" s="213"/>
      <c r="L155" s="22"/>
      <c r="M155" s="213"/>
      <c r="N155" s="227"/>
      <c r="O155" s="228"/>
      <c r="P155" s="227"/>
      <c r="Q155" s="228"/>
      <c r="R155" s="227"/>
      <c r="S155" s="228"/>
      <c r="T155" s="227"/>
      <c r="U155" s="228"/>
      <c r="V155" s="227"/>
      <c r="W155" s="228"/>
      <c r="X155" s="22"/>
      <c r="Y155" s="213"/>
      <c r="Z155" s="22"/>
      <c r="AA155" s="213"/>
      <c r="AB155" s="22"/>
      <c r="AC155" s="213"/>
      <c r="AD155" s="22"/>
      <c r="AE155" s="213"/>
      <c r="AF155" s="22"/>
      <c r="AG155"/>
      <c r="AH155"/>
      <c r="AI155"/>
    </row>
    <row r="156" spans="1:35" ht="80.099999999999994" customHeight="1">
      <c r="A156"/>
      <c r="B156" s="22"/>
      <c r="C156" s="22"/>
      <c r="D156" s="213"/>
      <c r="H156" s="22"/>
      <c r="I156" s="213"/>
      <c r="J156" s="22"/>
      <c r="K156" s="213"/>
      <c r="L156" s="22"/>
      <c r="M156" s="213"/>
      <c r="N156" s="227"/>
      <c r="O156" s="228"/>
      <c r="P156" s="227"/>
      <c r="Q156" s="228"/>
      <c r="R156" s="227"/>
      <c r="S156" s="228"/>
      <c r="T156" s="227"/>
      <c r="U156" s="228"/>
      <c r="V156" s="227"/>
      <c r="W156" s="228"/>
      <c r="X156" s="22"/>
      <c r="Y156" s="213"/>
      <c r="Z156" s="22"/>
      <c r="AA156" s="213"/>
      <c r="AB156" s="22"/>
      <c r="AC156" s="213"/>
      <c r="AD156" s="22"/>
      <c r="AE156" s="213"/>
      <c r="AF156" s="22"/>
      <c r="AG156"/>
      <c r="AH156"/>
      <c r="AI156"/>
    </row>
    <row r="157" spans="1:35" ht="80.099999999999994" customHeight="1">
      <c r="A157"/>
      <c r="B157" s="22"/>
      <c r="C157" s="22"/>
      <c r="D157" s="213"/>
      <c r="H157" s="22"/>
      <c r="I157" s="213"/>
      <c r="J157" s="22"/>
      <c r="K157" s="213"/>
      <c r="L157" s="22"/>
      <c r="M157" s="213"/>
      <c r="N157" s="227"/>
      <c r="O157" s="228"/>
      <c r="P157" s="227"/>
      <c r="Q157" s="228"/>
      <c r="R157" s="227"/>
      <c r="S157" s="228"/>
      <c r="T157" s="227"/>
      <c r="U157" s="228"/>
      <c r="V157" s="227"/>
      <c r="W157" s="228"/>
      <c r="X157" s="22"/>
      <c r="Y157" s="213"/>
      <c r="Z157" s="22"/>
      <c r="AA157" s="213"/>
      <c r="AB157" s="22"/>
      <c r="AC157" s="213"/>
      <c r="AD157" s="22"/>
      <c r="AE157" s="213"/>
      <c r="AF157" s="22"/>
      <c r="AG157"/>
      <c r="AH157"/>
      <c r="AI157"/>
    </row>
    <row r="158" spans="1:35" ht="80.099999999999994" customHeight="1">
      <c r="A158"/>
      <c r="B158" s="22"/>
      <c r="C158" s="22"/>
      <c r="D158" s="213"/>
      <c r="H158" s="22"/>
      <c r="I158" s="213"/>
      <c r="J158" s="22"/>
      <c r="K158" s="213"/>
      <c r="L158" s="22"/>
      <c r="M158" s="213"/>
      <c r="N158" s="227"/>
      <c r="O158" s="228"/>
      <c r="P158" s="227"/>
      <c r="Q158" s="228"/>
      <c r="R158" s="227"/>
      <c r="S158" s="228"/>
      <c r="T158" s="227"/>
      <c r="U158" s="228"/>
      <c r="V158" s="227"/>
      <c r="W158" s="228"/>
      <c r="X158" s="22"/>
      <c r="Y158" s="213"/>
      <c r="Z158" s="22"/>
      <c r="AA158" s="213"/>
      <c r="AB158" s="22"/>
      <c r="AC158" s="213"/>
      <c r="AD158" s="22"/>
      <c r="AE158" s="213"/>
      <c r="AF158" s="22"/>
      <c r="AG158"/>
      <c r="AH158"/>
      <c r="AI158"/>
    </row>
    <row r="159" spans="1:35" ht="80.099999999999994" customHeight="1">
      <c r="A159"/>
      <c r="B159" s="22"/>
      <c r="C159" s="22"/>
      <c r="D159" s="213"/>
      <c r="H159" s="22"/>
      <c r="I159" s="213"/>
      <c r="J159" s="22"/>
      <c r="K159" s="213"/>
      <c r="L159" s="22"/>
      <c r="M159" s="213"/>
      <c r="N159" s="227"/>
      <c r="O159" s="228"/>
      <c r="P159" s="227"/>
      <c r="Q159" s="228"/>
      <c r="R159" s="227"/>
      <c r="S159" s="228"/>
      <c r="T159" s="227"/>
      <c r="U159" s="228"/>
      <c r="V159" s="227"/>
      <c r="W159" s="228"/>
      <c r="X159" s="22"/>
      <c r="Y159" s="213"/>
      <c r="Z159" s="22"/>
      <c r="AA159" s="213"/>
      <c r="AB159" s="22"/>
      <c r="AC159" s="213"/>
      <c r="AD159" s="22"/>
      <c r="AE159" s="213"/>
      <c r="AF159" s="22"/>
      <c r="AG159"/>
      <c r="AH159"/>
      <c r="AI159"/>
    </row>
    <row r="160" spans="1:35" ht="80.099999999999994" customHeight="1">
      <c r="A160"/>
      <c r="B160" s="22"/>
      <c r="C160" s="22"/>
      <c r="D160" s="213"/>
      <c r="H160" s="22"/>
      <c r="I160" s="213"/>
      <c r="J160" s="22"/>
      <c r="K160" s="213"/>
      <c r="L160" s="22"/>
      <c r="M160" s="213"/>
      <c r="N160" s="227"/>
      <c r="O160" s="228"/>
      <c r="P160" s="227"/>
      <c r="Q160" s="228"/>
      <c r="R160" s="227"/>
      <c r="S160" s="228"/>
      <c r="T160" s="227"/>
      <c r="U160" s="228"/>
      <c r="V160" s="227"/>
      <c r="W160" s="228"/>
      <c r="X160" s="22"/>
      <c r="Y160" s="213"/>
      <c r="Z160" s="22"/>
      <c r="AA160" s="213"/>
      <c r="AB160" s="22"/>
      <c r="AC160" s="213"/>
      <c r="AD160" s="22"/>
      <c r="AE160" s="213"/>
      <c r="AF160" s="22"/>
      <c r="AG160"/>
      <c r="AH160"/>
      <c r="AI160"/>
    </row>
    <row r="161" spans="1:35" ht="80.099999999999994" customHeight="1">
      <c r="A161"/>
      <c r="B161" s="22"/>
      <c r="C161" s="22"/>
      <c r="D161" s="213"/>
      <c r="H161" s="22"/>
      <c r="I161" s="213"/>
      <c r="J161" s="22"/>
      <c r="K161" s="213"/>
      <c r="L161" s="22"/>
      <c r="M161" s="213"/>
      <c r="N161" s="227"/>
      <c r="O161" s="228"/>
      <c r="P161" s="227"/>
      <c r="Q161" s="228"/>
      <c r="R161" s="227"/>
      <c r="S161" s="228"/>
      <c r="T161" s="227"/>
      <c r="U161" s="228"/>
      <c r="V161" s="227"/>
      <c r="W161" s="228"/>
      <c r="X161" s="22"/>
      <c r="Y161" s="213"/>
      <c r="Z161" s="22"/>
      <c r="AA161" s="213"/>
      <c r="AB161" s="22"/>
      <c r="AC161" s="213"/>
      <c r="AD161" s="22"/>
      <c r="AE161" s="213"/>
      <c r="AF161" s="22"/>
      <c r="AG161"/>
      <c r="AH161"/>
      <c r="AI161"/>
    </row>
    <row r="162" spans="1:35" ht="80.099999999999994" customHeight="1">
      <c r="A162"/>
      <c r="B162" s="22"/>
      <c r="C162" s="22"/>
      <c r="D162" s="213"/>
      <c r="H162" s="22"/>
      <c r="I162" s="213"/>
      <c r="J162" s="22"/>
      <c r="K162" s="213"/>
      <c r="L162" s="22"/>
      <c r="M162" s="213"/>
      <c r="N162" s="227"/>
      <c r="O162" s="228"/>
      <c r="P162" s="227"/>
      <c r="Q162" s="228"/>
      <c r="R162" s="227"/>
      <c r="S162" s="228"/>
      <c r="T162" s="227"/>
      <c r="U162" s="228"/>
      <c r="V162" s="227"/>
      <c r="W162" s="228"/>
      <c r="X162" s="22"/>
      <c r="Y162" s="213"/>
      <c r="Z162" s="22"/>
      <c r="AA162" s="213"/>
      <c r="AB162" s="22"/>
      <c r="AC162" s="213"/>
      <c r="AD162" s="22"/>
      <c r="AE162" s="213"/>
      <c r="AF162" s="22"/>
      <c r="AG162"/>
      <c r="AH162"/>
      <c r="AI162"/>
    </row>
    <row r="163" spans="1:35" ht="80.099999999999994" customHeight="1">
      <c r="A163"/>
      <c r="B163" s="22"/>
      <c r="C163" s="22"/>
      <c r="D163" s="213"/>
      <c r="H163" s="22"/>
      <c r="I163" s="213"/>
      <c r="J163" s="22"/>
      <c r="K163" s="213"/>
      <c r="L163" s="22"/>
      <c r="M163" s="213"/>
      <c r="N163" s="227"/>
      <c r="O163" s="228"/>
      <c r="P163" s="227"/>
      <c r="Q163" s="228"/>
      <c r="R163" s="227"/>
      <c r="S163" s="228"/>
      <c r="T163" s="227"/>
      <c r="U163" s="228"/>
      <c r="V163" s="227"/>
      <c r="W163" s="228"/>
      <c r="X163" s="22"/>
      <c r="Y163" s="213"/>
      <c r="Z163" s="22"/>
      <c r="AA163" s="213"/>
      <c r="AB163" s="22"/>
      <c r="AC163" s="213"/>
      <c r="AD163" s="22"/>
      <c r="AE163" s="213"/>
      <c r="AF163" s="22"/>
      <c r="AG163"/>
      <c r="AH163"/>
      <c r="AI163"/>
    </row>
    <row r="164" spans="1:35" ht="80.099999999999994" customHeight="1">
      <c r="A164"/>
      <c r="B164" s="22"/>
      <c r="C164" s="22"/>
      <c r="D164" s="213"/>
      <c r="H164" s="22"/>
      <c r="I164" s="213"/>
      <c r="J164" s="22"/>
      <c r="K164" s="213"/>
      <c r="L164" s="22"/>
      <c r="M164" s="213"/>
      <c r="N164" s="227"/>
      <c r="O164" s="228"/>
      <c r="P164" s="227"/>
      <c r="Q164" s="228"/>
      <c r="R164" s="227"/>
      <c r="S164" s="228"/>
      <c r="T164" s="227"/>
      <c r="U164" s="228"/>
      <c r="V164" s="227"/>
      <c r="W164" s="228"/>
      <c r="X164" s="22"/>
      <c r="Y164" s="213"/>
      <c r="Z164" s="22"/>
      <c r="AA164" s="213"/>
      <c r="AB164" s="22"/>
      <c r="AC164" s="213"/>
      <c r="AD164" s="22"/>
      <c r="AE164" s="213"/>
      <c r="AF164" s="22"/>
      <c r="AG164"/>
      <c r="AH164"/>
      <c r="AI164"/>
    </row>
    <row r="165" spans="1:35" ht="80.099999999999994" customHeight="1">
      <c r="A165"/>
      <c r="B165" s="22"/>
      <c r="C165" s="22"/>
      <c r="D165" s="213"/>
      <c r="H165" s="22"/>
      <c r="I165" s="213"/>
      <c r="J165" s="22"/>
      <c r="K165" s="213"/>
      <c r="L165" s="22"/>
      <c r="M165" s="213"/>
      <c r="N165" s="227"/>
      <c r="O165" s="228"/>
      <c r="P165" s="227"/>
      <c r="Q165" s="228"/>
      <c r="R165" s="227"/>
      <c r="S165" s="228"/>
      <c r="T165" s="227"/>
      <c r="U165" s="228"/>
      <c r="V165" s="227"/>
      <c r="W165" s="228"/>
      <c r="X165" s="22"/>
      <c r="Y165" s="213"/>
      <c r="Z165" s="22"/>
      <c r="AA165" s="213"/>
      <c r="AB165" s="22"/>
      <c r="AC165" s="213"/>
      <c r="AD165" s="22"/>
      <c r="AE165" s="213"/>
      <c r="AF165" s="22"/>
      <c r="AG165"/>
      <c r="AH165"/>
      <c r="AI165"/>
    </row>
    <row r="166" spans="1:35" ht="80.099999999999994" customHeight="1">
      <c r="A166"/>
      <c r="B166" s="22"/>
      <c r="C166" s="22"/>
      <c r="D166" s="213"/>
      <c r="H166" s="22"/>
      <c r="I166" s="213"/>
      <c r="J166" s="22"/>
      <c r="K166" s="213"/>
      <c r="L166" s="22"/>
      <c r="M166" s="213"/>
      <c r="N166" s="227"/>
      <c r="O166" s="228"/>
      <c r="P166" s="227"/>
      <c r="Q166" s="228"/>
      <c r="R166" s="227"/>
      <c r="S166" s="228"/>
      <c r="T166" s="227"/>
      <c r="U166" s="228"/>
      <c r="V166" s="227"/>
      <c r="W166" s="228"/>
      <c r="X166" s="22"/>
      <c r="Y166" s="213"/>
      <c r="Z166" s="22"/>
      <c r="AA166" s="213"/>
      <c r="AB166" s="22"/>
      <c r="AC166" s="213"/>
      <c r="AD166" s="22"/>
      <c r="AE166" s="213"/>
      <c r="AF166" s="22"/>
      <c r="AG166"/>
      <c r="AH166"/>
      <c r="AI166"/>
    </row>
    <row r="167" spans="1:35" ht="80.099999999999994" customHeight="1">
      <c r="A167"/>
      <c r="B167" s="22"/>
      <c r="C167" s="22"/>
      <c r="D167" s="213"/>
      <c r="H167" s="22"/>
      <c r="I167" s="213"/>
      <c r="J167" s="22"/>
      <c r="K167" s="213"/>
      <c r="L167" s="22"/>
      <c r="M167" s="213"/>
      <c r="N167" s="227"/>
      <c r="O167" s="228"/>
      <c r="P167" s="227"/>
      <c r="Q167" s="228"/>
      <c r="R167" s="227"/>
      <c r="S167" s="228"/>
      <c r="T167" s="227"/>
      <c r="U167" s="228"/>
      <c r="V167" s="227"/>
      <c r="W167" s="228"/>
      <c r="X167" s="22"/>
      <c r="Y167" s="213"/>
      <c r="Z167" s="22"/>
      <c r="AA167" s="213"/>
      <c r="AB167" s="22"/>
      <c r="AC167" s="213"/>
      <c r="AD167" s="22"/>
      <c r="AE167" s="213"/>
      <c r="AF167" s="22"/>
      <c r="AG167"/>
      <c r="AH167"/>
      <c r="AI167"/>
    </row>
    <row r="168" spans="1:35" ht="80.099999999999994" customHeight="1">
      <c r="A168"/>
      <c r="B168" s="22"/>
      <c r="C168" s="22"/>
      <c r="D168" s="213"/>
      <c r="H168" s="22"/>
      <c r="I168" s="213"/>
      <c r="J168" s="22"/>
      <c r="K168" s="213"/>
      <c r="L168" s="22"/>
      <c r="M168" s="213"/>
      <c r="N168" s="227"/>
      <c r="O168" s="228"/>
      <c r="P168" s="227"/>
      <c r="Q168" s="228"/>
      <c r="R168" s="227"/>
      <c r="S168" s="228"/>
      <c r="T168" s="227"/>
      <c r="U168" s="228"/>
      <c r="V168" s="227"/>
      <c r="W168" s="228"/>
      <c r="X168" s="22"/>
      <c r="Y168" s="213"/>
      <c r="Z168" s="22"/>
      <c r="AA168" s="213"/>
      <c r="AB168" s="22"/>
      <c r="AC168" s="213"/>
      <c r="AD168" s="22"/>
      <c r="AE168" s="213"/>
      <c r="AF168" s="22"/>
      <c r="AG168"/>
      <c r="AH168"/>
      <c r="AI168"/>
    </row>
    <row r="169" spans="1:35" ht="80.099999999999994" customHeight="1">
      <c r="A169"/>
      <c r="B169" s="22"/>
      <c r="C169" s="22"/>
      <c r="D169" s="213"/>
      <c r="H169" s="22"/>
      <c r="I169" s="213"/>
      <c r="J169" s="22"/>
      <c r="K169" s="213"/>
      <c r="L169" s="22"/>
      <c r="M169" s="213"/>
      <c r="N169" s="227"/>
      <c r="O169" s="228"/>
      <c r="P169" s="227"/>
      <c r="Q169" s="228"/>
      <c r="R169" s="227"/>
      <c r="S169" s="228"/>
      <c r="T169" s="227"/>
      <c r="U169" s="228"/>
      <c r="V169" s="227"/>
      <c r="W169" s="228"/>
      <c r="X169" s="22"/>
      <c r="Y169" s="213"/>
      <c r="Z169" s="22"/>
      <c r="AA169" s="213"/>
      <c r="AB169" s="22"/>
      <c r="AC169" s="213"/>
      <c r="AD169" s="22"/>
      <c r="AE169" s="213"/>
      <c r="AF169" s="22"/>
      <c r="AG169"/>
      <c r="AH169"/>
      <c r="AI169"/>
    </row>
    <row r="170" spans="1:35" ht="80.099999999999994" customHeight="1">
      <c r="A170"/>
      <c r="B170" s="22"/>
      <c r="C170" s="22"/>
      <c r="D170" s="213"/>
      <c r="H170" s="22"/>
      <c r="I170" s="213"/>
      <c r="J170" s="22"/>
      <c r="K170" s="213"/>
      <c r="L170" s="22"/>
      <c r="M170" s="213"/>
      <c r="N170" s="227"/>
      <c r="O170" s="228"/>
      <c r="P170" s="227"/>
      <c r="Q170" s="228"/>
      <c r="R170" s="227"/>
      <c r="S170" s="228"/>
      <c r="T170" s="227"/>
      <c r="U170" s="228"/>
      <c r="V170" s="227"/>
      <c r="W170" s="228"/>
      <c r="X170" s="22"/>
      <c r="Y170" s="213"/>
      <c r="Z170" s="22"/>
      <c r="AA170" s="213"/>
      <c r="AB170" s="22"/>
      <c r="AC170" s="213"/>
      <c r="AD170" s="22"/>
      <c r="AE170" s="213"/>
      <c r="AF170" s="22"/>
      <c r="AG170"/>
      <c r="AH170"/>
      <c r="AI170"/>
    </row>
    <row r="171" spans="1:35" ht="80.099999999999994" customHeight="1">
      <c r="A171"/>
      <c r="B171" s="22"/>
      <c r="C171" s="22"/>
      <c r="D171" s="213"/>
      <c r="H171" s="22"/>
      <c r="I171" s="213"/>
      <c r="J171" s="22"/>
      <c r="K171" s="213"/>
      <c r="L171" s="22"/>
      <c r="M171" s="213"/>
      <c r="N171" s="227"/>
      <c r="O171" s="228"/>
      <c r="P171" s="227"/>
      <c r="Q171" s="228"/>
      <c r="R171" s="227"/>
      <c r="S171" s="228"/>
      <c r="T171" s="227"/>
      <c r="U171" s="228"/>
      <c r="V171" s="227"/>
      <c r="W171" s="228"/>
      <c r="X171" s="22"/>
      <c r="Y171" s="213"/>
      <c r="Z171" s="22"/>
      <c r="AA171" s="213"/>
      <c r="AB171" s="22"/>
      <c r="AC171" s="213"/>
      <c r="AD171" s="22"/>
      <c r="AE171" s="213"/>
      <c r="AF171" s="22"/>
      <c r="AG171"/>
      <c r="AH171"/>
      <c r="AI171"/>
    </row>
    <row r="172" spans="1:35" ht="80.099999999999994" customHeight="1">
      <c r="A172"/>
      <c r="B172" s="22"/>
      <c r="C172" s="22"/>
      <c r="D172" s="213"/>
      <c r="H172" s="22"/>
      <c r="I172" s="213"/>
      <c r="J172" s="22"/>
      <c r="K172" s="213"/>
      <c r="L172" s="22"/>
      <c r="M172" s="213"/>
      <c r="N172" s="227"/>
      <c r="O172" s="228"/>
      <c r="P172" s="227"/>
      <c r="Q172" s="228"/>
      <c r="R172" s="227"/>
      <c r="S172" s="228"/>
      <c r="T172" s="227"/>
      <c r="U172" s="228"/>
      <c r="V172" s="227"/>
      <c r="W172" s="228"/>
      <c r="X172" s="22"/>
      <c r="Y172" s="213"/>
      <c r="Z172" s="22"/>
      <c r="AA172" s="213"/>
      <c r="AB172" s="22"/>
      <c r="AC172" s="213"/>
      <c r="AD172" s="22"/>
      <c r="AE172" s="213"/>
      <c r="AF172" s="22"/>
      <c r="AG172"/>
      <c r="AH172"/>
      <c r="AI172"/>
    </row>
    <row r="173" spans="1:35" ht="80.099999999999994" customHeight="1">
      <c r="A173"/>
      <c r="B173" s="22"/>
      <c r="C173" s="22"/>
      <c r="D173" s="213"/>
      <c r="H173" s="22"/>
      <c r="I173" s="213"/>
      <c r="J173" s="22"/>
      <c r="K173" s="213"/>
      <c r="L173" s="22"/>
      <c r="M173" s="213"/>
      <c r="N173" s="227"/>
      <c r="O173" s="228"/>
      <c r="P173" s="227"/>
      <c r="Q173" s="228"/>
      <c r="R173" s="227"/>
      <c r="S173" s="228"/>
      <c r="T173" s="227"/>
      <c r="U173" s="228"/>
      <c r="V173" s="227"/>
      <c r="W173" s="228"/>
      <c r="X173" s="22"/>
      <c r="Y173" s="213"/>
      <c r="Z173" s="22"/>
      <c r="AA173" s="213"/>
      <c r="AB173" s="22"/>
      <c r="AC173" s="213"/>
      <c r="AD173" s="22"/>
      <c r="AE173" s="213"/>
      <c r="AF173" s="22"/>
      <c r="AG173"/>
      <c r="AH173"/>
      <c r="AI173"/>
    </row>
    <row r="174" spans="1:35" ht="80.099999999999994" customHeight="1">
      <c r="A174"/>
      <c r="B174" s="22"/>
      <c r="C174" s="22"/>
      <c r="D174" s="213"/>
      <c r="H174" s="22"/>
      <c r="I174" s="213"/>
      <c r="J174" s="22"/>
      <c r="K174" s="213"/>
      <c r="L174" s="22"/>
      <c r="M174" s="213"/>
      <c r="N174" s="227"/>
      <c r="O174" s="228"/>
      <c r="P174" s="227"/>
      <c r="Q174" s="228"/>
      <c r="R174" s="227"/>
      <c r="S174" s="228"/>
      <c r="T174" s="227"/>
      <c r="U174" s="228"/>
      <c r="V174" s="227"/>
      <c r="W174" s="228"/>
      <c r="X174" s="22"/>
      <c r="Y174" s="213"/>
      <c r="Z174" s="22"/>
      <c r="AA174" s="213"/>
      <c r="AB174" s="22"/>
      <c r="AC174" s="213"/>
      <c r="AD174" s="22"/>
      <c r="AE174" s="213"/>
      <c r="AF174" s="22"/>
      <c r="AG174"/>
      <c r="AH174"/>
      <c r="AI174"/>
    </row>
    <row r="175" spans="1:35" ht="80.099999999999994" customHeight="1">
      <c r="A175"/>
      <c r="B175" s="22"/>
      <c r="C175" s="22"/>
      <c r="D175" s="213"/>
      <c r="H175" s="22"/>
      <c r="I175" s="213"/>
      <c r="J175" s="22"/>
      <c r="K175" s="213"/>
      <c r="L175" s="22"/>
      <c r="M175" s="213"/>
      <c r="N175" s="227"/>
      <c r="O175" s="228"/>
      <c r="P175" s="227"/>
      <c r="Q175" s="228"/>
      <c r="R175" s="227"/>
      <c r="S175" s="228"/>
      <c r="T175" s="227"/>
      <c r="U175" s="228"/>
      <c r="V175" s="227"/>
      <c r="W175" s="228"/>
      <c r="X175" s="22"/>
      <c r="Y175" s="213"/>
      <c r="Z175" s="22"/>
      <c r="AA175" s="213"/>
      <c r="AB175" s="22"/>
      <c r="AC175" s="213"/>
      <c r="AD175" s="22"/>
      <c r="AE175" s="213"/>
      <c r="AF175" s="22"/>
      <c r="AG175"/>
      <c r="AH175"/>
      <c r="AI175"/>
    </row>
    <row r="176" spans="1:35" ht="80.099999999999994" customHeight="1">
      <c r="A176"/>
      <c r="B176" s="22"/>
      <c r="C176" s="22"/>
      <c r="D176" s="213"/>
      <c r="H176" s="22"/>
      <c r="I176" s="213"/>
      <c r="J176" s="22"/>
      <c r="K176" s="213"/>
      <c r="L176" s="22"/>
      <c r="M176" s="213"/>
      <c r="N176" s="227"/>
      <c r="O176" s="228"/>
      <c r="P176" s="227"/>
      <c r="Q176" s="228"/>
      <c r="R176" s="227"/>
      <c r="S176" s="228"/>
      <c r="T176" s="227"/>
      <c r="U176" s="228"/>
      <c r="V176" s="227"/>
      <c r="W176" s="228"/>
      <c r="X176" s="22"/>
      <c r="Y176" s="213"/>
      <c r="Z176" s="22"/>
      <c r="AA176" s="213"/>
      <c r="AB176" s="22"/>
      <c r="AC176" s="213"/>
      <c r="AD176" s="22"/>
      <c r="AE176" s="213"/>
      <c r="AF176" s="22"/>
      <c r="AG176"/>
      <c r="AH176"/>
      <c r="AI176"/>
    </row>
    <row r="177" spans="1:35" ht="80.099999999999994" customHeight="1">
      <c r="A177"/>
      <c r="B177" s="22"/>
      <c r="C177" s="22"/>
      <c r="D177" s="213"/>
      <c r="H177" s="22"/>
      <c r="I177" s="213"/>
      <c r="J177" s="22"/>
      <c r="K177" s="213"/>
      <c r="L177" s="22"/>
      <c r="M177" s="213"/>
      <c r="N177" s="227"/>
      <c r="O177" s="228"/>
      <c r="P177" s="227"/>
      <c r="Q177" s="228"/>
      <c r="R177" s="227"/>
      <c r="S177" s="228"/>
      <c r="T177" s="227"/>
      <c r="U177" s="228"/>
      <c r="V177" s="227"/>
      <c r="W177" s="228"/>
      <c r="X177" s="22"/>
      <c r="Y177" s="213"/>
      <c r="Z177" s="22"/>
      <c r="AA177" s="213"/>
      <c r="AB177" s="22"/>
      <c r="AC177" s="213"/>
      <c r="AD177" s="22"/>
      <c r="AE177" s="213"/>
      <c r="AF177" s="22"/>
      <c r="AG177"/>
      <c r="AH177"/>
      <c r="AI177"/>
    </row>
    <row r="178" spans="1:35" ht="80.099999999999994" customHeight="1">
      <c r="A178"/>
      <c r="B178" s="22"/>
      <c r="C178" s="22"/>
      <c r="D178" s="213"/>
      <c r="H178" s="22"/>
      <c r="I178" s="213"/>
      <c r="J178" s="22"/>
      <c r="K178" s="213"/>
      <c r="L178" s="22"/>
      <c r="M178" s="213"/>
      <c r="N178" s="227"/>
      <c r="O178" s="228"/>
      <c r="P178" s="227"/>
      <c r="Q178" s="228"/>
      <c r="R178" s="227"/>
      <c r="S178" s="228"/>
      <c r="T178" s="227"/>
      <c r="U178" s="228"/>
      <c r="V178" s="227"/>
      <c r="W178" s="228"/>
      <c r="X178" s="22"/>
      <c r="Y178" s="213"/>
      <c r="Z178" s="22"/>
      <c r="AA178" s="213"/>
      <c r="AB178" s="22"/>
      <c r="AC178" s="213"/>
      <c r="AD178" s="22"/>
      <c r="AE178" s="213"/>
      <c r="AF178" s="22"/>
      <c r="AG178"/>
      <c r="AH178"/>
      <c r="AI178"/>
    </row>
    <row r="179" spans="1:35" ht="80.099999999999994" customHeight="1">
      <c r="A179"/>
      <c r="B179" s="22"/>
      <c r="C179" s="22"/>
      <c r="D179" s="213"/>
      <c r="H179" s="22"/>
      <c r="I179" s="213"/>
      <c r="J179" s="22"/>
      <c r="K179" s="213"/>
      <c r="L179" s="22"/>
      <c r="M179" s="213"/>
      <c r="N179" s="227"/>
      <c r="O179" s="228"/>
      <c r="P179" s="227"/>
      <c r="Q179" s="228"/>
      <c r="R179" s="227"/>
      <c r="S179" s="228"/>
      <c r="T179" s="227"/>
      <c r="U179" s="228"/>
      <c r="V179" s="227"/>
      <c r="W179" s="228"/>
      <c r="X179" s="22"/>
      <c r="Y179" s="213"/>
      <c r="Z179" s="22"/>
      <c r="AA179" s="213"/>
      <c r="AB179" s="22"/>
      <c r="AC179" s="213"/>
      <c r="AD179" s="22"/>
      <c r="AE179" s="213"/>
      <c r="AF179" s="22"/>
      <c r="AG179"/>
      <c r="AH179"/>
      <c r="AI179"/>
    </row>
    <row r="180" spans="1:35" ht="80.099999999999994" customHeight="1">
      <c r="A180"/>
      <c r="B180" s="22"/>
      <c r="C180" s="22"/>
      <c r="D180" s="213"/>
      <c r="H180" s="22"/>
      <c r="I180" s="213"/>
      <c r="J180" s="22"/>
      <c r="K180" s="213"/>
      <c r="L180" s="22"/>
      <c r="M180" s="213"/>
      <c r="N180" s="227"/>
      <c r="O180" s="228"/>
      <c r="P180" s="227"/>
      <c r="Q180" s="228"/>
      <c r="R180" s="227"/>
      <c r="S180" s="228"/>
      <c r="T180" s="227"/>
      <c r="U180" s="228"/>
      <c r="V180" s="227"/>
      <c r="W180" s="228"/>
      <c r="X180" s="22"/>
      <c r="Y180" s="213"/>
      <c r="Z180" s="22"/>
      <c r="AA180" s="213"/>
      <c r="AB180" s="22"/>
      <c r="AC180" s="213"/>
      <c r="AD180" s="22"/>
      <c r="AE180" s="213"/>
      <c r="AF180" s="22"/>
      <c r="AG180"/>
      <c r="AH180"/>
      <c r="AI180"/>
    </row>
    <row r="181" spans="1:35" ht="80.099999999999994" customHeight="1">
      <c r="A181"/>
      <c r="B181" s="22"/>
      <c r="C181" s="22"/>
      <c r="D181" s="213"/>
      <c r="H181" s="22"/>
      <c r="I181" s="213"/>
      <c r="J181" s="22"/>
      <c r="K181" s="213"/>
      <c r="L181" s="22"/>
      <c r="M181" s="213"/>
      <c r="N181" s="227"/>
      <c r="O181" s="228"/>
      <c r="P181" s="227"/>
      <c r="Q181" s="228"/>
      <c r="R181" s="227"/>
      <c r="S181" s="228"/>
      <c r="T181" s="227"/>
      <c r="U181" s="228"/>
      <c r="V181" s="227"/>
      <c r="W181" s="228"/>
      <c r="X181" s="22"/>
      <c r="Y181" s="213"/>
      <c r="Z181" s="22"/>
      <c r="AA181" s="213"/>
      <c r="AB181" s="22"/>
      <c r="AC181" s="213"/>
      <c r="AD181" s="22"/>
      <c r="AE181" s="213"/>
      <c r="AF181" s="22"/>
      <c r="AG181"/>
      <c r="AH181"/>
      <c r="AI181"/>
    </row>
    <row r="182" spans="1:35" ht="80.099999999999994" customHeight="1">
      <c r="A182"/>
      <c r="B182" s="22"/>
      <c r="C182" s="22"/>
      <c r="D182" s="213"/>
      <c r="H182" s="22"/>
      <c r="I182" s="213"/>
      <c r="J182" s="22"/>
      <c r="K182" s="213"/>
      <c r="L182" s="22"/>
      <c r="M182" s="213"/>
      <c r="N182" s="227"/>
      <c r="O182" s="228"/>
      <c r="P182" s="227"/>
      <c r="Q182" s="228"/>
      <c r="R182" s="227"/>
      <c r="S182" s="228"/>
      <c r="T182" s="227"/>
      <c r="U182" s="228"/>
      <c r="V182" s="227"/>
      <c r="W182" s="228"/>
      <c r="X182" s="22"/>
      <c r="Y182" s="213"/>
      <c r="Z182" s="22"/>
      <c r="AA182" s="213"/>
      <c r="AB182" s="22"/>
      <c r="AC182" s="213"/>
      <c r="AD182" s="22"/>
      <c r="AE182" s="213"/>
      <c r="AF182" s="22"/>
      <c r="AG182"/>
      <c r="AH182"/>
      <c r="AI182"/>
    </row>
    <row r="183" spans="1:35" ht="80.099999999999994" customHeight="1">
      <c r="A183"/>
      <c r="B183" s="22"/>
      <c r="C183" s="22"/>
      <c r="D183" s="213"/>
      <c r="H183" s="22"/>
      <c r="I183" s="213"/>
      <c r="J183" s="22"/>
      <c r="K183" s="213"/>
      <c r="L183" s="22"/>
      <c r="M183" s="213"/>
      <c r="N183" s="227"/>
      <c r="O183" s="228"/>
      <c r="P183" s="227"/>
      <c r="Q183" s="228"/>
      <c r="R183" s="227"/>
      <c r="S183" s="228"/>
      <c r="T183" s="227"/>
      <c r="U183" s="228"/>
      <c r="V183" s="227"/>
      <c r="W183" s="228"/>
      <c r="X183" s="22"/>
      <c r="Y183" s="213"/>
      <c r="Z183" s="22"/>
      <c r="AA183" s="213"/>
      <c r="AB183" s="22"/>
      <c r="AC183" s="213"/>
      <c r="AD183" s="22"/>
      <c r="AE183" s="213"/>
      <c r="AF183" s="22"/>
      <c r="AG183"/>
      <c r="AH183"/>
      <c r="AI183"/>
    </row>
    <row r="184" spans="1:35" ht="80.099999999999994" customHeight="1">
      <c r="A184"/>
      <c r="B184" s="22"/>
      <c r="C184" s="22"/>
      <c r="D184" s="213"/>
      <c r="H184" s="22"/>
      <c r="I184" s="213"/>
      <c r="J184" s="22"/>
      <c r="K184" s="213"/>
      <c r="L184" s="22"/>
      <c r="M184" s="213"/>
      <c r="N184" s="227"/>
      <c r="O184" s="228"/>
      <c r="P184" s="227"/>
      <c r="Q184" s="228"/>
      <c r="R184" s="227"/>
      <c r="S184" s="228"/>
      <c r="T184" s="227"/>
      <c r="U184" s="228"/>
      <c r="V184" s="227"/>
      <c r="W184" s="228"/>
      <c r="X184" s="22"/>
      <c r="Y184" s="213"/>
      <c r="Z184" s="22"/>
      <c r="AA184" s="213"/>
      <c r="AB184" s="22"/>
      <c r="AC184" s="213"/>
      <c r="AD184" s="22"/>
      <c r="AE184" s="213"/>
      <c r="AF184" s="22"/>
      <c r="AG184"/>
      <c r="AH184"/>
      <c r="AI184"/>
    </row>
    <row r="185" spans="1:35" ht="80.099999999999994" customHeight="1">
      <c r="A185"/>
      <c r="B185" s="22"/>
      <c r="C185" s="22"/>
      <c r="D185" s="213"/>
      <c r="H185" s="22"/>
      <c r="I185" s="213"/>
      <c r="J185" s="22"/>
      <c r="K185" s="213"/>
      <c r="L185" s="22"/>
      <c r="M185" s="213"/>
      <c r="N185" s="227"/>
      <c r="O185" s="228"/>
      <c r="P185" s="227"/>
      <c r="Q185" s="228"/>
      <c r="R185" s="227"/>
      <c r="S185" s="228"/>
      <c r="T185" s="227"/>
      <c r="U185" s="228"/>
      <c r="V185" s="227"/>
      <c r="W185" s="228"/>
      <c r="X185" s="22"/>
      <c r="Y185" s="213"/>
      <c r="Z185" s="22"/>
      <c r="AA185" s="213"/>
      <c r="AB185" s="22"/>
      <c r="AC185" s="213"/>
      <c r="AD185" s="22"/>
      <c r="AE185" s="213"/>
      <c r="AF185" s="22"/>
      <c r="AG185"/>
      <c r="AH185"/>
      <c r="AI185"/>
    </row>
    <row r="186" spans="1:35" ht="80.099999999999994" customHeight="1">
      <c r="A186"/>
      <c r="B186" s="22"/>
      <c r="C186" s="22"/>
      <c r="D186" s="213"/>
      <c r="H186" s="22"/>
      <c r="I186" s="213"/>
      <c r="J186" s="22"/>
      <c r="K186" s="213"/>
      <c r="L186" s="22"/>
      <c r="M186" s="213"/>
      <c r="N186" s="227"/>
      <c r="O186" s="228"/>
      <c r="P186" s="227"/>
      <c r="Q186" s="228"/>
      <c r="R186" s="227"/>
      <c r="S186" s="228"/>
      <c r="T186" s="227"/>
      <c r="U186" s="228"/>
      <c r="V186" s="227"/>
      <c r="W186" s="228"/>
      <c r="X186" s="22"/>
      <c r="Y186" s="213"/>
      <c r="Z186" s="22"/>
      <c r="AA186" s="213"/>
      <c r="AB186" s="22"/>
      <c r="AC186" s="213"/>
      <c r="AD186" s="22"/>
      <c r="AE186" s="213"/>
      <c r="AF186" s="22"/>
      <c r="AG186"/>
      <c r="AH186"/>
      <c r="AI186"/>
    </row>
    <row r="187" spans="1:35" ht="80.099999999999994" customHeight="1">
      <c r="A187"/>
      <c r="B187" s="22"/>
      <c r="C187" s="22"/>
      <c r="D187" s="213"/>
      <c r="H187" s="22"/>
      <c r="I187" s="213"/>
      <c r="J187" s="22"/>
      <c r="K187" s="213"/>
      <c r="L187" s="22"/>
      <c r="M187" s="213"/>
      <c r="N187" s="227"/>
      <c r="O187" s="228"/>
      <c r="P187" s="227"/>
      <c r="Q187" s="228"/>
      <c r="R187" s="227"/>
      <c r="S187" s="228"/>
      <c r="T187" s="227"/>
      <c r="U187" s="228"/>
      <c r="V187" s="227"/>
      <c r="W187" s="228"/>
      <c r="X187" s="22"/>
      <c r="Y187" s="213"/>
      <c r="Z187" s="22"/>
      <c r="AA187" s="213"/>
      <c r="AB187" s="22"/>
      <c r="AC187" s="213"/>
      <c r="AD187" s="22"/>
      <c r="AE187" s="213"/>
      <c r="AF187" s="22"/>
      <c r="AG187"/>
      <c r="AH187"/>
      <c r="AI187"/>
    </row>
    <row r="188" spans="1:35" ht="80.099999999999994" customHeight="1">
      <c r="A188"/>
      <c r="B188" s="22"/>
      <c r="C188" s="22"/>
      <c r="D188" s="213"/>
      <c r="H188" s="22"/>
      <c r="I188" s="213"/>
      <c r="J188" s="22"/>
      <c r="K188" s="213"/>
      <c r="L188" s="22"/>
      <c r="M188" s="213"/>
      <c r="N188" s="227"/>
      <c r="O188" s="228"/>
      <c r="P188" s="227"/>
      <c r="Q188" s="228"/>
      <c r="R188" s="227"/>
      <c r="S188" s="228"/>
      <c r="T188" s="227"/>
      <c r="U188" s="228"/>
      <c r="V188" s="227"/>
      <c r="W188" s="228"/>
      <c r="X188" s="22"/>
      <c r="Y188" s="213"/>
      <c r="Z188" s="22"/>
      <c r="AA188" s="213"/>
      <c r="AB188" s="22"/>
      <c r="AC188" s="213"/>
      <c r="AD188" s="22"/>
      <c r="AE188" s="213"/>
      <c r="AF188" s="22"/>
      <c r="AG188"/>
      <c r="AH188"/>
      <c r="AI188"/>
    </row>
    <row r="189" spans="1:35" ht="80.099999999999994" customHeight="1">
      <c r="A189"/>
      <c r="B189" s="22"/>
      <c r="C189" s="22"/>
      <c r="D189" s="213"/>
      <c r="H189" s="22"/>
      <c r="I189" s="213"/>
      <c r="J189" s="22"/>
      <c r="K189" s="213"/>
      <c r="L189" s="22"/>
      <c r="M189" s="213"/>
      <c r="N189" s="227"/>
      <c r="O189" s="228"/>
      <c r="P189" s="227"/>
      <c r="Q189" s="228"/>
      <c r="R189" s="227"/>
      <c r="S189" s="228"/>
      <c r="T189" s="227"/>
      <c r="U189" s="228"/>
      <c r="V189" s="227"/>
      <c r="W189" s="228"/>
      <c r="X189" s="22"/>
      <c r="Y189" s="213"/>
      <c r="Z189" s="22"/>
      <c r="AA189" s="213"/>
      <c r="AB189" s="22"/>
      <c r="AC189" s="213"/>
      <c r="AD189" s="22"/>
      <c r="AE189" s="213"/>
      <c r="AF189" s="22"/>
      <c r="AG189"/>
      <c r="AH189"/>
      <c r="AI189"/>
    </row>
    <row r="190" spans="1:35" ht="80.099999999999994" customHeight="1">
      <c r="A190"/>
      <c r="B190" s="22"/>
      <c r="C190" s="22"/>
      <c r="D190" s="213"/>
      <c r="H190" s="22"/>
      <c r="I190" s="213"/>
      <c r="J190" s="22"/>
      <c r="K190" s="213"/>
      <c r="L190" s="22"/>
      <c r="M190" s="213"/>
      <c r="N190" s="227"/>
      <c r="O190" s="228"/>
      <c r="P190" s="227"/>
      <c r="Q190" s="228"/>
      <c r="R190" s="227"/>
      <c r="S190" s="228"/>
      <c r="T190" s="227"/>
      <c r="U190" s="228"/>
      <c r="V190" s="227"/>
      <c r="W190" s="228"/>
      <c r="X190" s="22"/>
      <c r="Y190" s="213"/>
      <c r="Z190" s="22"/>
      <c r="AA190" s="213"/>
      <c r="AB190" s="22"/>
      <c r="AC190" s="213"/>
      <c r="AD190" s="22"/>
      <c r="AE190" s="213"/>
      <c r="AF190" s="22"/>
      <c r="AG190"/>
      <c r="AH190"/>
      <c r="AI190"/>
    </row>
    <row r="191" spans="1:35" ht="80.099999999999994" customHeight="1">
      <c r="A191"/>
      <c r="B191" s="22"/>
      <c r="C191" s="22"/>
      <c r="D191" s="213"/>
      <c r="H191" s="22"/>
      <c r="I191" s="213"/>
      <c r="J191" s="22"/>
      <c r="K191" s="213"/>
      <c r="L191" s="22"/>
      <c r="M191" s="213"/>
      <c r="N191" s="227"/>
      <c r="O191" s="228"/>
      <c r="P191" s="227"/>
      <c r="Q191" s="228"/>
      <c r="R191" s="227"/>
      <c r="S191" s="228"/>
      <c r="T191" s="227"/>
      <c r="U191" s="228"/>
      <c r="V191" s="227"/>
      <c r="W191" s="228"/>
      <c r="X191" s="22"/>
      <c r="Y191" s="213"/>
      <c r="Z191" s="22"/>
      <c r="AA191" s="213"/>
      <c r="AB191" s="22"/>
      <c r="AC191" s="213"/>
      <c r="AD191" s="22"/>
      <c r="AE191" s="213"/>
      <c r="AF191" s="22"/>
      <c r="AG191"/>
      <c r="AH191"/>
      <c r="AI191"/>
    </row>
    <row r="192" spans="1:35" ht="80.099999999999994" customHeight="1">
      <c r="A192"/>
      <c r="B192" s="22"/>
      <c r="C192" s="22"/>
      <c r="D192" s="213"/>
      <c r="H192" s="22"/>
      <c r="I192" s="213"/>
      <c r="J192" s="22"/>
      <c r="K192" s="213"/>
      <c r="L192" s="22"/>
      <c r="M192" s="213"/>
      <c r="N192" s="227"/>
      <c r="O192" s="228"/>
      <c r="P192" s="227"/>
      <c r="Q192" s="228"/>
      <c r="R192" s="227"/>
      <c r="S192" s="228"/>
      <c r="T192" s="227"/>
      <c r="U192" s="228"/>
      <c r="V192" s="227"/>
      <c r="W192" s="228"/>
      <c r="X192" s="22"/>
      <c r="Y192" s="213"/>
      <c r="Z192" s="22"/>
      <c r="AA192" s="213"/>
      <c r="AB192" s="22"/>
      <c r="AC192" s="213"/>
      <c r="AD192" s="22"/>
      <c r="AE192" s="213"/>
      <c r="AF192" s="22"/>
      <c r="AG192"/>
      <c r="AH192"/>
      <c r="AI192"/>
    </row>
    <row r="193" spans="1:35" ht="80.099999999999994" customHeight="1">
      <c r="A193"/>
      <c r="B193" s="22"/>
      <c r="C193" s="22"/>
      <c r="D193" s="213"/>
      <c r="H193" s="22"/>
      <c r="I193" s="213"/>
      <c r="J193" s="22"/>
      <c r="K193" s="213"/>
      <c r="L193" s="22"/>
      <c r="M193" s="213"/>
      <c r="N193" s="227"/>
      <c r="O193" s="228"/>
      <c r="P193" s="227"/>
      <c r="Q193" s="228"/>
      <c r="R193" s="227"/>
      <c r="S193" s="228"/>
      <c r="T193" s="227"/>
      <c r="U193" s="228"/>
      <c r="V193" s="227"/>
      <c r="W193" s="228"/>
      <c r="X193" s="22"/>
      <c r="Y193" s="213"/>
      <c r="Z193" s="22"/>
      <c r="AA193" s="213"/>
      <c r="AB193" s="22"/>
      <c r="AC193" s="213"/>
      <c r="AD193" s="22"/>
      <c r="AE193" s="213"/>
      <c r="AF193" s="22"/>
      <c r="AG193"/>
      <c r="AH193"/>
      <c r="AI193"/>
    </row>
    <row r="194" spans="1:35" ht="80.099999999999994" customHeight="1">
      <c r="A194"/>
      <c r="B194" s="22"/>
      <c r="C194" s="22"/>
      <c r="D194" s="213"/>
      <c r="H194" s="22"/>
      <c r="I194" s="213"/>
      <c r="J194" s="22"/>
      <c r="K194" s="213"/>
      <c r="L194" s="22"/>
      <c r="M194" s="213"/>
      <c r="N194" s="227"/>
      <c r="O194" s="228"/>
      <c r="P194" s="227"/>
      <c r="Q194" s="228"/>
      <c r="R194" s="227"/>
      <c r="S194" s="228"/>
      <c r="T194" s="227"/>
      <c r="U194" s="228"/>
      <c r="V194" s="227"/>
      <c r="W194" s="228"/>
      <c r="X194" s="22"/>
      <c r="Y194" s="213"/>
      <c r="Z194" s="22"/>
      <c r="AA194" s="213"/>
      <c r="AB194" s="22"/>
      <c r="AC194" s="213"/>
      <c r="AD194" s="22"/>
      <c r="AE194" s="213"/>
      <c r="AF194" s="22"/>
      <c r="AG194"/>
      <c r="AH194"/>
      <c r="AI194"/>
    </row>
    <row r="195" spans="1:35" ht="80.099999999999994" customHeight="1">
      <c r="A195"/>
      <c r="B195" s="22"/>
      <c r="C195" s="22"/>
      <c r="D195" s="213"/>
      <c r="H195" s="22"/>
      <c r="I195" s="213"/>
      <c r="J195" s="22"/>
      <c r="K195" s="213"/>
      <c r="L195" s="22"/>
      <c r="M195" s="213"/>
      <c r="N195" s="227"/>
      <c r="O195" s="228"/>
      <c r="P195" s="227"/>
      <c r="Q195" s="228"/>
      <c r="R195" s="227"/>
      <c r="S195" s="228"/>
      <c r="T195" s="227"/>
      <c r="U195" s="228"/>
      <c r="V195" s="227"/>
      <c r="W195" s="228"/>
      <c r="X195" s="22"/>
      <c r="Y195" s="213"/>
      <c r="Z195" s="22"/>
      <c r="AA195" s="213"/>
      <c r="AB195" s="22"/>
      <c r="AC195" s="213"/>
      <c r="AD195" s="22"/>
      <c r="AE195" s="213"/>
      <c r="AF195" s="22"/>
      <c r="AG195"/>
      <c r="AH195"/>
      <c r="AI195"/>
    </row>
    <row r="196" spans="1:35" ht="80.099999999999994" customHeight="1">
      <c r="A196"/>
      <c r="B196" s="22"/>
      <c r="C196" s="22"/>
      <c r="D196" s="213"/>
      <c r="H196" s="22"/>
      <c r="I196" s="213"/>
      <c r="J196" s="22"/>
      <c r="K196" s="213"/>
      <c r="L196" s="22"/>
      <c r="M196" s="213"/>
      <c r="N196" s="227"/>
      <c r="O196" s="228"/>
      <c r="P196" s="227"/>
      <c r="Q196" s="228"/>
      <c r="R196" s="227"/>
      <c r="S196" s="228"/>
      <c r="T196" s="227"/>
      <c r="U196" s="228"/>
      <c r="V196" s="227"/>
      <c r="W196" s="228"/>
      <c r="X196" s="22"/>
      <c r="Y196" s="213"/>
      <c r="Z196" s="22"/>
      <c r="AA196" s="213"/>
      <c r="AB196" s="22"/>
      <c r="AC196" s="213"/>
      <c r="AD196" s="22"/>
      <c r="AE196" s="213"/>
      <c r="AF196" s="22"/>
      <c r="AG196"/>
      <c r="AH196"/>
      <c r="AI196"/>
    </row>
    <row r="197" spans="1:35" ht="80.099999999999994" customHeight="1">
      <c r="A197"/>
      <c r="B197" s="22"/>
      <c r="C197" s="22"/>
      <c r="D197" s="213"/>
      <c r="H197" s="22"/>
      <c r="I197" s="213"/>
      <c r="J197" s="22"/>
      <c r="K197" s="213"/>
      <c r="L197" s="22"/>
      <c r="M197" s="213"/>
      <c r="N197" s="227"/>
      <c r="O197" s="228"/>
      <c r="P197" s="227"/>
      <c r="Q197" s="228"/>
      <c r="R197" s="227"/>
      <c r="S197" s="228"/>
      <c r="T197" s="227"/>
      <c r="U197" s="228"/>
      <c r="V197" s="227"/>
      <c r="W197" s="228"/>
      <c r="X197" s="22"/>
      <c r="Y197" s="213"/>
      <c r="Z197" s="22"/>
      <c r="AA197" s="213"/>
      <c r="AB197" s="22"/>
      <c r="AC197" s="213"/>
      <c r="AD197" s="22"/>
      <c r="AE197" s="213"/>
      <c r="AF197" s="22"/>
      <c r="AG197"/>
      <c r="AH197"/>
      <c r="AI197"/>
    </row>
    <row r="198" spans="1:35" ht="80.099999999999994" customHeight="1">
      <c r="A198"/>
      <c r="B198" s="22"/>
      <c r="C198" s="22"/>
      <c r="D198" s="213"/>
      <c r="H198" s="22"/>
      <c r="I198" s="213"/>
      <c r="J198" s="22"/>
      <c r="K198" s="213"/>
      <c r="L198" s="22"/>
      <c r="M198" s="213"/>
      <c r="N198" s="227"/>
      <c r="O198" s="228"/>
      <c r="P198" s="227"/>
      <c r="Q198" s="228"/>
      <c r="R198" s="227"/>
      <c r="S198" s="228"/>
      <c r="T198" s="227"/>
      <c r="U198" s="228"/>
      <c r="V198" s="227"/>
      <c r="W198" s="228"/>
      <c r="X198" s="22"/>
      <c r="Y198" s="213"/>
      <c r="Z198" s="22"/>
      <c r="AA198" s="213"/>
      <c r="AB198" s="22"/>
      <c r="AC198" s="213"/>
      <c r="AD198" s="22"/>
      <c r="AE198" s="213"/>
      <c r="AF198" s="22"/>
      <c r="AG198"/>
      <c r="AH198"/>
      <c r="AI198"/>
    </row>
    <row r="199" spans="1:35" ht="80.099999999999994" customHeight="1">
      <c r="A199"/>
      <c r="B199" s="22"/>
      <c r="C199" s="22"/>
      <c r="D199" s="213"/>
      <c r="H199" s="22"/>
      <c r="I199" s="213"/>
      <c r="J199" s="22"/>
      <c r="K199" s="213"/>
      <c r="L199" s="22"/>
      <c r="M199" s="213"/>
      <c r="N199" s="227"/>
      <c r="O199" s="228"/>
      <c r="P199" s="227"/>
      <c r="Q199" s="228"/>
      <c r="R199" s="227"/>
      <c r="S199" s="228"/>
      <c r="T199" s="227"/>
      <c r="U199" s="228"/>
      <c r="V199" s="227"/>
      <c r="W199" s="228"/>
      <c r="X199" s="22"/>
      <c r="Y199" s="213"/>
      <c r="Z199" s="22"/>
      <c r="AA199" s="213"/>
      <c r="AB199" s="22"/>
      <c r="AC199" s="213"/>
      <c r="AD199" s="22"/>
      <c r="AE199" s="213"/>
      <c r="AF199" s="22"/>
      <c r="AG199"/>
      <c r="AH199"/>
      <c r="AI199"/>
    </row>
    <row r="200" spans="1:35" ht="80.099999999999994" customHeight="1">
      <c r="A200"/>
      <c r="B200" s="22"/>
      <c r="C200" s="22"/>
      <c r="D200" s="213"/>
      <c r="H200" s="22"/>
      <c r="I200" s="213"/>
      <c r="J200" s="22"/>
      <c r="K200" s="213"/>
      <c r="L200" s="22"/>
      <c r="M200" s="213"/>
      <c r="N200" s="227"/>
      <c r="O200" s="228"/>
      <c r="P200" s="227"/>
      <c r="Q200" s="228"/>
      <c r="R200" s="227"/>
      <c r="S200" s="228"/>
      <c r="T200" s="227"/>
      <c r="U200" s="228"/>
      <c r="V200" s="227"/>
      <c r="W200" s="228"/>
      <c r="X200" s="22"/>
      <c r="Y200" s="213"/>
      <c r="Z200" s="22"/>
      <c r="AA200" s="213"/>
      <c r="AB200" s="22"/>
      <c r="AC200" s="213"/>
      <c r="AD200" s="22"/>
      <c r="AE200" s="213"/>
      <c r="AF200" s="22"/>
      <c r="AG200"/>
      <c r="AH200"/>
      <c r="AI200"/>
    </row>
    <row r="201" spans="1:35" ht="80.099999999999994" customHeight="1">
      <c r="A201"/>
      <c r="B201" s="22"/>
      <c r="C201" s="22"/>
      <c r="D201" s="213"/>
      <c r="H201" s="22"/>
      <c r="I201" s="213"/>
      <c r="J201" s="22"/>
      <c r="K201" s="213"/>
      <c r="L201" s="22"/>
      <c r="M201" s="213"/>
      <c r="N201" s="227"/>
      <c r="O201" s="228"/>
      <c r="P201" s="227"/>
      <c r="Q201" s="228"/>
      <c r="R201" s="227"/>
      <c r="S201" s="228"/>
      <c r="T201" s="227"/>
      <c r="U201" s="228"/>
      <c r="V201" s="227"/>
      <c r="W201" s="228"/>
      <c r="X201" s="22"/>
      <c r="Y201" s="213"/>
      <c r="Z201" s="22"/>
      <c r="AA201" s="213"/>
      <c r="AB201" s="22"/>
      <c r="AC201" s="213"/>
      <c r="AD201" s="22"/>
      <c r="AE201" s="213"/>
      <c r="AF201" s="22"/>
      <c r="AG201"/>
      <c r="AH201"/>
      <c r="AI201"/>
    </row>
    <row r="202" spans="1:35" ht="80.099999999999994" customHeight="1">
      <c r="A202"/>
      <c r="B202" s="22"/>
      <c r="C202" s="22"/>
      <c r="D202" s="213"/>
      <c r="H202" s="22"/>
      <c r="I202" s="213"/>
      <c r="J202" s="22"/>
      <c r="K202" s="213"/>
      <c r="L202" s="22"/>
      <c r="M202" s="213"/>
      <c r="N202" s="227"/>
      <c r="O202" s="228"/>
      <c r="P202" s="227"/>
      <c r="Q202" s="228"/>
      <c r="R202" s="227"/>
      <c r="S202" s="228"/>
      <c r="T202" s="227"/>
      <c r="U202" s="228"/>
      <c r="V202" s="227"/>
      <c r="W202" s="228"/>
      <c r="X202" s="22"/>
      <c r="Y202" s="213"/>
      <c r="Z202" s="22"/>
      <c r="AA202" s="213"/>
      <c r="AB202" s="22"/>
      <c r="AC202" s="213"/>
      <c r="AD202" s="22"/>
      <c r="AE202" s="213"/>
      <c r="AF202" s="22"/>
      <c r="AG202"/>
      <c r="AH202"/>
      <c r="AI202"/>
    </row>
    <row r="203" spans="1:35" ht="80.099999999999994" customHeight="1">
      <c r="A203"/>
      <c r="B203" s="22"/>
      <c r="C203" s="22"/>
      <c r="D203" s="213"/>
      <c r="H203" s="22"/>
      <c r="I203" s="213"/>
      <c r="J203" s="22"/>
      <c r="K203" s="213"/>
      <c r="L203" s="22"/>
      <c r="M203" s="213"/>
      <c r="N203" s="227"/>
      <c r="O203" s="228"/>
      <c r="P203" s="227"/>
      <c r="Q203" s="228"/>
      <c r="R203" s="227"/>
      <c r="S203" s="228"/>
      <c r="T203" s="227"/>
      <c r="U203" s="228"/>
      <c r="V203" s="227"/>
      <c r="W203" s="228"/>
      <c r="X203" s="22"/>
      <c r="Y203" s="213"/>
      <c r="Z203" s="22"/>
      <c r="AA203" s="213"/>
      <c r="AB203" s="22"/>
      <c r="AC203" s="213"/>
      <c r="AD203" s="22"/>
      <c r="AE203" s="213"/>
      <c r="AF203" s="22"/>
      <c r="AG203"/>
      <c r="AH203"/>
      <c r="AI203"/>
    </row>
    <row r="204" spans="1:35" ht="80.099999999999994" customHeight="1">
      <c r="A204"/>
      <c r="B204" s="22"/>
      <c r="C204" s="22"/>
      <c r="D204" s="213"/>
      <c r="H204" s="22"/>
      <c r="I204" s="213"/>
      <c r="J204" s="22"/>
      <c r="K204" s="213"/>
      <c r="L204" s="22"/>
      <c r="M204" s="213"/>
      <c r="N204" s="227"/>
      <c r="O204" s="228"/>
      <c r="P204" s="227"/>
      <c r="Q204" s="228"/>
      <c r="R204" s="227"/>
      <c r="S204" s="228"/>
      <c r="T204" s="227"/>
      <c r="U204" s="228"/>
      <c r="V204" s="227"/>
      <c r="W204" s="228"/>
      <c r="X204" s="22"/>
      <c r="Y204" s="213"/>
      <c r="Z204" s="22"/>
      <c r="AA204" s="213"/>
      <c r="AB204" s="22"/>
      <c r="AC204" s="213"/>
      <c r="AD204" s="22"/>
      <c r="AE204" s="213"/>
      <c r="AF204" s="22"/>
      <c r="AG204"/>
      <c r="AH204"/>
      <c r="AI204"/>
    </row>
    <row r="205" spans="1:35" ht="80.099999999999994" customHeight="1">
      <c r="A205"/>
      <c r="B205" s="22"/>
      <c r="C205" s="22"/>
      <c r="D205" s="213"/>
      <c r="H205" s="22"/>
      <c r="I205" s="213"/>
      <c r="J205" s="22"/>
      <c r="K205" s="213"/>
      <c r="L205" s="22"/>
      <c r="M205" s="213"/>
      <c r="N205" s="227"/>
      <c r="O205" s="228"/>
      <c r="P205" s="227"/>
      <c r="Q205" s="228"/>
      <c r="R205" s="227"/>
      <c r="S205" s="228"/>
      <c r="T205" s="227"/>
      <c r="U205" s="228"/>
      <c r="V205" s="227"/>
      <c r="W205" s="228"/>
      <c r="X205" s="22"/>
      <c r="Y205" s="213"/>
      <c r="Z205" s="22"/>
      <c r="AA205" s="213"/>
      <c r="AB205" s="22"/>
      <c r="AC205" s="213"/>
      <c r="AD205" s="22"/>
      <c r="AE205" s="213"/>
      <c r="AF205" s="22"/>
      <c r="AG205"/>
      <c r="AH205"/>
      <c r="AI205"/>
    </row>
    <row r="206" spans="1:35" ht="80.099999999999994" customHeight="1">
      <c r="A206"/>
      <c r="B206" s="22"/>
      <c r="C206" s="22"/>
      <c r="D206" s="213"/>
      <c r="H206" s="22"/>
      <c r="I206" s="213"/>
      <c r="J206" s="22"/>
      <c r="K206" s="213"/>
      <c r="L206" s="22"/>
      <c r="M206" s="213"/>
      <c r="N206" s="227"/>
      <c r="O206" s="228"/>
      <c r="P206" s="227"/>
      <c r="Q206" s="228"/>
      <c r="R206" s="227"/>
      <c r="S206" s="228"/>
      <c r="T206" s="227"/>
      <c r="U206" s="228"/>
      <c r="V206" s="227"/>
      <c r="W206" s="228"/>
      <c r="X206" s="22"/>
      <c r="Y206" s="213"/>
      <c r="Z206" s="22"/>
      <c r="AA206" s="213"/>
      <c r="AB206" s="22"/>
      <c r="AC206" s="213"/>
      <c r="AD206" s="22"/>
      <c r="AE206" s="213"/>
      <c r="AF206" s="22"/>
      <c r="AG206"/>
      <c r="AH206"/>
      <c r="AI206"/>
    </row>
    <row r="207" spans="1:35" ht="80.099999999999994" customHeight="1">
      <c r="A207"/>
      <c r="B207" s="22"/>
      <c r="C207" s="22"/>
      <c r="D207" s="213"/>
      <c r="H207" s="22"/>
      <c r="I207" s="213"/>
      <c r="J207" s="22"/>
      <c r="K207" s="213"/>
      <c r="L207" s="22"/>
      <c r="M207" s="213"/>
      <c r="N207" s="227"/>
      <c r="O207" s="228"/>
      <c r="P207" s="227"/>
      <c r="Q207" s="228"/>
      <c r="R207" s="227"/>
      <c r="S207" s="228"/>
      <c r="T207" s="227"/>
      <c r="U207" s="228"/>
      <c r="V207" s="227"/>
      <c r="W207" s="228"/>
      <c r="X207" s="22"/>
      <c r="Y207" s="213"/>
      <c r="Z207" s="22"/>
      <c r="AA207" s="213"/>
      <c r="AB207" s="22"/>
      <c r="AC207" s="213"/>
      <c r="AD207" s="22"/>
      <c r="AE207" s="213"/>
      <c r="AF207" s="22"/>
      <c r="AG207"/>
      <c r="AH207"/>
      <c r="AI207"/>
    </row>
    <row r="208" spans="1:35" ht="80.099999999999994" customHeight="1">
      <c r="A208"/>
      <c r="B208" s="22"/>
      <c r="C208" s="22"/>
      <c r="D208" s="213"/>
      <c r="H208" s="22"/>
      <c r="I208" s="213"/>
      <c r="J208" s="22"/>
      <c r="K208" s="213"/>
      <c r="L208" s="22"/>
      <c r="M208" s="213"/>
      <c r="N208" s="227"/>
      <c r="O208" s="228"/>
      <c r="P208" s="227"/>
      <c r="Q208" s="228"/>
      <c r="R208" s="227"/>
      <c r="S208" s="228"/>
      <c r="T208" s="227"/>
      <c r="U208" s="228"/>
      <c r="V208" s="227"/>
      <c r="W208" s="228"/>
      <c r="X208" s="22"/>
      <c r="Y208" s="213"/>
      <c r="Z208" s="22"/>
      <c r="AA208" s="213"/>
      <c r="AB208" s="22"/>
      <c r="AC208" s="213"/>
      <c r="AD208" s="22"/>
      <c r="AE208" s="213"/>
      <c r="AF208" s="22"/>
      <c r="AG208"/>
      <c r="AH208"/>
      <c r="AI208"/>
    </row>
    <row r="209" spans="1:35" ht="80.099999999999994" customHeight="1">
      <c r="A209"/>
      <c r="B209" s="22"/>
      <c r="C209" s="22"/>
      <c r="D209" s="213"/>
      <c r="H209" s="22"/>
      <c r="I209" s="213"/>
      <c r="J209" s="22"/>
      <c r="K209" s="213"/>
      <c r="L209" s="22"/>
      <c r="M209" s="213"/>
      <c r="N209" s="227"/>
      <c r="O209" s="228"/>
      <c r="P209" s="227"/>
      <c r="Q209" s="228"/>
      <c r="R209" s="227"/>
      <c r="S209" s="228"/>
      <c r="T209" s="227"/>
      <c r="U209" s="228"/>
      <c r="V209" s="227"/>
      <c r="W209" s="228"/>
      <c r="X209" s="22"/>
      <c r="Y209" s="213"/>
      <c r="Z209" s="22"/>
      <c r="AA209" s="213"/>
      <c r="AB209" s="22"/>
      <c r="AC209" s="213"/>
      <c r="AD209" s="22"/>
      <c r="AE209" s="213"/>
      <c r="AF209" s="22"/>
      <c r="AG209"/>
      <c r="AH209"/>
      <c r="AI209"/>
    </row>
    <row r="210" spans="1:35" ht="80.099999999999994" customHeight="1">
      <c r="A210"/>
      <c r="B210" s="22"/>
      <c r="C210" s="22"/>
      <c r="D210" s="213"/>
      <c r="H210" s="22"/>
      <c r="I210" s="213"/>
      <c r="J210" s="22"/>
      <c r="K210" s="213"/>
      <c r="L210" s="22"/>
      <c r="M210" s="213"/>
      <c r="N210" s="227"/>
      <c r="O210" s="228"/>
      <c r="P210" s="227"/>
      <c r="Q210" s="228"/>
      <c r="R210" s="227"/>
      <c r="S210" s="228"/>
      <c r="T210" s="227"/>
      <c r="U210" s="228"/>
      <c r="V210" s="227"/>
      <c r="W210" s="228"/>
      <c r="X210" s="22"/>
      <c r="Y210" s="213"/>
      <c r="Z210" s="22"/>
      <c r="AA210" s="213"/>
      <c r="AB210" s="22"/>
      <c r="AC210" s="213"/>
      <c r="AD210" s="22"/>
      <c r="AE210" s="213"/>
      <c r="AF210" s="22"/>
      <c r="AG210"/>
      <c r="AH210"/>
      <c r="AI210"/>
    </row>
    <row r="211" spans="1:35" ht="80.099999999999994" customHeight="1">
      <c r="A211"/>
      <c r="B211" s="22"/>
      <c r="C211" s="22"/>
      <c r="D211" s="213"/>
      <c r="H211" s="22"/>
      <c r="I211" s="213"/>
      <c r="J211" s="22"/>
      <c r="K211" s="213"/>
      <c r="L211" s="22"/>
      <c r="M211" s="213"/>
      <c r="N211" s="227"/>
      <c r="O211" s="228"/>
      <c r="P211" s="227"/>
      <c r="Q211" s="228"/>
      <c r="R211" s="227"/>
      <c r="S211" s="228"/>
      <c r="T211" s="227"/>
      <c r="U211" s="228"/>
      <c r="V211" s="227"/>
      <c r="W211" s="228"/>
      <c r="X211" s="22"/>
      <c r="Y211" s="213"/>
      <c r="Z211" s="22"/>
      <c r="AA211" s="213"/>
      <c r="AB211" s="22"/>
      <c r="AC211" s="213"/>
      <c r="AD211" s="22"/>
      <c r="AE211" s="213"/>
      <c r="AF211" s="22"/>
      <c r="AG211"/>
      <c r="AH211"/>
      <c r="AI211"/>
    </row>
    <row r="212" spans="1:35" ht="80.099999999999994" customHeight="1">
      <c r="A212"/>
      <c r="B212" s="22"/>
      <c r="C212" s="22"/>
      <c r="D212" s="213"/>
      <c r="H212" s="22"/>
      <c r="I212" s="213"/>
      <c r="J212" s="22"/>
      <c r="K212" s="213"/>
      <c r="L212" s="22"/>
      <c r="M212" s="213"/>
      <c r="N212" s="227"/>
      <c r="O212" s="228"/>
      <c r="P212" s="227"/>
      <c r="Q212" s="228"/>
      <c r="R212" s="227"/>
      <c r="S212" s="228"/>
      <c r="T212" s="227"/>
      <c r="U212" s="228"/>
      <c r="V212" s="227"/>
      <c r="W212" s="228"/>
      <c r="X212" s="22"/>
      <c r="Y212" s="213"/>
      <c r="Z212" s="22"/>
      <c r="AA212" s="213"/>
      <c r="AB212" s="22"/>
      <c r="AC212" s="213"/>
      <c r="AD212" s="22"/>
      <c r="AE212" s="213"/>
      <c r="AF212" s="22"/>
      <c r="AG212"/>
      <c r="AH212"/>
      <c r="AI212"/>
    </row>
    <row r="213" spans="1:35" ht="80.099999999999994" customHeight="1">
      <c r="A213"/>
      <c r="B213" s="22"/>
      <c r="C213" s="22"/>
      <c r="D213" s="213"/>
      <c r="H213" s="22"/>
      <c r="I213" s="213"/>
      <c r="J213" s="22"/>
      <c r="K213" s="213"/>
      <c r="L213" s="22"/>
      <c r="M213" s="213"/>
      <c r="N213" s="227"/>
      <c r="O213" s="228"/>
      <c r="P213" s="227"/>
      <c r="Q213" s="228"/>
      <c r="R213" s="227"/>
      <c r="S213" s="228"/>
      <c r="T213" s="227"/>
      <c r="U213" s="228"/>
      <c r="V213" s="227"/>
      <c r="W213" s="228"/>
      <c r="X213" s="22"/>
      <c r="Y213" s="213"/>
      <c r="Z213" s="22"/>
      <c r="AA213" s="213"/>
      <c r="AB213" s="22"/>
      <c r="AC213" s="213"/>
      <c r="AD213" s="22"/>
      <c r="AE213" s="213"/>
      <c r="AF213" s="22"/>
      <c r="AG213"/>
      <c r="AH213"/>
      <c r="AI213"/>
    </row>
    <row r="214" spans="1:35" ht="80.099999999999994" customHeight="1">
      <c r="A214"/>
      <c r="B214" s="22"/>
      <c r="C214" s="22"/>
      <c r="D214" s="213"/>
      <c r="H214" s="22"/>
      <c r="I214" s="213"/>
      <c r="J214" s="22"/>
      <c r="K214" s="213"/>
      <c r="L214" s="22"/>
      <c r="M214" s="213"/>
      <c r="N214" s="227"/>
      <c r="O214" s="228"/>
      <c r="P214" s="227"/>
      <c r="Q214" s="228"/>
      <c r="R214" s="227"/>
      <c r="S214" s="228"/>
      <c r="T214" s="227"/>
      <c r="U214" s="228"/>
      <c r="V214" s="227"/>
      <c r="W214" s="228"/>
      <c r="X214" s="22"/>
      <c r="Y214" s="213"/>
      <c r="Z214" s="22"/>
      <c r="AA214" s="213"/>
      <c r="AB214" s="22"/>
      <c r="AC214" s="213"/>
      <c r="AD214" s="22"/>
      <c r="AE214" s="213"/>
      <c r="AF214" s="22"/>
      <c r="AG214"/>
      <c r="AH214"/>
      <c r="AI214"/>
    </row>
    <row r="215" spans="1:35" ht="80.099999999999994" customHeight="1">
      <c r="A215"/>
      <c r="B215" s="22"/>
      <c r="C215" s="22"/>
      <c r="D215" s="213"/>
      <c r="H215" s="22"/>
      <c r="I215" s="213"/>
      <c r="J215" s="22"/>
      <c r="K215" s="213"/>
      <c r="L215" s="22"/>
      <c r="M215" s="213"/>
      <c r="N215" s="227"/>
      <c r="O215" s="228"/>
      <c r="P215" s="227"/>
      <c r="Q215" s="228"/>
      <c r="R215" s="227"/>
      <c r="S215" s="228"/>
      <c r="T215" s="227"/>
      <c r="U215" s="228"/>
      <c r="V215" s="227"/>
      <c r="W215" s="228"/>
      <c r="X215" s="22"/>
      <c r="Y215" s="213"/>
      <c r="Z215" s="22"/>
      <c r="AA215" s="213"/>
      <c r="AB215" s="22"/>
      <c r="AC215" s="213"/>
      <c r="AD215" s="22"/>
      <c r="AE215" s="213"/>
      <c r="AF215" s="22"/>
      <c r="AG215"/>
      <c r="AH215"/>
      <c r="AI215"/>
    </row>
    <row r="216" spans="1:35" ht="80.099999999999994" customHeight="1">
      <c r="A216"/>
      <c r="B216" s="22"/>
      <c r="C216" s="22"/>
      <c r="D216" s="213"/>
      <c r="H216" s="22"/>
      <c r="I216" s="213"/>
      <c r="J216" s="22"/>
      <c r="K216" s="213"/>
      <c r="L216" s="22"/>
      <c r="M216" s="213"/>
      <c r="N216" s="227"/>
      <c r="O216" s="228"/>
      <c r="P216" s="227"/>
      <c r="Q216" s="228"/>
      <c r="R216" s="227"/>
      <c r="S216" s="228"/>
      <c r="T216" s="227"/>
      <c r="U216" s="228"/>
      <c r="V216" s="227"/>
      <c r="W216" s="228"/>
      <c r="X216" s="22"/>
      <c r="Y216" s="213"/>
      <c r="Z216" s="22"/>
      <c r="AA216" s="213"/>
      <c r="AB216" s="22"/>
      <c r="AC216" s="213"/>
      <c r="AD216" s="22"/>
      <c r="AE216" s="213"/>
      <c r="AF216" s="22"/>
      <c r="AG216"/>
      <c r="AH216"/>
      <c r="AI216"/>
    </row>
    <row r="217" spans="1:35" ht="80.099999999999994" customHeight="1">
      <c r="A217"/>
      <c r="B217" s="22"/>
      <c r="C217" s="22"/>
      <c r="D217" s="213"/>
      <c r="H217" s="22"/>
      <c r="I217" s="213"/>
      <c r="J217" s="22"/>
      <c r="K217" s="213"/>
      <c r="L217" s="22"/>
      <c r="M217" s="213"/>
      <c r="N217" s="227"/>
      <c r="O217" s="228"/>
      <c r="P217" s="227"/>
      <c r="Q217" s="228"/>
      <c r="R217" s="227"/>
      <c r="S217" s="228"/>
      <c r="T217" s="227"/>
      <c r="U217" s="228"/>
      <c r="V217" s="227"/>
      <c r="W217" s="228"/>
      <c r="X217" s="22"/>
      <c r="Y217" s="213"/>
      <c r="Z217" s="22"/>
      <c r="AA217" s="213"/>
      <c r="AB217" s="22"/>
      <c r="AC217" s="213"/>
      <c r="AD217" s="22"/>
      <c r="AE217" s="213"/>
      <c r="AF217" s="22"/>
      <c r="AG217"/>
      <c r="AH217"/>
      <c r="AI217"/>
    </row>
    <row r="218" spans="1:35" ht="80.099999999999994" customHeight="1">
      <c r="A218"/>
      <c r="B218" s="22"/>
      <c r="C218" s="22"/>
      <c r="D218" s="213"/>
      <c r="H218" s="22"/>
      <c r="I218" s="213"/>
      <c r="J218" s="22"/>
      <c r="K218" s="213"/>
      <c r="L218" s="22"/>
      <c r="M218" s="213"/>
      <c r="N218" s="227"/>
      <c r="O218" s="228"/>
      <c r="P218" s="227"/>
      <c r="Q218" s="228"/>
      <c r="R218" s="227"/>
      <c r="S218" s="228"/>
      <c r="T218" s="227"/>
      <c r="U218" s="228"/>
      <c r="V218" s="227"/>
      <c r="W218" s="228"/>
      <c r="X218" s="22"/>
      <c r="Y218" s="213"/>
      <c r="Z218" s="22"/>
      <c r="AA218" s="213"/>
      <c r="AB218" s="22"/>
      <c r="AC218" s="213"/>
      <c r="AD218" s="22"/>
      <c r="AE218" s="213"/>
      <c r="AF218" s="22"/>
      <c r="AG218"/>
      <c r="AH218"/>
      <c r="AI218"/>
    </row>
    <row r="219" spans="1:35" ht="80.099999999999994" customHeight="1">
      <c r="A219"/>
      <c r="B219" s="22"/>
      <c r="C219" s="22"/>
      <c r="D219" s="213"/>
      <c r="H219" s="22"/>
      <c r="I219" s="213"/>
      <c r="J219" s="22"/>
      <c r="K219" s="213"/>
      <c r="L219" s="22"/>
      <c r="M219" s="213"/>
      <c r="N219" s="227"/>
      <c r="O219" s="228"/>
      <c r="P219" s="227"/>
      <c r="Q219" s="228"/>
      <c r="R219" s="227"/>
      <c r="S219" s="228"/>
      <c r="T219" s="227"/>
      <c r="U219" s="228"/>
      <c r="V219" s="227"/>
      <c r="W219" s="228"/>
      <c r="X219" s="22"/>
      <c r="Y219" s="213"/>
      <c r="Z219" s="22"/>
      <c r="AA219" s="213"/>
      <c r="AB219" s="22"/>
      <c r="AC219" s="213"/>
      <c r="AD219" s="22"/>
      <c r="AE219" s="213"/>
      <c r="AF219" s="22"/>
      <c r="AG219"/>
      <c r="AH219"/>
      <c r="AI219"/>
    </row>
    <row r="220" spans="1:35" ht="80.099999999999994" customHeight="1">
      <c r="A220"/>
      <c r="B220" s="22"/>
      <c r="C220" s="22"/>
      <c r="D220" s="213"/>
      <c r="H220" s="22"/>
      <c r="I220" s="213"/>
      <c r="J220" s="22"/>
      <c r="K220" s="213"/>
      <c r="L220" s="22"/>
      <c r="M220" s="213"/>
      <c r="N220" s="227"/>
      <c r="O220" s="228"/>
      <c r="P220" s="227"/>
      <c r="Q220" s="228"/>
      <c r="R220" s="227"/>
      <c r="S220" s="228"/>
      <c r="T220" s="227"/>
      <c r="U220" s="228"/>
      <c r="V220" s="227"/>
      <c r="W220" s="228"/>
      <c r="X220" s="22"/>
      <c r="Y220" s="213"/>
      <c r="Z220" s="22"/>
      <c r="AA220" s="213"/>
      <c r="AB220" s="22"/>
      <c r="AC220" s="213"/>
      <c r="AD220" s="22"/>
      <c r="AE220" s="213"/>
      <c r="AF220" s="22"/>
      <c r="AG220"/>
      <c r="AH220"/>
      <c r="AI220"/>
    </row>
    <row r="221" spans="1:35" ht="80.099999999999994" customHeight="1">
      <c r="A221"/>
      <c r="B221" s="22"/>
      <c r="C221" s="22"/>
      <c r="D221" s="213"/>
      <c r="H221" s="22"/>
      <c r="I221" s="213"/>
      <c r="J221" s="22"/>
      <c r="K221" s="213"/>
      <c r="L221" s="22"/>
      <c r="M221" s="213"/>
      <c r="N221" s="227"/>
      <c r="O221" s="228"/>
      <c r="P221" s="227"/>
      <c r="Q221" s="228"/>
      <c r="R221" s="227"/>
      <c r="S221" s="228"/>
      <c r="T221" s="227"/>
      <c r="U221" s="228"/>
      <c r="V221" s="227"/>
      <c r="W221" s="228"/>
      <c r="X221" s="22"/>
      <c r="Y221" s="213"/>
      <c r="Z221" s="22"/>
      <c r="AA221" s="213"/>
      <c r="AB221" s="22"/>
      <c r="AC221" s="213"/>
      <c r="AD221" s="22"/>
      <c r="AE221" s="213"/>
      <c r="AF221" s="22"/>
      <c r="AG221"/>
      <c r="AH221"/>
      <c r="AI221"/>
    </row>
    <row r="222" spans="1:35" ht="80.099999999999994" customHeight="1">
      <c r="A222"/>
      <c r="B222" s="22"/>
      <c r="C222" s="22"/>
      <c r="D222" s="213"/>
      <c r="H222" s="22"/>
      <c r="I222" s="213"/>
      <c r="J222" s="22"/>
      <c r="K222" s="213"/>
      <c r="L222" s="22"/>
      <c r="M222" s="213"/>
      <c r="N222" s="227"/>
      <c r="O222" s="228"/>
      <c r="P222" s="227"/>
      <c r="Q222" s="228"/>
      <c r="R222" s="227"/>
      <c r="S222" s="228"/>
      <c r="T222" s="227"/>
      <c r="U222" s="228"/>
      <c r="V222" s="227"/>
      <c r="W222" s="228"/>
      <c r="X222" s="22"/>
      <c r="Y222" s="213"/>
      <c r="Z222" s="22"/>
      <c r="AA222" s="213"/>
      <c r="AB222" s="22"/>
      <c r="AC222" s="213"/>
      <c r="AD222" s="22"/>
      <c r="AE222" s="213"/>
      <c r="AF222" s="22"/>
      <c r="AG222"/>
      <c r="AH222"/>
      <c r="AI222"/>
    </row>
    <row r="223" spans="1:35" ht="80.099999999999994" customHeight="1">
      <c r="A223"/>
      <c r="B223" s="22"/>
      <c r="C223" s="22"/>
      <c r="D223" s="213"/>
      <c r="H223" s="22"/>
      <c r="I223" s="213"/>
      <c r="J223" s="22"/>
      <c r="K223" s="213"/>
      <c r="L223" s="22"/>
      <c r="M223" s="213"/>
      <c r="N223" s="227"/>
      <c r="O223" s="228"/>
      <c r="P223" s="227"/>
      <c r="Q223" s="228"/>
      <c r="R223" s="227"/>
      <c r="S223" s="228"/>
      <c r="T223" s="227"/>
      <c r="U223" s="228"/>
      <c r="V223" s="227"/>
      <c r="W223" s="228"/>
      <c r="X223" s="22"/>
      <c r="Y223" s="213"/>
      <c r="Z223" s="22"/>
      <c r="AA223" s="213"/>
      <c r="AB223" s="22"/>
      <c r="AC223" s="213"/>
      <c r="AD223" s="22"/>
      <c r="AE223" s="213"/>
      <c r="AF223" s="22"/>
      <c r="AG223"/>
      <c r="AH223"/>
      <c r="AI223"/>
    </row>
    <row r="224" spans="1:35" ht="80.099999999999994" customHeight="1">
      <c r="A224"/>
      <c r="B224" s="22"/>
      <c r="C224" s="22"/>
      <c r="D224" s="213"/>
      <c r="H224" s="22"/>
      <c r="I224" s="213"/>
      <c r="J224" s="22"/>
      <c r="K224" s="213"/>
      <c r="L224" s="22"/>
      <c r="M224" s="213"/>
      <c r="N224" s="227"/>
      <c r="O224" s="228"/>
      <c r="P224" s="227"/>
      <c r="Q224" s="228"/>
      <c r="R224" s="227"/>
      <c r="S224" s="228"/>
      <c r="T224" s="227"/>
      <c r="U224" s="228"/>
      <c r="V224" s="227"/>
      <c r="W224" s="228"/>
      <c r="X224" s="22"/>
      <c r="Y224" s="213"/>
      <c r="Z224" s="22"/>
      <c r="AA224" s="213"/>
      <c r="AB224" s="22"/>
      <c r="AC224" s="213"/>
      <c r="AD224" s="22"/>
      <c r="AE224" s="213"/>
      <c r="AF224" s="22"/>
      <c r="AG224"/>
      <c r="AH224"/>
      <c r="AI224"/>
    </row>
    <row r="225" spans="1:35" ht="80.099999999999994" customHeight="1">
      <c r="A225"/>
      <c r="B225" s="22"/>
      <c r="C225" s="22"/>
      <c r="D225" s="213"/>
      <c r="H225" s="22"/>
      <c r="I225" s="213"/>
      <c r="J225" s="22"/>
      <c r="K225" s="213"/>
      <c r="L225" s="22"/>
      <c r="M225" s="213"/>
      <c r="N225" s="227"/>
      <c r="O225" s="228"/>
      <c r="P225" s="227"/>
      <c r="Q225" s="228"/>
      <c r="R225" s="227"/>
      <c r="S225" s="228"/>
      <c r="T225" s="227"/>
      <c r="U225" s="228"/>
      <c r="V225" s="227"/>
      <c r="W225" s="228"/>
      <c r="X225" s="22"/>
      <c r="Y225" s="213"/>
      <c r="Z225" s="22"/>
      <c r="AA225" s="213"/>
      <c r="AB225" s="22"/>
      <c r="AC225" s="213"/>
      <c r="AD225" s="22"/>
      <c r="AE225" s="213"/>
      <c r="AF225" s="22"/>
      <c r="AG225"/>
      <c r="AH225"/>
      <c r="AI225"/>
    </row>
    <row r="226" spans="1:35" ht="80.099999999999994" customHeight="1">
      <c r="A226"/>
      <c r="B226" s="22"/>
      <c r="C226" s="22"/>
      <c r="D226" s="213"/>
      <c r="H226" s="22"/>
      <c r="I226" s="213"/>
      <c r="J226" s="22"/>
      <c r="K226" s="213"/>
      <c r="L226" s="22"/>
      <c r="M226" s="213"/>
      <c r="N226" s="227"/>
      <c r="O226" s="228"/>
      <c r="P226" s="227"/>
      <c r="Q226" s="228"/>
      <c r="R226" s="227"/>
      <c r="S226" s="228"/>
      <c r="T226" s="227"/>
      <c r="U226" s="228"/>
      <c r="V226" s="227"/>
      <c r="W226" s="228"/>
      <c r="X226" s="22"/>
      <c r="Y226" s="213"/>
      <c r="Z226" s="22"/>
      <c r="AA226" s="213"/>
      <c r="AB226" s="22"/>
      <c r="AC226" s="213"/>
      <c r="AD226" s="22"/>
      <c r="AE226" s="213"/>
      <c r="AF226" s="22"/>
      <c r="AG226"/>
      <c r="AH226"/>
      <c r="AI226"/>
    </row>
    <row r="227" spans="1:35" ht="80.099999999999994" customHeight="1">
      <c r="A227"/>
      <c r="B227" s="22"/>
      <c r="C227" s="22"/>
      <c r="D227" s="213"/>
      <c r="H227" s="22"/>
      <c r="I227" s="213"/>
      <c r="J227" s="22"/>
      <c r="K227" s="213"/>
      <c r="L227" s="22"/>
      <c r="M227" s="213"/>
      <c r="N227" s="227"/>
      <c r="O227" s="228"/>
      <c r="P227" s="227"/>
      <c r="Q227" s="228"/>
      <c r="R227" s="227"/>
      <c r="S227" s="228"/>
      <c r="T227" s="227"/>
      <c r="U227" s="228"/>
      <c r="V227" s="227"/>
      <c r="W227" s="228"/>
      <c r="X227" s="22"/>
      <c r="Y227" s="213"/>
      <c r="Z227" s="22"/>
      <c r="AA227" s="213"/>
      <c r="AB227" s="22"/>
      <c r="AC227" s="213"/>
      <c r="AD227" s="22"/>
      <c r="AE227" s="213"/>
      <c r="AF227" s="22"/>
      <c r="AG227"/>
      <c r="AH227"/>
      <c r="AI227"/>
    </row>
    <row r="228" spans="1:35" ht="80.099999999999994" customHeight="1">
      <c r="A228"/>
      <c r="B228" s="22"/>
      <c r="C228" s="22"/>
      <c r="D228" s="213"/>
      <c r="H228" s="22"/>
      <c r="I228" s="213"/>
      <c r="J228" s="22"/>
      <c r="K228" s="213"/>
      <c r="L228" s="22"/>
      <c r="M228" s="213"/>
      <c r="N228" s="227"/>
      <c r="O228" s="228"/>
      <c r="P228" s="227"/>
      <c r="Q228" s="228"/>
      <c r="R228" s="227"/>
      <c r="S228" s="228"/>
      <c r="T228" s="227"/>
      <c r="U228" s="228"/>
      <c r="V228" s="227"/>
      <c r="W228" s="228"/>
      <c r="X228" s="22"/>
      <c r="Y228" s="213"/>
      <c r="Z228" s="22"/>
      <c r="AA228" s="213"/>
      <c r="AB228" s="22"/>
      <c r="AC228" s="213"/>
      <c r="AD228" s="22"/>
      <c r="AE228" s="213"/>
      <c r="AF228" s="22"/>
      <c r="AG228"/>
      <c r="AH228"/>
      <c r="AI228"/>
    </row>
    <row r="229" spans="1:35" ht="80.099999999999994" customHeight="1">
      <c r="A229"/>
      <c r="B229" s="22"/>
      <c r="C229" s="22"/>
      <c r="D229" s="213"/>
      <c r="H229" s="22"/>
      <c r="I229" s="213"/>
      <c r="J229" s="22"/>
      <c r="K229" s="213"/>
      <c r="L229" s="22"/>
      <c r="M229" s="213"/>
      <c r="N229" s="227"/>
      <c r="O229" s="228"/>
      <c r="P229" s="227"/>
      <c r="Q229" s="228"/>
      <c r="R229" s="227"/>
      <c r="S229" s="228"/>
      <c r="T229" s="227"/>
      <c r="U229" s="228"/>
      <c r="V229" s="227"/>
      <c r="W229" s="228"/>
      <c r="X229" s="22"/>
      <c r="Y229" s="213"/>
      <c r="Z229" s="22"/>
      <c r="AA229" s="213"/>
      <c r="AB229" s="22"/>
      <c r="AC229" s="213"/>
      <c r="AD229" s="22"/>
      <c r="AE229" s="213"/>
      <c r="AF229" s="22"/>
      <c r="AG229"/>
      <c r="AH229"/>
      <c r="AI229"/>
    </row>
    <row r="230" spans="1:35" ht="80.099999999999994" customHeight="1">
      <c r="A230"/>
      <c r="B230" s="22"/>
      <c r="C230" s="22"/>
      <c r="D230" s="213"/>
      <c r="H230" s="22"/>
      <c r="I230" s="213"/>
      <c r="J230" s="22"/>
      <c r="K230" s="213"/>
      <c r="L230" s="22"/>
      <c r="M230" s="213"/>
      <c r="N230" s="227"/>
      <c r="O230" s="228"/>
      <c r="P230" s="227"/>
      <c r="Q230" s="228"/>
      <c r="R230" s="227"/>
      <c r="S230" s="228"/>
      <c r="T230" s="227"/>
      <c r="U230" s="228"/>
      <c r="V230" s="227"/>
      <c r="W230" s="228"/>
      <c r="X230" s="22"/>
      <c r="Y230" s="213"/>
      <c r="Z230" s="22"/>
      <c r="AA230" s="213"/>
      <c r="AB230" s="22"/>
      <c r="AC230" s="213"/>
      <c r="AD230" s="22"/>
      <c r="AE230" s="213"/>
      <c r="AF230" s="22"/>
      <c r="AG230"/>
      <c r="AH230"/>
      <c r="AI230"/>
    </row>
    <row r="231" spans="1:35" ht="80.099999999999994" customHeight="1">
      <c r="A231"/>
      <c r="B231" s="22"/>
      <c r="C231" s="22"/>
      <c r="D231" s="213"/>
      <c r="H231" s="22"/>
      <c r="I231" s="213"/>
      <c r="J231" s="22"/>
      <c r="K231" s="213"/>
      <c r="L231" s="22"/>
      <c r="M231" s="213"/>
      <c r="N231" s="227"/>
      <c r="O231" s="228"/>
      <c r="P231" s="227"/>
      <c r="Q231" s="228"/>
      <c r="R231" s="227"/>
      <c r="S231" s="228"/>
      <c r="T231" s="227"/>
      <c r="U231" s="228"/>
      <c r="V231" s="227"/>
      <c r="W231" s="228"/>
      <c r="X231" s="22"/>
      <c r="Y231" s="213"/>
      <c r="Z231" s="22"/>
      <c r="AA231" s="213"/>
      <c r="AB231" s="22"/>
      <c r="AC231" s="213"/>
      <c r="AD231" s="22"/>
      <c r="AE231" s="213"/>
      <c r="AF231" s="22"/>
      <c r="AG231"/>
      <c r="AH231"/>
      <c r="AI231"/>
    </row>
    <row r="232" spans="1:35" ht="80.099999999999994" customHeight="1">
      <c r="A232"/>
      <c r="B232" s="22"/>
      <c r="C232" s="22"/>
      <c r="D232" s="213"/>
      <c r="H232" s="22"/>
      <c r="I232" s="213"/>
      <c r="J232" s="22"/>
      <c r="K232" s="213"/>
      <c r="L232" s="22"/>
      <c r="M232" s="213"/>
      <c r="N232" s="227"/>
      <c r="O232" s="228"/>
      <c r="P232" s="227"/>
      <c r="Q232" s="228"/>
      <c r="R232" s="227"/>
      <c r="S232" s="228"/>
      <c r="T232" s="227"/>
      <c r="U232" s="228"/>
      <c r="V232" s="227"/>
      <c r="W232" s="228"/>
      <c r="X232" s="22"/>
      <c r="Y232" s="213"/>
      <c r="Z232" s="22"/>
      <c r="AA232" s="213"/>
      <c r="AB232" s="22"/>
      <c r="AC232" s="213"/>
      <c r="AD232" s="22"/>
      <c r="AE232" s="213"/>
      <c r="AF232" s="22"/>
      <c r="AG232"/>
      <c r="AH232"/>
      <c r="AI232"/>
    </row>
    <row r="233" spans="1:35" ht="80.099999999999994" customHeight="1">
      <c r="A233"/>
      <c r="B233" s="22"/>
      <c r="C233" s="22"/>
      <c r="D233" s="213"/>
      <c r="H233" s="22"/>
      <c r="I233" s="213"/>
      <c r="J233" s="22"/>
      <c r="K233" s="213"/>
      <c r="L233" s="22"/>
      <c r="M233" s="213"/>
      <c r="N233" s="227"/>
      <c r="O233" s="228"/>
      <c r="P233" s="227"/>
      <c r="Q233" s="228"/>
      <c r="R233" s="227"/>
      <c r="S233" s="228"/>
      <c r="T233" s="227"/>
      <c r="U233" s="228"/>
      <c r="V233" s="227"/>
      <c r="W233" s="228"/>
      <c r="X233" s="22"/>
      <c r="Y233" s="213"/>
      <c r="Z233" s="22"/>
      <c r="AA233" s="213"/>
      <c r="AB233" s="22"/>
      <c r="AC233" s="213"/>
      <c r="AD233" s="22"/>
      <c r="AE233" s="213"/>
      <c r="AF233" s="22"/>
      <c r="AG233"/>
      <c r="AH233"/>
      <c r="AI233"/>
    </row>
    <row r="234" spans="1:35" ht="80.099999999999994" customHeight="1">
      <c r="A234"/>
      <c r="B234" s="22"/>
      <c r="C234" s="22"/>
      <c r="D234" s="213"/>
      <c r="H234" s="22"/>
      <c r="I234" s="213"/>
      <c r="J234" s="22"/>
      <c r="K234" s="213"/>
      <c r="L234" s="22"/>
      <c r="M234" s="213"/>
      <c r="N234" s="227"/>
      <c r="O234" s="228"/>
      <c r="P234" s="227"/>
      <c r="Q234" s="228"/>
      <c r="R234" s="227"/>
      <c r="S234" s="228"/>
      <c r="T234" s="227"/>
      <c r="U234" s="228"/>
      <c r="V234" s="227"/>
      <c r="W234" s="228"/>
      <c r="X234" s="22"/>
      <c r="Y234" s="213"/>
      <c r="Z234" s="22"/>
      <c r="AA234" s="213"/>
      <c r="AB234" s="22"/>
      <c r="AC234" s="213"/>
      <c r="AD234" s="22"/>
      <c r="AE234" s="213"/>
      <c r="AF234" s="22"/>
      <c r="AG234"/>
      <c r="AH234"/>
      <c r="AI234"/>
    </row>
    <row r="235" spans="1:35" ht="80.099999999999994" customHeight="1">
      <c r="A235"/>
      <c r="B235" s="22"/>
      <c r="C235" s="22"/>
      <c r="D235" s="213"/>
      <c r="H235" s="22"/>
      <c r="I235" s="213"/>
      <c r="J235" s="22"/>
      <c r="K235" s="213"/>
      <c r="L235" s="22"/>
      <c r="M235" s="213"/>
      <c r="N235" s="227"/>
      <c r="O235" s="228"/>
      <c r="P235" s="227"/>
      <c r="Q235" s="228"/>
      <c r="R235" s="227"/>
      <c r="S235" s="228"/>
      <c r="T235" s="227"/>
      <c r="U235" s="228"/>
      <c r="V235" s="227"/>
      <c r="W235" s="228"/>
      <c r="X235" s="22"/>
      <c r="Y235" s="213"/>
      <c r="Z235" s="22"/>
      <c r="AA235" s="213"/>
      <c r="AB235" s="22"/>
      <c r="AC235" s="213"/>
      <c r="AD235" s="22"/>
      <c r="AE235" s="213"/>
      <c r="AF235" s="22"/>
      <c r="AG235"/>
      <c r="AH235"/>
      <c r="AI235"/>
    </row>
    <row r="236" spans="1:35" ht="80.099999999999994" customHeight="1">
      <c r="A236"/>
      <c r="B236" s="22"/>
      <c r="C236" s="22"/>
      <c r="D236" s="213"/>
      <c r="H236" s="22"/>
      <c r="I236" s="213"/>
      <c r="J236" s="22"/>
      <c r="K236" s="213"/>
      <c r="L236" s="22"/>
      <c r="M236" s="213"/>
      <c r="N236" s="227"/>
      <c r="O236" s="228"/>
      <c r="P236" s="227"/>
      <c r="Q236" s="228"/>
      <c r="R236" s="227"/>
      <c r="S236" s="228"/>
      <c r="T236" s="227"/>
      <c r="U236" s="228"/>
      <c r="V236" s="227"/>
      <c r="W236" s="228"/>
      <c r="X236" s="22"/>
      <c r="Y236" s="213"/>
      <c r="Z236" s="22"/>
      <c r="AA236" s="213"/>
      <c r="AB236" s="22"/>
      <c r="AC236" s="213"/>
      <c r="AD236" s="22"/>
      <c r="AE236" s="213"/>
      <c r="AF236" s="22"/>
      <c r="AG236"/>
      <c r="AH236"/>
      <c r="AI236"/>
    </row>
    <row r="237" spans="1:35" ht="80.099999999999994" customHeight="1">
      <c r="A237"/>
      <c r="B237" s="22"/>
      <c r="C237" s="22"/>
      <c r="D237" s="213"/>
      <c r="H237" s="22"/>
      <c r="I237" s="213"/>
      <c r="J237" s="22"/>
      <c r="K237" s="213"/>
      <c r="L237" s="22"/>
      <c r="M237" s="213"/>
      <c r="N237" s="227"/>
      <c r="O237" s="228"/>
      <c r="P237" s="227"/>
      <c r="Q237" s="228"/>
      <c r="R237" s="227"/>
      <c r="S237" s="228"/>
      <c r="T237" s="227"/>
      <c r="U237" s="228"/>
      <c r="V237" s="227"/>
      <c r="W237" s="228"/>
      <c r="X237" s="22"/>
      <c r="Y237" s="213"/>
      <c r="Z237" s="22"/>
      <c r="AA237" s="213"/>
      <c r="AB237" s="22"/>
      <c r="AC237" s="213"/>
      <c r="AD237" s="22"/>
      <c r="AE237" s="213"/>
      <c r="AF237" s="22"/>
      <c r="AG237"/>
      <c r="AH237"/>
      <c r="AI237"/>
    </row>
    <row r="238" spans="1:35" ht="80.099999999999994" customHeight="1">
      <c r="A238"/>
      <c r="B238" s="22"/>
      <c r="C238" s="22"/>
      <c r="D238" s="213"/>
      <c r="H238" s="22"/>
      <c r="I238" s="213"/>
      <c r="J238" s="22"/>
      <c r="K238" s="213"/>
      <c r="L238" s="22"/>
      <c r="M238" s="213"/>
      <c r="N238" s="227"/>
      <c r="O238" s="228"/>
      <c r="P238" s="227"/>
      <c r="Q238" s="228"/>
      <c r="R238" s="227"/>
      <c r="S238" s="228"/>
      <c r="T238" s="227"/>
      <c r="U238" s="228"/>
      <c r="V238" s="227"/>
      <c r="W238" s="228"/>
      <c r="X238" s="22"/>
      <c r="Y238" s="213"/>
      <c r="Z238" s="22"/>
      <c r="AA238" s="213"/>
      <c r="AB238" s="22"/>
      <c r="AC238" s="213"/>
      <c r="AD238" s="22"/>
      <c r="AE238" s="213"/>
      <c r="AF238" s="22"/>
      <c r="AG238"/>
      <c r="AH238"/>
      <c r="AI238"/>
    </row>
    <row r="239" spans="1:35" ht="80.099999999999994" customHeight="1">
      <c r="A239"/>
      <c r="B239" s="22"/>
      <c r="C239" s="22"/>
      <c r="D239" s="213"/>
      <c r="H239" s="22"/>
      <c r="I239" s="213"/>
      <c r="J239" s="22"/>
      <c r="K239" s="213"/>
      <c r="L239" s="22"/>
      <c r="M239" s="213"/>
      <c r="N239" s="227"/>
      <c r="O239" s="228"/>
      <c r="P239" s="227"/>
      <c r="Q239" s="228"/>
      <c r="R239" s="227"/>
      <c r="S239" s="228"/>
      <c r="T239" s="227"/>
      <c r="U239" s="228"/>
      <c r="V239" s="227"/>
      <c r="W239" s="228"/>
      <c r="X239" s="22"/>
      <c r="Y239" s="213"/>
      <c r="Z239" s="22"/>
      <c r="AA239" s="213"/>
      <c r="AB239" s="22"/>
      <c r="AC239" s="213"/>
      <c r="AD239" s="22"/>
      <c r="AE239" s="213"/>
      <c r="AF239" s="22"/>
      <c r="AG239"/>
      <c r="AH239"/>
      <c r="AI239"/>
    </row>
    <row r="240" spans="1:35" ht="80.099999999999994" customHeight="1">
      <c r="A240"/>
      <c r="B240" s="22"/>
      <c r="C240" s="22"/>
      <c r="D240" s="213"/>
      <c r="H240" s="22"/>
      <c r="I240" s="213"/>
      <c r="J240" s="22"/>
      <c r="K240" s="213"/>
      <c r="L240" s="22"/>
      <c r="M240" s="213"/>
      <c r="N240" s="227"/>
      <c r="O240" s="228"/>
      <c r="P240" s="227"/>
      <c r="Q240" s="228"/>
      <c r="R240" s="227"/>
      <c r="S240" s="228"/>
      <c r="T240" s="227"/>
      <c r="U240" s="228"/>
      <c r="V240" s="227"/>
      <c r="W240" s="228"/>
      <c r="X240" s="22"/>
      <c r="Y240" s="213"/>
      <c r="Z240" s="22"/>
      <c r="AA240" s="213"/>
      <c r="AB240" s="22"/>
      <c r="AC240" s="213"/>
      <c r="AD240" s="22"/>
      <c r="AE240" s="213"/>
      <c r="AF240" s="22"/>
      <c r="AG240"/>
      <c r="AH240"/>
      <c r="AI240"/>
    </row>
    <row r="241" spans="1:35" ht="80.099999999999994" customHeight="1">
      <c r="A241"/>
      <c r="B241" s="22"/>
      <c r="C241" s="22"/>
      <c r="D241" s="213"/>
      <c r="H241" s="22"/>
      <c r="I241" s="213"/>
      <c r="J241" s="22"/>
      <c r="K241" s="213"/>
      <c r="L241" s="22"/>
      <c r="M241" s="213"/>
      <c r="N241" s="227"/>
      <c r="O241" s="228"/>
      <c r="P241" s="227"/>
      <c r="Q241" s="228"/>
      <c r="R241" s="227"/>
      <c r="S241" s="228"/>
      <c r="T241" s="227"/>
      <c r="U241" s="228"/>
      <c r="V241" s="227"/>
      <c r="W241" s="228"/>
      <c r="X241" s="22"/>
      <c r="Y241" s="213"/>
      <c r="Z241" s="22"/>
      <c r="AA241" s="213"/>
      <c r="AB241" s="22"/>
      <c r="AC241" s="213"/>
      <c r="AD241" s="22"/>
      <c r="AE241" s="213"/>
      <c r="AF241" s="22"/>
      <c r="AG241"/>
      <c r="AH241"/>
      <c r="AI241"/>
    </row>
    <row r="242" spans="1:35" ht="80.099999999999994" customHeight="1">
      <c r="A242"/>
      <c r="B242" s="22"/>
      <c r="C242" s="22"/>
      <c r="D242" s="213"/>
      <c r="H242" s="22"/>
      <c r="I242" s="213"/>
      <c r="J242" s="22"/>
      <c r="K242" s="213"/>
      <c r="L242" s="22"/>
      <c r="M242" s="213"/>
      <c r="N242" s="227"/>
      <c r="O242" s="228"/>
      <c r="P242" s="227"/>
      <c r="Q242" s="228"/>
      <c r="R242" s="227"/>
      <c r="S242" s="228"/>
      <c r="T242" s="227"/>
      <c r="U242" s="228"/>
      <c r="V242" s="227"/>
      <c r="W242" s="228"/>
      <c r="X242" s="22"/>
      <c r="Y242" s="213"/>
      <c r="Z242" s="22"/>
      <c r="AA242" s="213"/>
      <c r="AB242" s="22"/>
      <c r="AC242" s="213"/>
      <c r="AD242" s="22"/>
      <c r="AE242" s="213"/>
      <c r="AF242" s="22"/>
      <c r="AG242"/>
      <c r="AH242"/>
      <c r="AI242"/>
    </row>
    <row r="243" spans="1:35" ht="80.099999999999994" customHeight="1">
      <c r="A243"/>
      <c r="B243" s="22"/>
      <c r="C243" s="22"/>
      <c r="D243" s="213"/>
      <c r="H243" s="22"/>
      <c r="I243" s="213"/>
      <c r="J243" s="22"/>
      <c r="K243" s="213"/>
      <c r="L243" s="22"/>
      <c r="M243" s="213"/>
      <c r="N243" s="227"/>
      <c r="O243" s="228"/>
      <c r="P243" s="227"/>
      <c r="Q243" s="228"/>
      <c r="R243" s="227"/>
      <c r="S243" s="228"/>
      <c r="T243" s="227"/>
      <c r="U243" s="228"/>
      <c r="V243" s="227"/>
      <c r="W243" s="228"/>
      <c r="X243" s="22"/>
      <c r="Y243" s="213"/>
      <c r="Z243" s="22"/>
      <c r="AA243" s="213"/>
      <c r="AB243" s="22"/>
      <c r="AC243" s="213"/>
      <c r="AD243" s="22"/>
      <c r="AE243" s="213"/>
      <c r="AF243" s="22"/>
      <c r="AG243"/>
      <c r="AH243"/>
      <c r="AI243"/>
    </row>
    <row r="244" spans="1:35" ht="80.099999999999994" customHeight="1">
      <c r="A244"/>
      <c r="B244" s="22"/>
      <c r="C244" s="22"/>
      <c r="D244" s="213"/>
      <c r="H244" s="22"/>
      <c r="I244" s="213"/>
      <c r="J244" s="22"/>
      <c r="K244" s="213"/>
      <c r="L244" s="22"/>
      <c r="M244" s="213"/>
      <c r="N244" s="227"/>
      <c r="O244" s="228"/>
      <c r="P244" s="227"/>
      <c r="Q244" s="228"/>
      <c r="R244" s="227"/>
      <c r="S244" s="228"/>
      <c r="T244" s="227"/>
      <c r="U244" s="228"/>
      <c r="V244" s="227"/>
      <c r="W244" s="228"/>
      <c r="X244" s="22"/>
      <c r="Y244" s="213"/>
      <c r="Z244" s="22"/>
      <c r="AA244" s="213"/>
      <c r="AB244" s="22"/>
      <c r="AC244" s="213"/>
      <c r="AD244" s="22"/>
      <c r="AE244" s="213"/>
      <c r="AF244" s="22"/>
      <c r="AG244"/>
      <c r="AH244"/>
      <c r="AI244"/>
    </row>
    <row r="245" spans="1:35" ht="80.099999999999994" customHeight="1">
      <c r="A245"/>
      <c r="B245" s="22"/>
      <c r="C245" s="22"/>
      <c r="D245" s="213"/>
      <c r="H245" s="22"/>
      <c r="I245" s="213"/>
      <c r="J245" s="22"/>
      <c r="K245" s="213"/>
      <c r="L245" s="22"/>
      <c r="M245" s="213"/>
      <c r="N245" s="227"/>
      <c r="O245" s="228"/>
      <c r="P245" s="227"/>
      <c r="Q245" s="228"/>
      <c r="R245" s="227"/>
      <c r="S245" s="228"/>
      <c r="T245" s="227"/>
      <c r="U245" s="228"/>
      <c r="V245" s="227"/>
      <c r="W245" s="228"/>
      <c r="X245" s="22"/>
      <c r="Y245" s="213"/>
      <c r="Z245" s="22"/>
      <c r="AA245" s="213"/>
      <c r="AB245" s="22"/>
      <c r="AC245" s="213"/>
      <c r="AD245" s="22"/>
      <c r="AE245" s="213"/>
      <c r="AF245" s="22"/>
      <c r="AG245"/>
      <c r="AH245"/>
      <c r="AI245"/>
    </row>
    <row r="246" spans="1:35" ht="80.099999999999994" customHeight="1">
      <c r="A246"/>
      <c r="B246" s="22"/>
      <c r="C246" s="22"/>
      <c r="D246" s="213"/>
      <c r="H246" s="22"/>
      <c r="I246" s="213"/>
      <c r="J246" s="22"/>
      <c r="K246" s="213"/>
      <c r="L246" s="22"/>
      <c r="M246" s="213"/>
      <c r="N246" s="227"/>
      <c r="O246" s="228"/>
      <c r="P246" s="227"/>
      <c r="Q246" s="228"/>
      <c r="R246" s="227"/>
      <c r="S246" s="228"/>
      <c r="T246" s="227"/>
      <c r="U246" s="228"/>
      <c r="V246" s="227"/>
      <c r="W246" s="228"/>
      <c r="X246" s="22"/>
      <c r="Y246" s="213"/>
      <c r="Z246" s="22"/>
      <c r="AA246" s="213"/>
      <c r="AB246" s="22"/>
      <c r="AC246" s="213"/>
      <c r="AD246" s="22"/>
      <c r="AE246" s="213"/>
      <c r="AF246" s="22"/>
      <c r="AG246"/>
      <c r="AH246"/>
      <c r="AI246"/>
    </row>
    <row r="247" spans="1:35" ht="80.099999999999994" customHeight="1">
      <c r="A247"/>
      <c r="B247" s="22"/>
      <c r="C247" s="22"/>
      <c r="D247" s="213"/>
      <c r="H247" s="22"/>
      <c r="I247" s="213"/>
      <c r="J247" s="22"/>
      <c r="K247" s="213"/>
      <c r="L247" s="22"/>
      <c r="M247" s="213"/>
      <c r="N247" s="227"/>
      <c r="O247" s="228"/>
      <c r="P247" s="227"/>
      <c r="Q247" s="228"/>
      <c r="R247" s="227"/>
      <c r="S247" s="228"/>
      <c r="T247" s="227"/>
      <c r="U247" s="228"/>
      <c r="V247" s="227"/>
      <c r="W247" s="228"/>
      <c r="X247" s="22"/>
      <c r="Y247" s="213"/>
      <c r="Z247" s="22"/>
      <c r="AA247" s="213"/>
      <c r="AB247" s="22"/>
      <c r="AC247" s="213"/>
      <c r="AD247" s="22"/>
      <c r="AE247" s="213"/>
      <c r="AF247" s="22"/>
      <c r="AG247"/>
      <c r="AH247"/>
      <c r="AI247"/>
    </row>
    <row r="248" spans="1:35" ht="80.099999999999994" customHeight="1">
      <c r="A248"/>
      <c r="B248" s="22"/>
      <c r="C248" s="22"/>
      <c r="D248" s="213"/>
      <c r="H248" s="22"/>
      <c r="I248" s="213"/>
      <c r="J248" s="22"/>
      <c r="K248" s="213"/>
      <c r="L248" s="22"/>
      <c r="M248" s="213"/>
      <c r="N248" s="227"/>
      <c r="O248" s="228"/>
      <c r="P248" s="227"/>
      <c r="Q248" s="228"/>
      <c r="R248" s="227"/>
      <c r="S248" s="228"/>
      <c r="T248" s="227"/>
      <c r="U248" s="228"/>
      <c r="V248" s="227"/>
      <c r="W248" s="228"/>
      <c r="X248" s="22"/>
      <c r="Y248" s="213"/>
      <c r="Z248" s="22"/>
      <c r="AA248" s="213"/>
      <c r="AB248" s="22"/>
      <c r="AC248" s="213"/>
      <c r="AD248" s="22"/>
      <c r="AE248" s="213"/>
      <c r="AF248" s="22"/>
      <c r="AG248"/>
      <c r="AH248"/>
      <c r="AI248"/>
    </row>
    <row r="249" spans="1:35" ht="80.099999999999994" customHeight="1">
      <c r="A249"/>
      <c r="B249" s="22"/>
      <c r="C249" s="22"/>
      <c r="D249" s="213"/>
      <c r="H249" s="22"/>
      <c r="I249" s="213"/>
      <c r="J249" s="22"/>
      <c r="K249" s="213"/>
      <c r="L249" s="22"/>
      <c r="M249" s="213"/>
      <c r="N249" s="227"/>
      <c r="O249" s="228"/>
      <c r="P249" s="227"/>
      <c r="Q249" s="228"/>
      <c r="R249" s="227"/>
      <c r="S249" s="228"/>
      <c r="T249" s="227"/>
      <c r="U249" s="228"/>
      <c r="V249" s="227"/>
      <c r="W249" s="228"/>
      <c r="X249" s="22"/>
      <c r="Y249" s="213"/>
      <c r="Z249" s="22"/>
      <c r="AA249" s="213"/>
      <c r="AB249" s="22"/>
      <c r="AC249" s="213"/>
      <c r="AD249" s="22"/>
      <c r="AE249" s="213"/>
      <c r="AF249" s="22"/>
      <c r="AG249"/>
      <c r="AH249"/>
      <c r="AI249"/>
    </row>
    <row r="250" spans="1:35" ht="80.099999999999994" customHeight="1">
      <c r="A250"/>
      <c r="B250" s="22"/>
      <c r="C250" s="22"/>
      <c r="D250" s="213"/>
      <c r="H250" s="22"/>
      <c r="I250" s="213"/>
      <c r="J250" s="22"/>
      <c r="K250" s="213"/>
      <c r="L250" s="22"/>
      <c r="M250" s="213"/>
      <c r="N250" s="227"/>
      <c r="O250" s="228"/>
      <c r="P250" s="227"/>
      <c r="Q250" s="228"/>
      <c r="R250" s="227"/>
      <c r="S250" s="228"/>
      <c r="T250" s="227"/>
      <c r="U250" s="228"/>
      <c r="V250" s="227"/>
      <c r="W250" s="228"/>
      <c r="X250" s="22"/>
      <c r="Y250" s="213"/>
      <c r="Z250" s="22"/>
      <c r="AA250" s="213"/>
      <c r="AB250" s="22"/>
      <c r="AC250" s="213"/>
      <c r="AD250" s="22"/>
      <c r="AE250" s="213"/>
      <c r="AF250" s="22"/>
      <c r="AG250"/>
      <c r="AH250"/>
      <c r="AI250"/>
    </row>
    <row r="251" spans="1:35" ht="80.099999999999994" customHeight="1">
      <c r="A251"/>
      <c r="B251" s="22"/>
      <c r="C251" s="22"/>
      <c r="D251" s="213"/>
      <c r="H251" s="22"/>
      <c r="I251" s="213"/>
      <c r="J251" s="22"/>
      <c r="K251" s="213"/>
      <c r="L251" s="22"/>
      <c r="M251" s="213"/>
      <c r="N251" s="227"/>
      <c r="O251" s="228"/>
      <c r="P251" s="227"/>
      <c r="Q251" s="228"/>
      <c r="R251" s="227"/>
      <c r="S251" s="228"/>
      <c r="T251" s="227"/>
      <c r="U251" s="228"/>
      <c r="V251" s="227"/>
      <c r="W251" s="228"/>
      <c r="X251" s="22"/>
      <c r="Y251" s="213"/>
      <c r="Z251" s="22"/>
      <c r="AA251" s="213"/>
      <c r="AB251" s="22"/>
      <c r="AC251" s="213"/>
      <c r="AD251" s="22"/>
      <c r="AE251" s="213"/>
      <c r="AF251" s="22"/>
      <c r="AG251"/>
      <c r="AH251"/>
      <c r="AI251"/>
    </row>
    <row r="252" spans="1:35" ht="80.099999999999994" customHeight="1">
      <c r="A252"/>
      <c r="B252" s="22"/>
      <c r="C252" s="22"/>
      <c r="D252" s="213"/>
      <c r="H252" s="22"/>
      <c r="I252" s="213"/>
      <c r="J252" s="22"/>
      <c r="K252" s="213"/>
      <c r="L252" s="22"/>
      <c r="M252" s="213"/>
      <c r="N252" s="227"/>
      <c r="O252" s="228"/>
      <c r="P252" s="227"/>
      <c r="Q252" s="228"/>
      <c r="R252" s="227"/>
      <c r="S252" s="228"/>
      <c r="T252" s="227"/>
      <c r="U252" s="228"/>
      <c r="V252" s="227"/>
      <c r="W252" s="228"/>
      <c r="X252" s="22"/>
      <c r="Y252" s="213"/>
      <c r="Z252" s="22"/>
      <c r="AA252" s="213"/>
      <c r="AB252" s="22"/>
      <c r="AC252" s="213"/>
      <c r="AD252" s="22"/>
      <c r="AE252" s="213"/>
      <c r="AF252" s="22"/>
      <c r="AG252"/>
      <c r="AH252"/>
      <c r="AI252"/>
    </row>
    <row r="253" spans="1:35" ht="80.099999999999994" customHeight="1">
      <c r="A253"/>
      <c r="B253" s="22"/>
      <c r="C253" s="22"/>
      <c r="D253" s="213"/>
      <c r="H253" s="22"/>
      <c r="I253" s="213"/>
      <c r="J253" s="22"/>
      <c r="K253" s="213"/>
      <c r="L253" s="22"/>
      <c r="M253" s="213"/>
      <c r="N253" s="227"/>
      <c r="O253" s="228"/>
      <c r="P253" s="227"/>
      <c r="Q253" s="228"/>
      <c r="R253" s="227"/>
      <c r="S253" s="228"/>
      <c r="T253" s="227"/>
      <c r="U253" s="228"/>
      <c r="V253" s="227"/>
      <c r="W253" s="228"/>
      <c r="X253" s="22"/>
      <c r="Y253" s="213"/>
      <c r="Z253" s="22"/>
      <c r="AA253" s="213"/>
      <c r="AB253" s="22"/>
      <c r="AC253" s="213"/>
      <c r="AD253" s="22"/>
      <c r="AE253" s="213"/>
      <c r="AF253" s="22"/>
      <c r="AG253"/>
      <c r="AH253"/>
      <c r="AI253"/>
    </row>
    <row r="254" spans="1:35" ht="80.099999999999994" customHeight="1">
      <c r="A254"/>
      <c r="B254" s="22"/>
      <c r="C254" s="22"/>
      <c r="D254" s="213"/>
      <c r="H254" s="22"/>
      <c r="I254" s="213"/>
      <c r="J254" s="22"/>
      <c r="K254" s="213"/>
      <c r="L254" s="22"/>
      <c r="M254" s="213"/>
      <c r="N254" s="227"/>
      <c r="O254" s="228"/>
      <c r="P254" s="227"/>
      <c r="Q254" s="228"/>
      <c r="R254" s="227"/>
      <c r="S254" s="228"/>
      <c r="T254" s="227"/>
      <c r="U254" s="228"/>
      <c r="V254" s="227"/>
      <c r="W254" s="228"/>
      <c r="X254" s="22"/>
      <c r="Y254" s="213"/>
      <c r="Z254" s="22"/>
      <c r="AA254" s="213"/>
      <c r="AB254" s="22"/>
      <c r="AC254" s="213"/>
      <c r="AD254" s="22"/>
      <c r="AE254" s="213"/>
      <c r="AF254" s="22"/>
      <c r="AG254"/>
      <c r="AH254"/>
      <c r="AI254"/>
    </row>
    <row r="255" spans="1:35" ht="80.099999999999994" customHeight="1">
      <c r="A255"/>
      <c r="B255" s="22"/>
      <c r="C255" s="22"/>
      <c r="D255" s="213"/>
      <c r="H255" s="22"/>
      <c r="I255" s="213"/>
      <c r="J255" s="22"/>
      <c r="K255" s="213"/>
      <c r="L255" s="22"/>
      <c r="M255" s="213"/>
      <c r="N255" s="227"/>
      <c r="O255" s="228"/>
      <c r="P255" s="227"/>
      <c r="Q255" s="228"/>
      <c r="R255" s="227"/>
      <c r="S255" s="228"/>
      <c r="T255" s="227"/>
      <c r="U255" s="228"/>
      <c r="V255" s="227"/>
      <c r="W255" s="228"/>
      <c r="X255" s="22"/>
      <c r="Y255" s="213"/>
      <c r="Z255" s="22"/>
      <c r="AA255" s="213"/>
      <c r="AB255" s="22"/>
      <c r="AC255" s="213"/>
      <c r="AD255" s="22"/>
      <c r="AE255" s="213"/>
      <c r="AF255" s="22"/>
      <c r="AG255"/>
      <c r="AH255"/>
      <c r="AI255"/>
    </row>
    <row r="256" spans="1:35" ht="80.099999999999994" customHeight="1">
      <c r="A256"/>
      <c r="B256" s="22"/>
      <c r="C256" s="22"/>
      <c r="D256" s="213"/>
      <c r="H256" s="22"/>
      <c r="I256" s="213"/>
      <c r="J256" s="22"/>
      <c r="K256" s="213"/>
      <c r="L256" s="22"/>
      <c r="M256" s="213"/>
      <c r="N256" s="227"/>
      <c r="O256" s="228"/>
      <c r="P256" s="227"/>
      <c r="Q256" s="228"/>
      <c r="R256" s="227"/>
      <c r="S256" s="228"/>
      <c r="T256" s="227"/>
      <c r="U256" s="228"/>
      <c r="V256" s="227"/>
      <c r="W256" s="228"/>
      <c r="X256" s="22"/>
      <c r="Y256" s="213"/>
      <c r="Z256" s="22"/>
      <c r="AA256" s="213"/>
      <c r="AB256" s="22"/>
      <c r="AC256" s="213"/>
      <c r="AD256" s="22"/>
      <c r="AE256" s="213"/>
      <c r="AF256" s="22"/>
      <c r="AG256"/>
      <c r="AH256"/>
      <c r="AI256"/>
    </row>
    <row r="257" spans="1:35" ht="80.099999999999994" customHeight="1">
      <c r="A257"/>
      <c r="B257" s="22"/>
      <c r="C257" s="22"/>
      <c r="D257" s="213"/>
      <c r="H257" s="22"/>
      <c r="I257" s="213"/>
      <c r="J257" s="22"/>
      <c r="K257" s="213"/>
      <c r="L257" s="22"/>
      <c r="M257" s="213"/>
      <c r="N257" s="227"/>
      <c r="O257" s="228"/>
      <c r="P257" s="227"/>
      <c r="Q257" s="228"/>
      <c r="R257" s="227"/>
      <c r="S257" s="228"/>
      <c r="T257" s="227"/>
      <c r="U257" s="228"/>
      <c r="V257" s="227"/>
      <c r="W257" s="228"/>
      <c r="X257" s="22"/>
      <c r="Y257" s="213"/>
      <c r="Z257" s="22"/>
      <c r="AA257" s="213"/>
      <c r="AB257" s="22"/>
      <c r="AC257" s="213"/>
      <c r="AD257" s="22"/>
      <c r="AE257" s="213"/>
      <c r="AF257" s="22"/>
      <c r="AG257"/>
      <c r="AH257"/>
      <c r="AI257"/>
    </row>
    <row r="258" spans="1:35" ht="80.099999999999994" customHeight="1">
      <c r="A258"/>
      <c r="B258" s="22"/>
      <c r="C258" s="22"/>
      <c r="D258" s="213"/>
      <c r="H258" s="22"/>
      <c r="I258" s="213"/>
      <c r="J258" s="22"/>
      <c r="K258" s="213"/>
      <c r="L258" s="22"/>
      <c r="M258" s="213"/>
      <c r="N258" s="227"/>
      <c r="O258" s="228"/>
      <c r="P258" s="227"/>
      <c r="Q258" s="228"/>
      <c r="R258" s="227"/>
      <c r="S258" s="228"/>
      <c r="T258" s="227"/>
      <c r="U258" s="228"/>
      <c r="V258" s="227"/>
      <c r="W258" s="228"/>
      <c r="X258" s="22"/>
      <c r="Y258" s="213"/>
      <c r="Z258" s="22"/>
      <c r="AA258" s="213"/>
      <c r="AB258" s="22"/>
      <c r="AC258" s="213"/>
      <c r="AD258" s="22"/>
      <c r="AE258" s="213"/>
      <c r="AF258" s="22"/>
      <c r="AG258"/>
      <c r="AH258"/>
      <c r="AI258"/>
    </row>
    <row r="259" spans="1:35" ht="80.099999999999994" customHeight="1">
      <c r="A259"/>
      <c r="B259" s="22"/>
      <c r="C259" s="22"/>
      <c r="D259" s="213"/>
      <c r="H259" s="22"/>
      <c r="I259" s="213"/>
      <c r="J259" s="22"/>
      <c r="K259" s="213"/>
      <c r="L259" s="22"/>
      <c r="M259" s="213"/>
      <c r="N259" s="227"/>
      <c r="O259" s="228"/>
      <c r="P259" s="227"/>
      <c r="Q259" s="228"/>
      <c r="R259" s="227"/>
      <c r="S259" s="228"/>
      <c r="T259" s="227"/>
      <c r="U259" s="228"/>
      <c r="V259" s="227"/>
      <c r="W259" s="228"/>
      <c r="X259" s="22"/>
      <c r="Y259" s="213"/>
      <c r="Z259" s="22"/>
      <c r="AA259" s="213"/>
      <c r="AB259" s="22"/>
      <c r="AC259" s="213"/>
      <c r="AD259" s="22"/>
      <c r="AE259" s="213"/>
      <c r="AF259" s="22"/>
      <c r="AG259"/>
      <c r="AH259"/>
      <c r="AI259"/>
    </row>
    <row r="260" spans="1:35" ht="80.099999999999994" customHeight="1">
      <c r="A260"/>
      <c r="B260" s="22"/>
      <c r="C260" s="22"/>
      <c r="D260" s="213"/>
      <c r="H260" s="22"/>
      <c r="I260" s="213"/>
      <c r="J260" s="22"/>
      <c r="K260" s="213"/>
      <c r="L260" s="22"/>
      <c r="M260" s="213"/>
      <c r="N260" s="227"/>
      <c r="O260" s="228"/>
      <c r="P260" s="227"/>
      <c r="Q260" s="228"/>
      <c r="R260" s="227"/>
      <c r="S260" s="228"/>
      <c r="T260" s="227"/>
      <c r="U260" s="228"/>
      <c r="V260" s="227"/>
      <c r="W260" s="228"/>
      <c r="X260" s="22"/>
      <c r="Y260" s="213"/>
      <c r="Z260" s="22"/>
      <c r="AA260" s="213"/>
      <c r="AB260" s="22"/>
      <c r="AC260" s="213"/>
      <c r="AD260" s="22"/>
      <c r="AE260" s="213"/>
      <c r="AF260" s="22"/>
      <c r="AG260"/>
      <c r="AH260"/>
      <c r="AI260"/>
    </row>
    <row r="261" spans="1:35" ht="80.099999999999994" customHeight="1">
      <c r="A261"/>
      <c r="B261" s="22"/>
      <c r="C261" s="22"/>
      <c r="D261" s="213"/>
      <c r="H261" s="22"/>
      <c r="I261" s="213"/>
      <c r="J261" s="22"/>
      <c r="K261" s="213"/>
      <c r="L261" s="22"/>
      <c r="M261" s="213"/>
      <c r="N261" s="227"/>
      <c r="O261" s="228"/>
      <c r="P261" s="227"/>
      <c r="Q261" s="228"/>
      <c r="R261" s="227"/>
      <c r="S261" s="228"/>
      <c r="T261" s="227"/>
      <c r="U261" s="228"/>
      <c r="V261" s="227"/>
      <c r="W261" s="228"/>
      <c r="X261" s="22"/>
      <c r="Y261" s="213"/>
      <c r="Z261" s="22"/>
      <c r="AA261" s="213"/>
      <c r="AB261" s="22"/>
      <c r="AC261" s="213"/>
      <c r="AD261" s="22"/>
      <c r="AE261" s="213"/>
      <c r="AF261" s="22"/>
      <c r="AG261"/>
      <c r="AH261"/>
      <c r="AI261"/>
    </row>
    <row r="262" spans="1:35" ht="80.099999999999994" customHeight="1">
      <c r="A262"/>
      <c r="B262" s="22"/>
      <c r="C262" s="22"/>
      <c r="D262" s="213"/>
      <c r="H262" s="22"/>
      <c r="I262" s="213"/>
      <c r="J262" s="22"/>
      <c r="K262" s="213"/>
      <c r="L262" s="22"/>
      <c r="M262" s="213"/>
      <c r="N262" s="227"/>
      <c r="O262" s="228"/>
      <c r="P262" s="227"/>
      <c r="Q262" s="228"/>
      <c r="R262" s="227"/>
      <c r="S262" s="228"/>
      <c r="T262" s="227"/>
      <c r="U262" s="228"/>
      <c r="V262" s="227"/>
      <c r="W262" s="228"/>
      <c r="X262" s="22"/>
      <c r="Y262" s="213"/>
      <c r="Z262" s="22"/>
      <c r="AA262" s="213"/>
      <c r="AB262" s="22"/>
      <c r="AC262" s="213"/>
      <c r="AD262" s="22"/>
      <c r="AE262" s="213"/>
      <c r="AF262" s="22"/>
      <c r="AG262"/>
      <c r="AH262"/>
      <c r="AI262"/>
    </row>
    <row r="263" spans="1:35" ht="80.099999999999994" customHeight="1">
      <c r="A263"/>
      <c r="B263" s="22"/>
      <c r="C263" s="22"/>
      <c r="D263" s="213"/>
      <c r="H263" s="22"/>
      <c r="I263" s="213"/>
      <c r="J263" s="22"/>
      <c r="K263" s="213"/>
      <c r="L263" s="22"/>
      <c r="M263" s="213"/>
      <c r="N263" s="227"/>
      <c r="O263" s="228"/>
      <c r="P263" s="227"/>
      <c r="Q263" s="228"/>
      <c r="R263" s="227"/>
      <c r="S263" s="228"/>
      <c r="T263" s="227"/>
      <c r="U263" s="228"/>
      <c r="V263" s="227"/>
      <c r="W263" s="228"/>
      <c r="X263" s="22"/>
      <c r="Y263" s="213"/>
      <c r="Z263" s="22"/>
      <c r="AA263" s="213"/>
      <c r="AB263" s="22"/>
      <c r="AC263" s="213"/>
      <c r="AD263" s="22"/>
      <c r="AE263" s="213"/>
      <c r="AF263" s="22"/>
      <c r="AG263"/>
      <c r="AH263"/>
      <c r="AI263"/>
    </row>
    <row r="264" spans="1:35" ht="80.099999999999994" customHeight="1">
      <c r="A264"/>
      <c r="B264" s="22"/>
      <c r="C264" s="22"/>
      <c r="D264" s="213"/>
      <c r="H264" s="22"/>
      <c r="I264" s="213"/>
      <c r="J264" s="22"/>
      <c r="K264" s="213"/>
      <c r="L264" s="22"/>
      <c r="M264" s="213"/>
      <c r="N264" s="227"/>
      <c r="O264" s="228"/>
      <c r="P264" s="227"/>
      <c r="Q264" s="228"/>
      <c r="R264" s="227"/>
      <c r="S264" s="228"/>
      <c r="T264" s="227"/>
      <c r="U264" s="228"/>
      <c r="V264" s="227"/>
      <c r="W264" s="228"/>
      <c r="X264" s="22"/>
      <c r="Y264" s="213"/>
      <c r="Z264" s="22"/>
      <c r="AA264" s="213"/>
      <c r="AB264" s="22"/>
      <c r="AC264" s="213"/>
      <c r="AD264" s="22"/>
      <c r="AE264" s="213"/>
      <c r="AF264" s="22"/>
      <c r="AG264"/>
      <c r="AH264"/>
      <c r="AI264"/>
    </row>
    <row r="265" spans="1:35" ht="80.099999999999994" customHeight="1">
      <c r="A265"/>
      <c r="B265" s="22"/>
      <c r="C265" s="22"/>
      <c r="D265" s="213"/>
      <c r="H265" s="22"/>
      <c r="I265" s="213"/>
      <c r="J265" s="22"/>
      <c r="K265" s="213"/>
      <c r="L265" s="22"/>
      <c r="M265" s="213"/>
      <c r="N265" s="227"/>
      <c r="O265" s="228"/>
      <c r="P265" s="227"/>
      <c r="Q265" s="228"/>
      <c r="R265" s="227"/>
      <c r="S265" s="228"/>
      <c r="T265" s="227"/>
      <c r="U265" s="228"/>
      <c r="V265" s="227"/>
      <c r="W265" s="228"/>
      <c r="X265" s="22"/>
      <c r="Y265" s="213"/>
      <c r="Z265" s="22"/>
      <c r="AA265" s="213"/>
      <c r="AB265" s="22"/>
      <c r="AC265" s="213"/>
      <c r="AD265" s="22"/>
      <c r="AE265" s="213"/>
      <c r="AF265" s="22"/>
      <c r="AG265"/>
      <c r="AH265"/>
      <c r="AI265"/>
    </row>
    <row r="266" spans="1:35" ht="80.099999999999994" customHeight="1">
      <c r="A266"/>
      <c r="B266" s="22"/>
      <c r="C266" s="22"/>
      <c r="D266" s="213"/>
      <c r="H266" s="22"/>
      <c r="I266" s="213"/>
      <c r="J266" s="22"/>
      <c r="K266" s="213"/>
      <c r="L266" s="22"/>
      <c r="M266" s="213"/>
      <c r="N266" s="227"/>
      <c r="O266" s="228"/>
      <c r="P266" s="227"/>
      <c r="Q266" s="228"/>
      <c r="R266" s="227"/>
      <c r="S266" s="228"/>
      <c r="T266" s="227"/>
      <c r="U266" s="228"/>
      <c r="V266" s="227"/>
      <c r="W266" s="228"/>
      <c r="X266" s="22"/>
      <c r="Y266" s="213"/>
      <c r="Z266" s="22"/>
      <c r="AA266" s="213"/>
      <c r="AB266" s="22"/>
      <c r="AC266" s="213"/>
      <c r="AD266" s="22"/>
      <c r="AE266" s="213"/>
      <c r="AF266" s="22"/>
      <c r="AG266"/>
      <c r="AH266"/>
      <c r="AI266"/>
    </row>
    <row r="267" spans="1:35" ht="80.099999999999994" customHeight="1">
      <c r="A267"/>
      <c r="B267" s="22"/>
      <c r="C267" s="22"/>
      <c r="D267" s="213"/>
      <c r="H267" s="22"/>
      <c r="I267" s="213"/>
      <c r="J267" s="22"/>
      <c r="K267" s="213"/>
      <c r="L267" s="22"/>
      <c r="M267" s="213"/>
      <c r="N267" s="227"/>
      <c r="O267" s="228"/>
      <c r="P267" s="227"/>
      <c r="Q267" s="228"/>
      <c r="R267" s="227"/>
      <c r="S267" s="228"/>
      <c r="T267" s="227"/>
      <c r="U267" s="228"/>
      <c r="V267" s="227"/>
      <c r="W267" s="228"/>
      <c r="X267" s="22"/>
      <c r="Y267" s="213"/>
      <c r="Z267" s="22"/>
      <c r="AA267" s="213"/>
      <c r="AB267" s="22"/>
      <c r="AC267" s="213"/>
      <c r="AD267" s="22"/>
      <c r="AE267" s="213"/>
      <c r="AF267" s="22"/>
      <c r="AG267"/>
      <c r="AH267"/>
      <c r="AI267"/>
    </row>
    <row r="268" spans="1:35" ht="80.099999999999994" customHeight="1">
      <c r="A268"/>
      <c r="B268" s="22"/>
      <c r="C268" s="22"/>
      <c r="D268" s="213"/>
      <c r="H268" s="22"/>
      <c r="I268" s="213"/>
      <c r="J268" s="22"/>
      <c r="K268" s="213"/>
      <c r="L268" s="22"/>
      <c r="M268" s="213"/>
      <c r="N268" s="227"/>
      <c r="O268" s="228"/>
      <c r="P268" s="227"/>
      <c r="Q268" s="228"/>
      <c r="R268" s="227"/>
      <c r="S268" s="228"/>
      <c r="T268" s="227"/>
      <c r="U268" s="228"/>
      <c r="V268" s="227"/>
      <c r="W268" s="228"/>
      <c r="X268" s="22"/>
      <c r="Y268" s="213"/>
      <c r="Z268" s="22"/>
      <c r="AA268" s="213"/>
      <c r="AB268" s="22"/>
      <c r="AC268" s="213"/>
      <c r="AD268" s="22"/>
      <c r="AE268" s="213"/>
      <c r="AF268" s="22"/>
      <c r="AG268"/>
      <c r="AH268"/>
      <c r="AI268"/>
    </row>
    <row r="269" spans="1:35" ht="80.099999999999994" customHeight="1">
      <c r="A269"/>
      <c r="B269" s="22"/>
      <c r="C269" s="22"/>
      <c r="D269" s="213"/>
      <c r="H269" s="22"/>
      <c r="I269" s="213"/>
      <c r="J269" s="22"/>
      <c r="K269" s="213"/>
      <c r="L269" s="22"/>
      <c r="M269" s="213"/>
      <c r="N269" s="227"/>
      <c r="O269" s="228"/>
      <c r="P269" s="227"/>
      <c r="Q269" s="228"/>
      <c r="R269" s="227"/>
      <c r="S269" s="228"/>
      <c r="T269" s="227"/>
      <c r="U269" s="228"/>
      <c r="V269" s="227"/>
      <c r="W269" s="228"/>
      <c r="X269" s="22"/>
      <c r="Y269" s="213"/>
      <c r="Z269" s="22"/>
      <c r="AA269" s="213"/>
      <c r="AB269" s="22"/>
      <c r="AC269" s="213"/>
      <c r="AD269" s="22"/>
      <c r="AE269" s="213"/>
      <c r="AF269" s="22"/>
      <c r="AG269"/>
      <c r="AH269"/>
      <c r="AI269"/>
    </row>
    <row r="270" spans="1:35" ht="80.099999999999994" customHeight="1">
      <c r="A270"/>
      <c r="B270" s="22"/>
      <c r="C270" s="22"/>
      <c r="D270" s="213"/>
      <c r="H270" s="22"/>
      <c r="I270" s="213"/>
      <c r="J270" s="22"/>
      <c r="K270" s="213"/>
      <c r="L270" s="22"/>
      <c r="M270" s="213"/>
      <c r="N270" s="227"/>
      <c r="O270" s="228"/>
      <c r="P270" s="227"/>
      <c r="Q270" s="228"/>
      <c r="R270" s="227"/>
      <c r="S270" s="228"/>
      <c r="T270" s="227"/>
      <c r="U270" s="228"/>
      <c r="V270" s="227"/>
      <c r="W270" s="228"/>
      <c r="X270" s="22"/>
      <c r="Y270" s="213"/>
      <c r="Z270" s="22"/>
      <c r="AA270" s="213"/>
      <c r="AB270" s="22"/>
      <c r="AC270" s="213"/>
      <c r="AD270" s="22"/>
      <c r="AE270" s="213"/>
      <c r="AF270" s="22"/>
      <c r="AG270"/>
      <c r="AH270"/>
      <c r="AI270"/>
    </row>
    <row r="271" spans="1:35" ht="80.099999999999994" customHeight="1">
      <c r="A271"/>
      <c r="B271" s="22"/>
      <c r="C271" s="22"/>
      <c r="D271" s="213"/>
      <c r="H271" s="22"/>
      <c r="I271" s="213"/>
      <c r="J271" s="22"/>
      <c r="K271" s="213"/>
      <c r="L271" s="22"/>
      <c r="M271" s="213"/>
      <c r="N271" s="227"/>
      <c r="O271" s="228"/>
      <c r="P271" s="227"/>
      <c r="Q271" s="228"/>
      <c r="R271" s="227"/>
      <c r="S271" s="228"/>
      <c r="T271" s="227"/>
      <c r="U271" s="228"/>
      <c r="V271" s="227"/>
      <c r="W271" s="228"/>
      <c r="X271" s="22"/>
      <c r="Y271" s="213"/>
      <c r="Z271" s="22"/>
      <c r="AA271" s="213"/>
      <c r="AB271" s="22"/>
      <c r="AC271" s="213"/>
      <c r="AD271" s="22"/>
      <c r="AE271" s="213"/>
      <c r="AF271" s="22"/>
      <c r="AG271"/>
      <c r="AH271"/>
      <c r="AI271"/>
    </row>
    <row r="272" spans="1:35" ht="80.099999999999994" customHeight="1">
      <c r="A272"/>
      <c r="B272" s="22"/>
      <c r="C272" s="22"/>
      <c r="D272" s="213"/>
      <c r="H272" s="22"/>
      <c r="I272" s="213"/>
      <c r="J272" s="22"/>
      <c r="K272" s="213"/>
      <c r="L272" s="22"/>
      <c r="M272" s="213"/>
      <c r="N272" s="227"/>
      <c r="O272" s="228"/>
      <c r="P272" s="227"/>
      <c r="Q272" s="228"/>
      <c r="R272" s="227"/>
      <c r="S272" s="228"/>
      <c r="T272" s="227"/>
      <c r="U272" s="228"/>
      <c r="V272" s="227"/>
      <c r="W272" s="228"/>
      <c r="X272" s="22"/>
      <c r="Y272" s="213"/>
      <c r="Z272" s="22"/>
      <c r="AA272" s="213"/>
      <c r="AB272" s="22"/>
      <c r="AC272" s="213"/>
      <c r="AD272" s="22"/>
      <c r="AE272" s="213"/>
      <c r="AF272" s="22"/>
      <c r="AG272"/>
      <c r="AH272"/>
      <c r="AI272"/>
    </row>
    <row r="273" spans="1:35" ht="80.099999999999994" customHeight="1">
      <c r="A273"/>
      <c r="B273" s="22"/>
      <c r="C273" s="22"/>
      <c r="D273" s="213"/>
      <c r="H273" s="22"/>
      <c r="I273" s="213"/>
      <c r="J273" s="22"/>
      <c r="K273" s="213"/>
      <c r="L273" s="22"/>
      <c r="M273" s="213"/>
      <c r="N273" s="227"/>
      <c r="O273" s="228"/>
      <c r="P273" s="227"/>
      <c r="Q273" s="228"/>
      <c r="R273" s="227"/>
      <c r="S273" s="228"/>
      <c r="T273" s="227"/>
      <c r="U273" s="228"/>
      <c r="V273" s="227"/>
      <c r="W273" s="228"/>
      <c r="X273" s="22"/>
      <c r="Y273" s="213"/>
      <c r="Z273" s="22"/>
      <c r="AA273" s="213"/>
      <c r="AB273" s="22"/>
      <c r="AC273" s="213"/>
      <c r="AD273" s="22"/>
      <c r="AE273" s="213"/>
      <c r="AF273" s="22"/>
      <c r="AG273"/>
      <c r="AH273"/>
      <c r="AI273"/>
    </row>
    <row r="274" spans="1:35" ht="80.099999999999994" customHeight="1">
      <c r="A274"/>
      <c r="B274" s="22"/>
      <c r="C274" s="22"/>
      <c r="D274" s="213"/>
      <c r="H274" s="22"/>
      <c r="I274" s="213"/>
      <c r="J274" s="22"/>
      <c r="K274" s="213"/>
      <c r="L274" s="22"/>
      <c r="M274" s="213"/>
      <c r="N274" s="227"/>
      <c r="O274" s="228"/>
      <c r="P274" s="227"/>
      <c r="Q274" s="228"/>
      <c r="R274" s="227"/>
      <c r="S274" s="228"/>
      <c r="T274" s="227"/>
      <c r="U274" s="228"/>
      <c r="V274" s="227"/>
      <c r="W274" s="228"/>
      <c r="X274" s="22"/>
      <c r="Y274" s="213"/>
      <c r="Z274" s="22"/>
      <c r="AA274" s="213"/>
      <c r="AB274" s="22"/>
      <c r="AC274" s="213"/>
      <c r="AD274" s="22"/>
      <c r="AE274" s="213"/>
      <c r="AF274" s="22"/>
      <c r="AG274"/>
      <c r="AH274"/>
      <c r="AI274"/>
    </row>
    <row r="275" spans="1:35" ht="80.099999999999994" customHeight="1">
      <c r="A275"/>
      <c r="B275" s="22"/>
      <c r="C275" s="22"/>
      <c r="D275" s="213"/>
      <c r="H275" s="22"/>
      <c r="I275" s="213"/>
      <c r="J275" s="22"/>
      <c r="K275" s="213"/>
      <c r="L275" s="22"/>
      <c r="M275" s="213"/>
      <c r="N275" s="227"/>
      <c r="O275" s="228"/>
      <c r="P275" s="227"/>
      <c r="Q275" s="228"/>
      <c r="R275" s="227"/>
      <c r="S275" s="228"/>
      <c r="T275" s="227"/>
      <c r="U275" s="228"/>
      <c r="V275" s="227"/>
      <c r="W275" s="228"/>
      <c r="X275" s="22"/>
      <c r="Y275" s="213"/>
      <c r="Z275" s="22"/>
      <c r="AA275" s="213"/>
      <c r="AB275" s="22"/>
      <c r="AC275" s="213"/>
      <c r="AD275" s="22"/>
      <c r="AE275" s="213"/>
      <c r="AF275" s="22"/>
      <c r="AG275"/>
      <c r="AH275"/>
      <c r="AI275"/>
    </row>
    <row r="276" spans="1:35" ht="80.099999999999994" customHeight="1">
      <c r="A276"/>
      <c r="B276" s="22"/>
      <c r="C276" s="22"/>
      <c r="D276" s="213"/>
      <c r="H276" s="22"/>
      <c r="I276" s="213"/>
      <c r="J276" s="22"/>
      <c r="K276" s="213"/>
      <c r="L276" s="22"/>
      <c r="M276" s="213"/>
      <c r="N276" s="227"/>
      <c r="O276" s="228"/>
      <c r="P276" s="227"/>
      <c r="Q276" s="228"/>
      <c r="R276" s="227"/>
      <c r="S276" s="228"/>
      <c r="T276" s="227"/>
      <c r="U276" s="228"/>
      <c r="V276" s="227"/>
      <c r="W276" s="228"/>
      <c r="X276" s="22"/>
      <c r="Y276" s="213"/>
      <c r="Z276" s="22"/>
      <c r="AA276" s="213"/>
      <c r="AB276" s="22"/>
      <c r="AC276" s="213"/>
      <c r="AD276" s="22"/>
      <c r="AE276" s="213"/>
      <c r="AF276" s="22"/>
      <c r="AG276"/>
      <c r="AH276"/>
      <c r="AI276"/>
    </row>
    <row r="277" spans="1:35" ht="80.099999999999994" customHeight="1">
      <c r="A277"/>
      <c r="B277" s="22"/>
      <c r="C277" s="22"/>
      <c r="D277" s="213"/>
      <c r="H277" s="22"/>
      <c r="I277" s="213"/>
      <c r="J277" s="22"/>
      <c r="K277" s="213"/>
      <c r="L277" s="22"/>
      <c r="M277" s="213"/>
      <c r="N277" s="227"/>
      <c r="O277" s="228"/>
      <c r="P277" s="227"/>
      <c r="Q277" s="228"/>
      <c r="R277" s="227"/>
      <c r="S277" s="228"/>
      <c r="T277" s="227"/>
      <c r="U277" s="228"/>
      <c r="V277" s="227"/>
      <c r="W277" s="228"/>
      <c r="X277" s="22"/>
      <c r="Y277" s="213"/>
      <c r="Z277" s="22"/>
      <c r="AA277" s="213"/>
      <c r="AB277" s="22"/>
      <c r="AC277" s="213"/>
      <c r="AD277" s="22"/>
      <c r="AE277" s="213"/>
      <c r="AF277" s="22"/>
      <c r="AG277"/>
      <c r="AH277"/>
      <c r="AI277"/>
    </row>
    <row r="278" spans="1:35" ht="80.099999999999994" customHeight="1">
      <c r="A278"/>
      <c r="B278" s="22"/>
      <c r="C278" s="22"/>
      <c r="D278" s="213"/>
      <c r="H278" s="22"/>
      <c r="I278" s="213"/>
      <c r="J278" s="22"/>
      <c r="K278" s="213"/>
      <c r="L278" s="22"/>
      <c r="M278" s="213"/>
      <c r="N278" s="227"/>
      <c r="O278" s="228"/>
      <c r="P278" s="227"/>
      <c r="Q278" s="228"/>
      <c r="R278" s="227"/>
      <c r="S278" s="228"/>
      <c r="T278" s="227"/>
      <c r="U278" s="228"/>
      <c r="V278" s="227"/>
      <c r="W278" s="228"/>
      <c r="X278" s="22"/>
      <c r="Y278" s="213"/>
      <c r="Z278" s="22"/>
      <c r="AA278" s="213"/>
      <c r="AB278" s="22"/>
      <c r="AC278" s="213"/>
      <c r="AD278" s="22"/>
      <c r="AE278" s="213"/>
      <c r="AF278" s="22"/>
      <c r="AG278"/>
      <c r="AH278"/>
      <c r="AI278"/>
    </row>
    <row r="279" spans="1:35" ht="80.099999999999994" customHeight="1">
      <c r="A279"/>
      <c r="B279" s="22"/>
      <c r="C279" s="22"/>
      <c r="D279" s="213"/>
      <c r="H279" s="22"/>
      <c r="I279" s="213"/>
      <c r="J279" s="22"/>
      <c r="K279" s="213"/>
      <c r="L279" s="22"/>
      <c r="M279" s="213"/>
      <c r="N279" s="227"/>
      <c r="O279" s="228"/>
      <c r="P279" s="227"/>
      <c r="Q279" s="228"/>
      <c r="R279" s="227"/>
      <c r="S279" s="228"/>
      <c r="T279" s="227"/>
      <c r="U279" s="228"/>
      <c r="V279" s="227"/>
      <c r="W279" s="228"/>
      <c r="X279" s="22"/>
      <c r="Y279" s="213"/>
      <c r="Z279" s="22"/>
      <c r="AA279" s="213"/>
      <c r="AB279" s="22"/>
      <c r="AC279" s="213"/>
      <c r="AD279" s="22"/>
      <c r="AE279" s="213"/>
      <c r="AF279" s="22"/>
      <c r="AG279"/>
      <c r="AH279"/>
      <c r="AI279"/>
    </row>
    <row r="280" spans="1:35" ht="80.099999999999994" customHeight="1">
      <c r="A280"/>
      <c r="B280" s="22"/>
      <c r="C280" s="22"/>
      <c r="D280" s="213"/>
      <c r="H280" s="22"/>
      <c r="I280" s="213"/>
      <c r="J280" s="22"/>
      <c r="K280" s="213"/>
      <c r="L280" s="22"/>
      <c r="M280" s="213"/>
      <c r="N280" s="227"/>
      <c r="O280" s="228"/>
      <c r="P280" s="227"/>
      <c r="Q280" s="228"/>
      <c r="R280" s="227"/>
      <c r="S280" s="228"/>
      <c r="T280" s="227"/>
      <c r="U280" s="228"/>
      <c r="V280" s="227"/>
      <c r="W280" s="228"/>
      <c r="X280" s="22"/>
      <c r="Y280" s="213"/>
      <c r="Z280" s="22"/>
      <c r="AA280" s="213"/>
      <c r="AB280" s="22"/>
      <c r="AC280" s="213"/>
      <c r="AD280" s="22"/>
      <c r="AE280" s="213"/>
      <c r="AF280" s="22"/>
      <c r="AG280"/>
      <c r="AH280"/>
      <c r="AI280"/>
    </row>
    <row r="281" spans="1:35" ht="80.099999999999994" customHeight="1">
      <c r="A281"/>
      <c r="B281" s="22"/>
      <c r="C281" s="22"/>
      <c r="D281" s="213"/>
      <c r="H281" s="22"/>
      <c r="I281" s="213"/>
      <c r="J281" s="22"/>
      <c r="K281" s="213"/>
      <c r="L281" s="22"/>
      <c r="M281" s="213"/>
      <c r="N281" s="227"/>
      <c r="O281" s="228"/>
      <c r="P281" s="227"/>
      <c r="Q281" s="228"/>
      <c r="R281" s="227"/>
      <c r="S281" s="228"/>
      <c r="T281" s="227"/>
      <c r="U281" s="228"/>
      <c r="V281" s="227"/>
      <c r="W281" s="228"/>
      <c r="X281" s="22"/>
      <c r="Y281" s="213"/>
      <c r="Z281" s="22"/>
      <c r="AA281" s="213"/>
      <c r="AB281" s="22"/>
      <c r="AC281" s="213"/>
      <c r="AD281" s="22"/>
      <c r="AE281" s="213"/>
      <c r="AF281" s="22"/>
      <c r="AG281"/>
      <c r="AH281"/>
      <c r="AI281"/>
    </row>
    <row r="282" spans="1:35" ht="80.099999999999994" customHeight="1">
      <c r="A282"/>
      <c r="B282" s="22"/>
      <c r="C282" s="22"/>
      <c r="D282" s="213"/>
      <c r="H282" s="22"/>
      <c r="I282" s="213"/>
      <c r="J282" s="22"/>
      <c r="K282" s="213"/>
      <c r="L282" s="22"/>
      <c r="M282" s="213"/>
      <c r="N282" s="227"/>
      <c r="O282" s="228"/>
      <c r="P282" s="227"/>
      <c r="Q282" s="228"/>
      <c r="R282" s="227"/>
      <c r="S282" s="228"/>
      <c r="T282" s="227"/>
      <c r="U282" s="228"/>
      <c r="V282" s="227"/>
      <c r="W282" s="228"/>
      <c r="X282" s="22"/>
      <c r="Y282" s="213"/>
      <c r="Z282" s="22"/>
      <c r="AA282" s="213"/>
      <c r="AB282" s="22"/>
      <c r="AC282" s="213"/>
      <c r="AD282" s="22"/>
      <c r="AE282" s="213"/>
      <c r="AF282" s="22"/>
      <c r="AG282"/>
      <c r="AH282"/>
      <c r="AI282"/>
    </row>
    <row r="283" spans="1:35" ht="80.099999999999994" customHeight="1">
      <c r="A283"/>
      <c r="B283" s="22"/>
      <c r="C283" s="22"/>
      <c r="D283" s="213"/>
      <c r="H283" s="22"/>
      <c r="I283" s="213"/>
      <c r="J283" s="22"/>
      <c r="K283" s="213"/>
      <c r="L283" s="22"/>
      <c r="M283" s="213"/>
      <c r="N283" s="227"/>
      <c r="O283" s="228"/>
      <c r="P283" s="227"/>
      <c r="Q283" s="228"/>
      <c r="R283" s="227"/>
      <c r="S283" s="228"/>
      <c r="T283" s="227"/>
      <c r="U283" s="228"/>
      <c r="V283" s="227"/>
      <c r="W283" s="228"/>
      <c r="X283" s="22"/>
      <c r="Y283" s="213"/>
      <c r="Z283" s="22"/>
      <c r="AA283" s="213"/>
      <c r="AB283" s="22"/>
      <c r="AC283" s="213"/>
      <c r="AD283" s="22"/>
      <c r="AE283" s="213"/>
      <c r="AF283" s="22"/>
      <c r="AG283"/>
      <c r="AH283"/>
      <c r="AI283"/>
    </row>
    <row r="284" spans="1:35" ht="80.099999999999994" customHeight="1">
      <c r="A284"/>
      <c r="B284" s="22"/>
      <c r="C284" s="22"/>
      <c r="D284" s="213"/>
      <c r="H284" s="22"/>
      <c r="I284" s="213"/>
      <c r="J284" s="22"/>
      <c r="K284" s="213"/>
      <c r="L284" s="22"/>
      <c r="M284" s="213"/>
      <c r="N284" s="227"/>
      <c r="O284" s="228"/>
      <c r="P284" s="227"/>
      <c r="Q284" s="228"/>
      <c r="R284" s="227"/>
      <c r="S284" s="228"/>
      <c r="T284" s="227"/>
      <c r="U284" s="228"/>
      <c r="V284" s="227"/>
      <c r="W284" s="228"/>
      <c r="X284" s="22"/>
      <c r="Y284" s="213"/>
      <c r="Z284" s="22"/>
      <c r="AA284" s="213"/>
      <c r="AB284" s="22"/>
      <c r="AC284" s="213"/>
      <c r="AD284" s="22"/>
      <c r="AE284" s="213"/>
      <c r="AF284" s="22"/>
      <c r="AG284"/>
      <c r="AH284"/>
      <c r="AI284"/>
    </row>
    <row r="285" spans="1:35" ht="80.099999999999994" customHeight="1">
      <c r="A285"/>
      <c r="B285" s="22"/>
      <c r="C285" s="22"/>
      <c r="D285" s="213"/>
      <c r="H285" s="22"/>
      <c r="I285" s="213"/>
      <c r="J285" s="22"/>
      <c r="K285" s="213"/>
      <c r="L285" s="22"/>
      <c r="M285" s="213"/>
      <c r="N285" s="227"/>
      <c r="O285" s="228"/>
      <c r="P285" s="227"/>
      <c r="Q285" s="228"/>
      <c r="R285" s="227"/>
      <c r="S285" s="228"/>
      <c r="T285" s="227"/>
      <c r="U285" s="228"/>
      <c r="V285" s="227"/>
      <c r="W285" s="228"/>
      <c r="X285" s="22"/>
      <c r="Y285" s="213"/>
      <c r="Z285" s="22"/>
      <c r="AA285" s="213"/>
      <c r="AB285" s="22"/>
      <c r="AC285" s="213"/>
      <c r="AD285" s="22"/>
      <c r="AE285" s="213"/>
      <c r="AF285" s="22"/>
      <c r="AG285"/>
      <c r="AH285"/>
      <c r="AI285"/>
    </row>
    <row r="286" spans="1:35" ht="80.099999999999994" customHeight="1">
      <c r="A286"/>
      <c r="B286" s="22"/>
      <c r="C286" s="22"/>
      <c r="D286" s="213"/>
      <c r="H286" s="22"/>
      <c r="I286" s="213"/>
      <c r="J286" s="22"/>
      <c r="K286" s="213"/>
      <c r="L286" s="22"/>
      <c r="M286" s="213"/>
      <c r="N286" s="227"/>
      <c r="O286" s="228"/>
      <c r="P286" s="227"/>
      <c r="Q286" s="228"/>
      <c r="R286" s="227"/>
      <c r="S286" s="228"/>
      <c r="T286" s="227"/>
      <c r="U286" s="228"/>
      <c r="V286" s="227"/>
      <c r="W286" s="228"/>
      <c r="X286" s="22"/>
      <c r="Y286" s="213"/>
      <c r="Z286" s="22"/>
      <c r="AA286" s="213"/>
      <c r="AB286" s="22"/>
      <c r="AC286" s="213"/>
      <c r="AD286" s="22"/>
      <c r="AE286" s="213"/>
      <c r="AF286" s="22"/>
      <c r="AG286"/>
      <c r="AH286"/>
      <c r="AI286"/>
    </row>
    <row r="287" spans="1:35" ht="80.099999999999994" customHeight="1">
      <c r="A287"/>
      <c r="B287" s="22"/>
      <c r="C287" s="22"/>
      <c r="D287" s="213"/>
      <c r="H287" s="22"/>
      <c r="I287" s="213"/>
      <c r="J287" s="22"/>
      <c r="K287" s="213"/>
      <c r="L287" s="22"/>
      <c r="M287" s="213"/>
      <c r="N287" s="227"/>
      <c r="O287" s="228"/>
      <c r="P287" s="227"/>
      <c r="Q287" s="228"/>
      <c r="R287" s="227"/>
      <c r="S287" s="228"/>
      <c r="T287" s="227"/>
      <c r="U287" s="228"/>
      <c r="V287" s="227"/>
      <c r="W287" s="228"/>
      <c r="X287" s="22"/>
      <c r="Y287" s="213"/>
      <c r="Z287" s="22"/>
      <c r="AA287" s="213"/>
      <c r="AB287" s="22"/>
      <c r="AC287" s="213"/>
      <c r="AD287" s="22"/>
      <c r="AE287" s="213"/>
      <c r="AF287" s="22"/>
      <c r="AG287"/>
      <c r="AH287"/>
      <c r="AI287"/>
    </row>
    <row r="288" spans="1:35" ht="80.099999999999994" customHeight="1">
      <c r="A288"/>
      <c r="B288" s="22"/>
      <c r="C288" s="22"/>
      <c r="D288" s="213"/>
      <c r="H288" s="22"/>
      <c r="I288" s="213"/>
      <c r="J288" s="22"/>
      <c r="K288" s="213"/>
      <c r="L288" s="22"/>
      <c r="M288" s="213"/>
      <c r="N288" s="227"/>
      <c r="O288" s="228"/>
      <c r="P288" s="227"/>
      <c r="Q288" s="228"/>
      <c r="R288" s="227"/>
      <c r="S288" s="228"/>
      <c r="T288" s="227"/>
      <c r="U288" s="228"/>
      <c r="V288" s="227"/>
      <c r="W288" s="228"/>
      <c r="X288" s="22"/>
      <c r="Y288" s="213"/>
      <c r="Z288" s="22"/>
      <c r="AA288" s="213"/>
      <c r="AB288" s="22"/>
      <c r="AC288" s="213"/>
      <c r="AD288" s="22"/>
      <c r="AE288" s="213"/>
      <c r="AF288" s="22"/>
      <c r="AG288"/>
      <c r="AH288"/>
      <c r="AI288"/>
    </row>
    <row r="289" spans="1:35" ht="80.099999999999994" customHeight="1">
      <c r="A289"/>
      <c r="B289" s="22"/>
      <c r="C289" s="22"/>
      <c r="D289" s="213"/>
      <c r="H289" s="22"/>
      <c r="I289" s="213"/>
      <c r="J289" s="22"/>
      <c r="K289" s="213"/>
      <c r="L289" s="22"/>
      <c r="M289" s="213"/>
      <c r="N289" s="227"/>
      <c r="O289" s="228"/>
      <c r="P289" s="227"/>
      <c r="Q289" s="228"/>
      <c r="R289" s="227"/>
      <c r="S289" s="228"/>
      <c r="T289" s="227"/>
      <c r="U289" s="228"/>
      <c r="V289" s="227"/>
      <c r="W289" s="228"/>
      <c r="X289" s="22"/>
      <c r="Y289" s="213"/>
      <c r="Z289" s="22"/>
      <c r="AA289" s="213"/>
      <c r="AB289" s="22"/>
      <c r="AC289" s="213"/>
      <c r="AD289" s="22"/>
      <c r="AE289" s="213"/>
      <c r="AF289" s="22"/>
      <c r="AG289"/>
      <c r="AH289"/>
      <c r="AI289"/>
    </row>
    <row r="290" spans="1:35" ht="80.099999999999994" customHeight="1">
      <c r="A290"/>
      <c r="B290" s="22"/>
      <c r="C290" s="22"/>
      <c r="D290" s="213"/>
      <c r="H290" s="22"/>
      <c r="I290" s="213"/>
      <c r="J290" s="22"/>
      <c r="K290" s="213"/>
      <c r="L290" s="22"/>
      <c r="M290" s="213"/>
      <c r="N290" s="227"/>
      <c r="O290" s="228"/>
      <c r="P290" s="227"/>
      <c r="Q290" s="228"/>
      <c r="R290" s="227"/>
      <c r="S290" s="228"/>
      <c r="T290" s="227"/>
      <c r="U290" s="228"/>
      <c r="V290" s="227"/>
      <c r="W290" s="228"/>
      <c r="X290" s="22"/>
      <c r="Y290" s="213"/>
      <c r="Z290" s="22"/>
      <c r="AA290" s="213"/>
      <c r="AB290" s="22"/>
      <c r="AC290" s="213"/>
      <c r="AD290" s="22"/>
      <c r="AE290" s="213"/>
      <c r="AF290" s="22"/>
      <c r="AG290"/>
      <c r="AH290"/>
      <c r="AI290"/>
    </row>
    <row r="291" spans="1:35" ht="80.099999999999994" customHeight="1">
      <c r="A291"/>
      <c r="B291" s="22"/>
      <c r="C291" s="22"/>
      <c r="D291" s="213"/>
      <c r="H291" s="22"/>
      <c r="I291" s="213"/>
      <c r="J291" s="22"/>
      <c r="K291" s="213"/>
      <c r="L291" s="22"/>
      <c r="M291" s="213"/>
      <c r="N291" s="227"/>
      <c r="O291" s="228"/>
      <c r="P291" s="227"/>
      <c r="Q291" s="228"/>
      <c r="R291" s="227"/>
      <c r="S291" s="228"/>
      <c r="T291" s="227"/>
      <c r="U291" s="228"/>
      <c r="V291" s="227"/>
      <c r="W291" s="228"/>
      <c r="X291" s="22"/>
      <c r="Y291" s="213"/>
      <c r="Z291" s="22"/>
      <c r="AA291" s="213"/>
      <c r="AB291" s="22"/>
      <c r="AC291" s="213"/>
      <c r="AD291" s="22"/>
      <c r="AE291" s="213"/>
      <c r="AF291" s="22"/>
      <c r="AG291"/>
      <c r="AH291"/>
      <c r="AI291"/>
    </row>
    <row r="292" spans="1:35" ht="80.099999999999994" customHeight="1">
      <c r="A292"/>
      <c r="B292" s="22"/>
      <c r="C292" s="22"/>
      <c r="D292" s="213"/>
      <c r="H292" s="22"/>
      <c r="I292" s="213"/>
      <c r="J292" s="22"/>
      <c r="K292" s="213"/>
      <c r="L292" s="22"/>
      <c r="M292" s="213"/>
      <c r="N292" s="227"/>
      <c r="O292" s="228"/>
      <c r="P292" s="227"/>
      <c r="Q292" s="228"/>
      <c r="R292" s="227"/>
      <c r="S292" s="228"/>
      <c r="T292" s="227"/>
      <c r="U292" s="228"/>
      <c r="V292" s="227"/>
      <c r="W292" s="228"/>
      <c r="X292" s="22"/>
      <c r="Y292" s="213"/>
      <c r="Z292" s="22"/>
      <c r="AA292" s="213"/>
      <c r="AB292" s="22"/>
      <c r="AC292" s="213"/>
      <c r="AD292" s="22"/>
      <c r="AE292" s="213"/>
      <c r="AF292" s="22"/>
      <c r="AG292"/>
      <c r="AH292"/>
      <c r="AI292"/>
    </row>
    <row r="293" spans="1:35" ht="80.099999999999994" customHeight="1">
      <c r="A293"/>
      <c r="B293" s="22"/>
      <c r="C293" s="22"/>
      <c r="D293" s="213"/>
      <c r="H293" s="22"/>
      <c r="I293" s="213"/>
      <c r="J293" s="22"/>
      <c r="K293" s="213"/>
      <c r="L293" s="22"/>
      <c r="M293" s="213"/>
      <c r="N293" s="227"/>
      <c r="O293" s="228"/>
      <c r="P293" s="227"/>
      <c r="Q293" s="228"/>
      <c r="R293" s="227"/>
      <c r="S293" s="228"/>
      <c r="T293" s="227"/>
      <c r="U293" s="228"/>
      <c r="V293" s="227"/>
      <c r="W293" s="228"/>
      <c r="X293" s="22"/>
      <c r="Y293" s="213"/>
      <c r="Z293" s="22"/>
      <c r="AA293" s="213"/>
      <c r="AB293" s="22"/>
      <c r="AC293" s="213"/>
      <c r="AD293" s="22"/>
      <c r="AE293" s="213"/>
      <c r="AF293" s="22"/>
      <c r="AG293"/>
      <c r="AH293"/>
      <c r="AI293"/>
    </row>
    <row r="294" spans="1:35" ht="80.099999999999994" customHeight="1">
      <c r="A294"/>
      <c r="B294" s="22"/>
      <c r="C294" s="22"/>
      <c r="D294" s="213"/>
      <c r="H294" s="22"/>
      <c r="I294" s="213"/>
      <c r="J294" s="22"/>
      <c r="K294" s="213"/>
      <c r="L294" s="22"/>
      <c r="M294" s="213"/>
      <c r="N294" s="227"/>
      <c r="O294" s="228"/>
      <c r="P294" s="227"/>
      <c r="Q294" s="228"/>
      <c r="R294" s="227"/>
      <c r="S294" s="228"/>
      <c r="T294" s="227"/>
      <c r="U294" s="228"/>
      <c r="V294" s="227"/>
      <c r="W294" s="228"/>
      <c r="X294" s="22"/>
      <c r="Y294" s="213"/>
      <c r="Z294" s="22"/>
      <c r="AA294" s="213"/>
      <c r="AB294" s="22"/>
      <c r="AC294" s="213"/>
      <c r="AD294" s="22"/>
      <c r="AE294" s="213"/>
      <c r="AF294" s="22"/>
      <c r="AG294"/>
      <c r="AH294"/>
      <c r="AI294"/>
    </row>
    <row r="295" spans="1:35" ht="80.099999999999994" customHeight="1">
      <c r="A295"/>
      <c r="B295" s="22"/>
      <c r="C295" s="22"/>
      <c r="D295" s="213"/>
      <c r="H295" s="22"/>
      <c r="I295" s="213"/>
      <c r="J295" s="22"/>
      <c r="K295" s="213"/>
      <c r="L295" s="22"/>
      <c r="M295" s="213"/>
      <c r="N295" s="227"/>
      <c r="O295" s="228"/>
      <c r="P295" s="227"/>
      <c r="Q295" s="228"/>
      <c r="R295" s="227"/>
      <c r="S295" s="228"/>
      <c r="T295" s="227"/>
      <c r="U295" s="228"/>
      <c r="V295" s="227"/>
      <c r="W295" s="228"/>
      <c r="X295" s="22"/>
      <c r="Y295" s="213"/>
      <c r="Z295" s="22"/>
      <c r="AA295" s="213"/>
      <c r="AB295" s="22"/>
      <c r="AC295" s="213"/>
      <c r="AD295" s="22"/>
      <c r="AE295" s="213"/>
      <c r="AF295" s="22"/>
      <c r="AG295"/>
      <c r="AH295"/>
      <c r="AI295"/>
    </row>
    <row r="296" spans="1:35" ht="80.099999999999994" customHeight="1">
      <c r="A296"/>
      <c r="B296" s="22"/>
      <c r="C296" s="22"/>
      <c r="D296" s="213"/>
      <c r="H296" s="22"/>
      <c r="I296" s="213"/>
      <c r="J296" s="22"/>
      <c r="K296" s="213"/>
      <c r="L296" s="22"/>
      <c r="M296" s="213"/>
      <c r="N296" s="227"/>
      <c r="O296" s="228"/>
      <c r="P296" s="227"/>
      <c r="Q296" s="228"/>
      <c r="R296" s="227"/>
      <c r="S296" s="228"/>
      <c r="T296" s="227"/>
      <c r="U296" s="228"/>
      <c r="V296" s="227"/>
      <c r="W296" s="228"/>
      <c r="X296" s="22"/>
      <c r="Y296" s="213"/>
      <c r="Z296" s="22"/>
      <c r="AA296" s="213"/>
      <c r="AB296" s="22"/>
      <c r="AC296" s="213"/>
      <c r="AD296" s="22"/>
      <c r="AE296" s="213"/>
      <c r="AF296" s="22"/>
      <c r="AG296"/>
      <c r="AH296"/>
      <c r="AI296"/>
    </row>
    <row r="297" spans="1:35" ht="80.099999999999994" customHeight="1">
      <c r="A297"/>
      <c r="B297" s="22"/>
      <c r="C297" s="22"/>
      <c r="D297" s="213"/>
      <c r="H297" s="22"/>
      <c r="I297" s="213"/>
      <c r="J297" s="22"/>
      <c r="K297" s="213"/>
      <c r="L297" s="22"/>
      <c r="M297" s="213"/>
      <c r="N297" s="227"/>
      <c r="O297" s="228"/>
      <c r="P297" s="227"/>
      <c r="Q297" s="228"/>
      <c r="R297" s="227"/>
      <c r="S297" s="228"/>
      <c r="T297" s="227"/>
      <c r="U297" s="228"/>
      <c r="V297" s="227"/>
      <c r="W297" s="228"/>
      <c r="X297" s="22"/>
      <c r="Y297" s="213"/>
      <c r="Z297" s="22"/>
      <c r="AA297" s="213"/>
      <c r="AB297" s="22"/>
      <c r="AC297" s="213"/>
      <c r="AD297" s="22"/>
      <c r="AE297" s="213"/>
      <c r="AF297" s="22"/>
      <c r="AG297"/>
      <c r="AH297"/>
      <c r="AI297"/>
    </row>
    <row r="298" spans="1:35" ht="80.099999999999994" customHeight="1">
      <c r="A298"/>
      <c r="B298" s="22"/>
      <c r="C298" s="22"/>
      <c r="D298" s="213"/>
      <c r="H298" s="22"/>
      <c r="I298" s="213"/>
      <c r="J298" s="22"/>
      <c r="K298" s="213"/>
      <c r="L298" s="22"/>
      <c r="M298" s="213"/>
      <c r="N298" s="227"/>
      <c r="O298" s="228"/>
      <c r="P298" s="227"/>
      <c r="Q298" s="228"/>
      <c r="R298" s="227"/>
      <c r="S298" s="228"/>
      <c r="T298" s="227"/>
      <c r="U298" s="228"/>
      <c r="V298" s="227"/>
      <c r="W298" s="228"/>
      <c r="X298" s="22"/>
      <c r="Y298" s="213"/>
      <c r="Z298" s="22"/>
      <c r="AA298" s="213"/>
      <c r="AB298" s="22"/>
      <c r="AC298" s="213"/>
      <c r="AD298" s="22"/>
      <c r="AE298" s="213"/>
      <c r="AF298" s="22"/>
      <c r="AG298"/>
      <c r="AH298"/>
      <c r="AI298"/>
    </row>
  </sheetData>
  <mergeCells count="22">
    <mergeCell ref="A1:AE1"/>
    <mergeCell ref="AB2:AC2"/>
    <mergeCell ref="AD2:AE2"/>
    <mergeCell ref="J2:K2"/>
    <mergeCell ref="L2:M2"/>
    <mergeCell ref="N2:O2"/>
    <mergeCell ref="P2:Q2"/>
    <mergeCell ref="R2:S2"/>
    <mergeCell ref="T2:U2"/>
    <mergeCell ref="V2:W2"/>
    <mergeCell ref="X2:Y2"/>
    <mergeCell ref="Z2:AA2"/>
    <mergeCell ref="C2:D2"/>
    <mergeCell ref="E2:F2"/>
    <mergeCell ref="G2:G3"/>
    <mergeCell ref="H2:I2"/>
    <mergeCell ref="A92:A94"/>
    <mergeCell ref="A26:A28"/>
    <mergeCell ref="A48:A50"/>
    <mergeCell ref="A2:B3"/>
    <mergeCell ref="A70:A72"/>
    <mergeCell ref="A4:A6"/>
  </mergeCells>
  <pageMargins left="0.74803149606299213" right="0.74803149606299213" top="0.98425196850393704" bottom="0.98425196850393704" header="0.51181102362204722" footer="0.51181102362204722"/>
  <pageSetup paperSize="9" scale="20" firstPageNumber="46" fitToHeight="4" orientation="landscape" useFirstPageNumber="1" r:id="rId1"/>
  <headerFooter alignWithMargins="0">
    <oddFooter>&amp;RPage &amp;P</oddFooter>
  </headerFooter>
  <rowBreaks count="4" manualBreakCount="4">
    <brk id="25" max="30" man="1"/>
    <brk id="47" max="30" man="1"/>
    <brk id="69" max="30" man="1"/>
    <brk id="91" max="30" man="1"/>
  </rowBreaks>
</worksheet>
</file>

<file path=xl/worksheets/sheet2.xml><?xml version="1.0" encoding="utf-8"?>
<worksheet xmlns="http://schemas.openxmlformats.org/spreadsheetml/2006/main" xmlns:r="http://schemas.openxmlformats.org/officeDocument/2006/relationships">
  <sheetPr>
    <tabColor rgb="FF00B050"/>
  </sheetPr>
  <dimension ref="A1:D78"/>
  <sheetViews>
    <sheetView view="pageBreakPreview" zoomScale="40" zoomScaleNormal="50" zoomScaleSheetLayoutView="40" workbookViewId="0">
      <pane ySplit="1" topLeftCell="A2" activePane="bottomLeft" state="frozen"/>
      <selection pane="bottomLeft" activeCell="A55" sqref="A55"/>
    </sheetView>
  </sheetViews>
  <sheetFormatPr defaultRowHeight="35.25"/>
  <cols>
    <col min="1" max="1" width="255.7109375" style="12" customWidth="1"/>
    <col min="2" max="2" width="180.7109375" style="18" customWidth="1"/>
    <col min="3" max="3" width="0" hidden="1" customWidth="1"/>
    <col min="4" max="4" width="0" style="89" hidden="1" customWidth="1"/>
  </cols>
  <sheetData>
    <row r="1" spans="1:4" ht="150" customHeight="1">
      <c r="A1" s="189" t="s">
        <v>221</v>
      </c>
      <c r="B1" s="190" t="s">
        <v>104</v>
      </c>
    </row>
    <row r="2" spans="1:4" ht="30" customHeight="1">
      <c r="A2" s="192" t="s">
        <v>96</v>
      </c>
      <c r="B2" s="191"/>
    </row>
    <row r="3" spans="1:4" ht="60" customHeight="1">
      <c r="A3" s="13" t="s">
        <v>103</v>
      </c>
      <c r="B3" s="14" t="s">
        <v>142</v>
      </c>
    </row>
    <row r="4" spans="1:4" ht="60" customHeight="1">
      <c r="A4" s="21" t="s">
        <v>101</v>
      </c>
      <c r="B4" s="15" t="s">
        <v>143</v>
      </c>
    </row>
    <row r="5" spans="1:4" ht="80.099999999999994" customHeight="1">
      <c r="A5" s="7" t="s">
        <v>5</v>
      </c>
      <c r="B5" s="16"/>
    </row>
    <row r="6" spans="1:4" s="5" customFormat="1" ht="60" customHeight="1">
      <c r="A6" s="193" t="s">
        <v>76</v>
      </c>
      <c r="B6" s="194" t="s">
        <v>105</v>
      </c>
      <c r="D6" s="89"/>
    </row>
    <row r="7" spans="1:4" s="5" customFormat="1" ht="60" customHeight="1">
      <c r="A7" s="195" t="s">
        <v>77</v>
      </c>
      <c r="B7" s="194" t="s">
        <v>106</v>
      </c>
      <c r="D7" s="89"/>
    </row>
    <row r="8" spans="1:4" s="5" customFormat="1" ht="60" customHeight="1">
      <c r="A8" s="195" t="s">
        <v>78</v>
      </c>
      <c r="B8" s="194" t="s">
        <v>107</v>
      </c>
      <c r="D8" s="89"/>
    </row>
    <row r="9" spans="1:4" s="5" customFormat="1" ht="60" customHeight="1">
      <c r="A9" s="195" t="s">
        <v>79</v>
      </c>
      <c r="B9" s="194" t="s">
        <v>108</v>
      </c>
      <c r="D9" s="89"/>
    </row>
    <row r="10" spans="1:4" s="5" customFormat="1" ht="60" customHeight="1">
      <c r="A10" s="195" t="s">
        <v>80</v>
      </c>
      <c r="B10" s="194" t="s">
        <v>109</v>
      </c>
      <c r="D10" s="89"/>
    </row>
    <row r="11" spans="1:4" s="5" customFormat="1" ht="60" customHeight="1">
      <c r="A11" s="195" t="s">
        <v>81</v>
      </c>
      <c r="B11" s="194" t="s">
        <v>110</v>
      </c>
      <c r="D11" s="89"/>
    </row>
    <row r="12" spans="1:4" ht="80.099999999999994" customHeight="1">
      <c r="A12" s="8" t="s">
        <v>12</v>
      </c>
      <c r="B12" s="16"/>
    </row>
    <row r="13" spans="1:4" ht="60" customHeight="1">
      <c r="A13" s="196" t="s">
        <v>82</v>
      </c>
      <c r="B13" s="194" t="s">
        <v>111</v>
      </c>
    </row>
    <row r="14" spans="1:4" ht="60" customHeight="1">
      <c r="A14" s="196" t="s">
        <v>88</v>
      </c>
      <c r="B14" s="194" t="s">
        <v>112</v>
      </c>
    </row>
    <row r="15" spans="1:4" ht="60" customHeight="1">
      <c r="A15" s="196" t="s">
        <v>83</v>
      </c>
      <c r="B15" s="194" t="s">
        <v>113</v>
      </c>
    </row>
    <row r="16" spans="1:4" ht="60" customHeight="1">
      <c r="A16" s="196" t="s">
        <v>84</v>
      </c>
      <c r="B16" s="194" t="s">
        <v>114</v>
      </c>
    </row>
    <row r="17" spans="1:2" ht="60" customHeight="1">
      <c r="A17" s="196" t="s">
        <v>85</v>
      </c>
      <c r="B17" s="194" t="s">
        <v>115</v>
      </c>
    </row>
    <row r="18" spans="1:2" ht="60" customHeight="1">
      <c r="A18" s="196" t="s">
        <v>89</v>
      </c>
      <c r="B18" s="194" t="s">
        <v>116</v>
      </c>
    </row>
    <row r="19" spans="1:2" ht="80.099999999999994" customHeight="1">
      <c r="A19" s="8" t="s">
        <v>18</v>
      </c>
      <c r="B19" s="16"/>
    </row>
    <row r="20" spans="1:2" ht="60" customHeight="1">
      <c r="A20" s="196" t="s">
        <v>86</v>
      </c>
      <c r="B20" s="194" t="s">
        <v>117</v>
      </c>
    </row>
    <row r="21" spans="1:2" ht="60" customHeight="1">
      <c r="A21" s="196" t="s">
        <v>87</v>
      </c>
      <c r="B21" s="194" t="s">
        <v>118</v>
      </c>
    </row>
    <row r="22" spans="1:2" ht="60" customHeight="1">
      <c r="A22" s="196" t="s">
        <v>90</v>
      </c>
      <c r="B22" s="194" t="s">
        <v>119</v>
      </c>
    </row>
    <row r="23" spans="1:2" ht="60" customHeight="1">
      <c r="A23" s="196" t="s">
        <v>91</v>
      </c>
      <c r="B23" s="194" t="s">
        <v>120</v>
      </c>
    </row>
    <row r="24" spans="1:2" ht="60" customHeight="1">
      <c r="A24" s="196" t="s">
        <v>92</v>
      </c>
      <c r="B24" s="194" t="s">
        <v>121</v>
      </c>
    </row>
    <row r="25" spans="1:2" ht="60" customHeight="1">
      <c r="A25" s="196" t="s">
        <v>93</v>
      </c>
      <c r="B25" s="194" t="s">
        <v>122</v>
      </c>
    </row>
    <row r="26" spans="1:2" ht="80.099999999999994" customHeight="1">
      <c r="A26" s="9" t="s">
        <v>23</v>
      </c>
      <c r="B26" s="16"/>
    </row>
    <row r="27" spans="1:2" ht="60" customHeight="1">
      <c r="A27" s="196" t="s">
        <v>94</v>
      </c>
      <c r="B27" s="194" t="s">
        <v>123</v>
      </c>
    </row>
    <row r="28" spans="1:2" ht="60" customHeight="1">
      <c r="A28" s="196" t="s">
        <v>95</v>
      </c>
      <c r="B28" s="194" t="s">
        <v>124</v>
      </c>
    </row>
    <row r="29" spans="1:2" ht="80.099999999999994" customHeight="1">
      <c r="A29" s="9" t="s">
        <v>64</v>
      </c>
      <c r="B29" s="16"/>
    </row>
    <row r="30" spans="1:2" ht="60" customHeight="1">
      <c r="A30" s="196" t="s">
        <v>97</v>
      </c>
      <c r="B30" s="194" t="s">
        <v>125</v>
      </c>
    </row>
    <row r="31" spans="1:2" ht="60" customHeight="1">
      <c r="A31" s="196" t="s">
        <v>98</v>
      </c>
      <c r="B31" s="194" t="s">
        <v>126</v>
      </c>
    </row>
    <row r="32" spans="1:2" ht="60" customHeight="1">
      <c r="A32" s="196" t="s">
        <v>99</v>
      </c>
      <c r="B32" s="194" t="s">
        <v>127</v>
      </c>
    </row>
    <row r="33" spans="1:2" ht="101.25">
      <c r="A33" s="9" t="s">
        <v>150</v>
      </c>
      <c r="B33" s="16"/>
    </row>
    <row r="34" spans="1:2" ht="60" customHeight="1">
      <c r="A34" s="196" t="s">
        <v>147</v>
      </c>
      <c r="B34" s="194" t="s">
        <v>128</v>
      </c>
    </row>
    <row r="35" spans="1:2" ht="60" customHeight="1">
      <c r="A35" s="196" t="s">
        <v>148</v>
      </c>
      <c r="B35" s="194" t="s">
        <v>129</v>
      </c>
    </row>
    <row r="36" spans="1:2" ht="60" customHeight="1">
      <c r="A36" s="196" t="s">
        <v>149</v>
      </c>
      <c r="B36" s="194" t="s">
        <v>130</v>
      </c>
    </row>
    <row r="37" spans="1:2" ht="60" customHeight="1">
      <c r="A37" s="196" t="s">
        <v>155</v>
      </c>
      <c r="B37" s="194" t="s">
        <v>131</v>
      </c>
    </row>
    <row r="38" spans="1:2" ht="80.099999999999994" customHeight="1">
      <c r="A38" s="6" t="s">
        <v>73</v>
      </c>
      <c r="B38" s="16"/>
    </row>
    <row r="39" spans="1:2" ht="60" customHeight="1">
      <c r="A39" s="196" t="s">
        <v>100</v>
      </c>
      <c r="B39" s="194" t="s">
        <v>132</v>
      </c>
    </row>
    <row r="40" spans="1:2" ht="80.099999999999994" customHeight="1">
      <c r="A40" s="10" t="s">
        <v>240</v>
      </c>
      <c r="B40" s="17"/>
    </row>
    <row r="41" spans="1:2" ht="60" customHeight="1">
      <c r="A41" s="196" t="s">
        <v>238</v>
      </c>
      <c r="B41" s="194" t="s">
        <v>133</v>
      </c>
    </row>
    <row r="42" spans="1:2" ht="80.099999999999994" customHeight="1">
      <c r="A42" s="10" t="s">
        <v>241</v>
      </c>
      <c r="B42" s="17"/>
    </row>
    <row r="43" spans="1:2" ht="60" customHeight="1">
      <c r="A43" s="196" t="s">
        <v>28</v>
      </c>
      <c r="B43" s="194" t="s">
        <v>134</v>
      </c>
    </row>
    <row r="44" spans="1:2" ht="80.099999999999994" customHeight="1">
      <c r="A44" s="10" t="s">
        <v>242</v>
      </c>
      <c r="B44" s="17"/>
    </row>
    <row r="45" spans="1:2" ht="60" customHeight="1">
      <c r="A45" s="196" t="s">
        <v>72</v>
      </c>
      <c r="B45" s="194" t="s">
        <v>135</v>
      </c>
    </row>
    <row r="46" spans="1:2" ht="80.099999999999994" customHeight="1">
      <c r="A46" s="10" t="s">
        <v>243</v>
      </c>
      <c r="B46" s="17"/>
    </row>
    <row r="47" spans="1:2" ht="60" customHeight="1">
      <c r="A47" s="196" t="s">
        <v>42</v>
      </c>
      <c r="B47" s="194" t="s">
        <v>135</v>
      </c>
    </row>
    <row r="48" spans="1:2" ht="65.099999999999994" customHeight="1">
      <c r="A48" s="10" t="s">
        <v>244</v>
      </c>
      <c r="B48" s="17"/>
    </row>
    <row r="49" spans="1:4" ht="60" customHeight="1">
      <c r="A49" s="196" t="s">
        <v>74</v>
      </c>
      <c r="B49" s="194" t="s">
        <v>136</v>
      </c>
    </row>
    <row r="50" spans="1:4" ht="80.099999999999994" customHeight="1">
      <c r="A50" s="85" t="s">
        <v>102</v>
      </c>
      <c r="B50" s="86"/>
    </row>
    <row r="51" spans="1:4" s="11" customFormat="1" ht="60" customHeight="1">
      <c r="A51" s="197" t="s">
        <v>30</v>
      </c>
      <c r="B51" s="198" t="s">
        <v>144</v>
      </c>
      <c r="D51" s="90"/>
    </row>
    <row r="52" spans="1:4" s="11" customFormat="1" ht="60" customHeight="1">
      <c r="A52" s="197" t="s">
        <v>31</v>
      </c>
      <c r="B52" s="198" t="s">
        <v>144</v>
      </c>
      <c r="D52" s="90"/>
    </row>
    <row r="53" spans="1:4" s="11" customFormat="1" ht="60" customHeight="1">
      <c r="A53" s="197" t="s">
        <v>32</v>
      </c>
      <c r="B53" s="198" t="s">
        <v>144</v>
      </c>
      <c r="D53" s="90"/>
    </row>
    <row r="54" spans="1:4" s="11" customFormat="1" ht="60" customHeight="1">
      <c r="A54" s="197" t="s">
        <v>33</v>
      </c>
      <c r="B54" s="198" t="s">
        <v>144</v>
      </c>
      <c r="D54" s="90"/>
    </row>
    <row r="55" spans="1:4" s="11" customFormat="1" ht="60" customHeight="1">
      <c r="A55" s="197" t="s">
        <v>283</v>
      </c>
      <c r="B55" s="198" t="s">
        <v>145</v>
      </c>
      <c r="D55" s="90"/>
    </row>
    <row r="56" spans="1:4" s="11" customFormat="1" ht="60" customHeight="1">
      <c r="A56" s="197" t="s">
        <v>34</v>
      </c>
      <c r="B56" s="198" t="s">
        <v>145</v>
      </c>
      <c r="D56" s="90"/>
    </row>
    <row r="57" spans="1:4" s="11" customFormat="1" ht="60" customHeight="1">
      <c r="A57" s="197" t="s">
        <v>35</v>
      </c>
      <c r="B57" s="198" t="s">
        <v>145</v>
      </c>
      <c r="D57" s="90"/>
    </row>
    <row r="58" spans="1:4" s="11" customFormat="1" ht="60" customHeight="1">
      <c r="A58" s="197" t="s">
        <v>36</v>
      </c>
      <c r="B58" s="198" t="s">
        <v>145</v>
      </c>
      <c r="D58" s="90"/>
    </row>
    <row r="59" spans="1:4" s="11" customFormat="1" ht="60" customHeight="1">
      <c r="A59" s="197" t="s">
        <v>37</v>
      </c>
      <c r="B59" s="198" t="s">
        <v>146</v>
      </c>
      <c r="D59" s="90"/>
    </row>
    <row r="60" spans="1:4" s="11" customFormat="1" ht="60" customHeight="1">
      <c r="A60" s="197" t="s">
        <v>38</v>
      </c>
      <c r="B60" s="198" t="s">
        <v>146</v>
      </c>
      <c r="D60" s="90"/>
    </row>
    <row r="61" spans="1:4" s="11" customFormat="1" ht="60" customHeight="1">
      <c r="A61" s="197" t="s">
        <v>39</v>
      </c>
      <c r="B61" s="198" t="s">
        <v>146</v>
      </c>
      <c r="D61" s="90"/>
    </row>
    <row r="62" spans="1:4" s="11" customFormat="1" ht="60" customHeight="1">
      <c r="A62" s="197" t="s">
        <v>157</v>
      </c>
      <c r="B62" s="198" t="s">
        <v>146</v>
      </c>
      <c r="D62" s="90"/>
    </row>
    <row r="63" spans="1:4" s="11" customFormat="1" ht="60" customHeight="1">
      <c r="A63" s="199" t="s">
        <v>237</v>
      </c>
      <c r="B63" s="198" t="s">
        <v>151</v>
      </c>
      <c r="D63" s="90"/>
    </row>
    <row r="64" spans="1:4" s="11" customFormat="1" ht="60" customHeight="1">
      <c r="A64" s="197" t="s">
        <v>141</v>
      </c>
      <c r="B64" s="198" t="s">
        <v>151</v>
      </c>
      <c r="D64" s="90"/>
    </row>
    <row r="65" spans="1:4" s="11" customFormat="1" ht="60" customHeight="1">
      <c r="A65" s="197" t="s">
        <v>162</v>
      </c>
      <c r="B65" s="198" t="s">
        <v>151</v>
      </c>
      <c r="D65" s="90"/>
    </row>
    <row r="66" spans="1:4" s="11" customFormat="1" ht="60" customHeight="1">
      <c r="A66" s="197" t="s">
        <v>161</v>
      </c>
      <c r="B66" s="198" t="s">
        <v>151</v>
      </c>
      <c r="D66" s="90"/>
    </row>
    <row r="67" spans="1:4" s="11" customFormat="1" ht="60" customHeight="1">
      <c r="A67" s="197" t="s">
        <v>159</v>
      </c>
      <c r="B67" s="198" t="s">
        <v>152</v>
      </c>
      <c r="D67" s="90"/>
    </row>
    <row r="68" spans="1:4" s="11" customFormat="1" ht="60" customHeight="1">
      <c r="A68" s="197" t="s">
        <v>160</v>
      </c>
      <c r="B68" s="198" t="s">
        <v>152</v>
      </c>
      <c r="D68" s="90"/>
    </row>
    <row r="69" spans="1:4" ht="80.099999999999994" customHeight="1">
      <c r="A69" s="87" t="s">
        <v>186</v>
      </c>
      <c r="B69" s="88"/>
    </row>
    <row r="70" spans="1:4" ht="60" customHeight="1">
      <c r="A70" s="197" t="s">
        <v>168</v>
      </c>
      <c r="B70" s="198" t="s">
        <v>153</v>
      </c>
      <c r="D70" s="89" t="s">
        <v>188</v>
      </c>
    </row>
    <row r="71" spans="1:4" ht="60" customHeight="1">
      <c r="A71" s="196" t="s">
        <v>167</v>
      </c>
      <c r="B71" s="198" t="s">
        <v>154</v>
      </c>
      <c r="D71" s="89" t="s">
        <v>187</v>
      </c>
    </row>
    <row r="72" spans="1:4" ht="60" hidden="1" customHeight="1">
      <c r="A72" s="196" t="s">
        <v>166</v>
      </c>
      <c r="B72" s="198"/>
      <c r="D72" s="89" t="s">
        <v>189</v>
      </c>
    </row>
    <row r="73" spans="1:4" ht="60" customHeight="1">
      <c r="A73" s="196" t="s">
        <v>165</v>
      </c>
      <c r="B73" s="198" t="s">
        <v>180</v>
      </c>
      <c r="D73" s="89" t="s">
        <v>189</v>
      </c>
    </row>
    <row r="74" spans="1:4" ht="60" customHeight="1">
      <c r="A74" s="196" t="s">
        <v>223</v>
      </c>
      <c r="B74" s="198" t="s">
        <v>181</v>
      </c>
      <c r="D74" s="89" t="s">
        <v>218</v>
      </c>
    </row>
    <row r="75" spans="1:4" ht="60" customHeight="1">
      <c r="A75" s="196" t="s">
        <v>224</v>
      </c>
      <c r="B75" s="198" t="s">
        <v>182</v>
      </c>
      <c r="D75" s="89" t="s">
        <v>217</v>
      </c>
    </row>
    <row r="76" spans="1:4" s="180" customFormat="1" ht="60" hidden="1" customHeight="1">
      <c r="A76" s="186"/>
      <c r="B76" s="179" t="s">
        <v>183</v>
      </c>
      <c r="D76" s="181"/>
    </row>
    <row r="77" spans="1:4" s="180" customFormat="1" ht="60" hidden="1" customHeight="1">
      <c r="A77" s="178"/>
      <c r="B77" s="179" t="s">
        <v>184</v>
      </c>
      <c r="D77" s="181"/>
    </row>
    <row r="78" spans="1:4" s="180" customFormat="1" ht="60" hidden="1" customHeight="1">
      <c r="A78" s="178"/>
      <c r="B78" s="179" t="s">
        <v>185</v>
      </c>
      <c r="D78" s="181"/>
    </row>
  </sheetData>
  <hyperlinks>
    <hyperlink ref="A6" location="'Children in Care'!A4" display="The number of children in care overall at the end of the reporting period (all care types)"/>
    <hyperlink ref="A7" location="'Children in Care'!E26" display="The number and percentage of children in care who are in a Special Care Placement"/>
    <hyperlink ref="A8" location="'Children in Care'!E49" display="The number and percentage of children in care who are in a Residential General Care placement"/>
    <hyperlink ref="A9" location="'Children in Care'!E72" display="The number and percentage of children in care who are in a Foster Care General placement"/>
    <hyperlink ref="A10" location="'Children in Care'!E95" display="The number and percentage of children in care who are in a Relative Foster Care Placement"/>
    <hyperlink ref="A11" location="'Children in Care'!A118" display="The number and percentage of children in care who are in an Other Care Placement"/>
    <hyperlink ref="A13" location="'Children in Care SW'!C4" display="The number and percentage of children in care overall with an allocated social worker "/>
    <hyperlink ref="A14" location="'Children in Care SW'!C26" display="The number and percentage of children in Residential Special Care with an allocated social worker"/>
    <hyperlink ref="A15" location="'Children in Care SW'!C49" display="The number and percentage of children in Residential General Care with an allocated social worker"/>
    <hyperlink ref="A16" location="'Children in Care SW'!C72" display="The number and percentage of children in Foster Care General with an allocated social worker"/>
    <hyperlink ref="A17" location="'Children in Care SW'!C95" display="The number and percentage of children in Relative Foster Care with an allocated social worker"/>
    <hyperlink ref="A18" location="'Children in Care SW'!C118" display="The number and percentage of children in Other Care placements with an allocated social worker"/>
    <hyperlink ref="A20" location="'Children in Care Care Plan'!C4" display="The number and percentage of children in care overall who currently have a written care plan"/>
    <hyperlink ref="A21" location="'Children in Care Care Plan'!C26" display="The number and percentage of children in Residential Special Care who currently have a written care plan"/>
    <hyperlink ref="A22" location="'Children in Care Care Plan'!C49" display="The number and percentage of children in Residential General Care who currently have a written care plan"/>
    <hyperlink ref="A23" location="'Children in Care Care Plan'!C72" display="The number and percentage of children in Foster Care General who currently have a written care plan"/>
    <hyperlink ref="A24" location="'Children in Care Care Plan'!C95" display="The number and percentage of children in Relative Foster Care who currently have a written care plan"/>
    <hyperlink ref="A25" location="'Children in Care Care Plan'!C118" display="The number and percentage of children in Other Care Placements who currently have a written care plan"/>
    <hyperlink ref="A27" location="'Res Single Care Placement'!C4" display="The overall number of children in care in a residential care placement (cumulative figure for special care and residential general)"/>
    <hyperlink ref="A28" location="'Res Single Care Placement'!C26" display="The number and percentage of children in Residential Care who are in a single residential placement as part of their care plan"/>
    <hyperlink ref="A30" location="'Children in Care Out of State'!C3" display="The number of children in care who are in an Out of State Placement"/>
    <hyperlink ref="A31" location="'Children in Care Out of State'!C26" display="The number and percentage of children in care who are in an Out of State Placement and who have an allocated social worker"/>
    <hyperlink ref="A32" location="'Children in Care Out of State'!C49" display="The number and percentage of children in care who are in an Out of State Placement and who have a written care plan"/>
    <hyperlink ref="A39" location="'Respite Care From Home'!C4" display="The number of children who on the last day of the reporting period are in a Respite Care (from home) placement"/>
    <hyperlink ref="A4" location="'National Summary CIC &amp; SA'!A4" display="Monthly National Summary Sheet for children in care and service activity data"/>
    <hyperlink ref="A41" location="'Service Activity'!A4" display="The number of Open cases (child protection and children in care)"/>
    <hyperlink ref="A51" location="'Educational Welfare Service'!Print_Titles" display="Total number of open cases on hand/brought forward at the start of the reporting period"/>
    <hyperlink ref="A52" location="'Educational Welfare Service'!E8" display="Total number of new cases assigned in the reporting period"/>
    <hyperlink ref="A53" location="'Educational Welfare Service'!D13" display="Total number of cases closed during the reporting period"/>
    <hyperlink ref="A54" location="'Educational Welfare Service'!D18" display="Total number of open cases at the end of the reporting period"/>
    <hyperlink ref="A55" location="'Educational Welfare Service'!D23" display="The total number of new individual children worked with  (brief interventions and cases) at the end of the reporting period"/>
    <hyperlink ref="A56" location="'Educational Welfare Service'!I28" display="Total number of School Attendance Notices (SAN) issued under Section 25 Education (Welfare) Act 2000; during the reporting period"/>
    <hyperlink ref="A57" location="'Educational Welfare Service'!B33" display="Of the total number of School Attendance Notices (SAN) issued under Section 25 Education (Welfare) Act 2000; during the reporting period  how many children do the SAN's issued relate to"/>
    <hyperlink ref="A58" location="'Educational Welfare Service'!B38" display="The total number of summonses issued under Section 25 Education (Welfare) Act 2000 during the reporting period"/>
    <hyperlink ref="A59" location="'Educational Welfare Service'!B43" display="The total number of summonses issued under Section 25 Education (Welfare) Act 2000 during the reporting period: how many children do the Summonses issued relate"/>
    <hyperlink ref="A60" location="'Educational Welfare Service'!B48" display="Total number of court cases attended during the reporting period where Educational Welfare Officers attended in in relation to their own cases"/>
    <hyperlink ref="A61" location="'Educational Welfare Service'!B53" display="Total number of other court cases during the reporting period where Educational Welfare Officers attended in support (e.g. at request of social work)"/>
    <hyperlink ref="A62" location="'Educational Welfare Service'!B58" display="The total number of Child protection Conferences held in the reporting period where an Educational Welfare Officer was in attandance"/>
    <hyperlink ref="A63" location="'Educational Welfare Service'!B63" display="The total number of Section 24 meetings convenced by an Educational Welfare Officer during the reporting period (New for 2016/2017 academic year)"/>
    <hyperlink ref="A64" location="'Educational Welfare Service'!B68" display="The total number of Official Child Protection &amp; Welfare Referrals made by Educational Welfare Officers during the reporting period (New for 2016/2017 academic year)"/>
    <hyperlink ref="A65" location="'Educational Welfare Service'!B73" display="The total number Referrals Screened during the reporting period (New for 2016/2017 academic year)"/>
    <hyperlink ref="A66" location="'Educational Welfare Service'!B78" display="The total number of Referrals Allocated during the reporting period (New for 2016/2017 academic year)"/>
    <hyperlink ref="A67" location="'Educational Welfare Service'!B83" display="The total number of Cases Screened Out during the reporting period (New for 2016/2017 academic year)"/>
    <hyperlink ref="A68" location="'Educational Welfare Service'!B88" display="The total number of Referrals on a Waiting List at the end of the reporting period (New for 2016/2017 academic year)"/>
    <hyperlink ref="A34" location="'CIC Private Placements'!C3" display="The number of children in care overall at the end of the reporting period (All Care Types) Who are in a Private Care Placement"/>
    <hyperlink ref="A35" location="'CIC Private Placements'!C26" display="The number and % of Children in Care in Residential General Care at the end of the reporting period who are in a private care placement"/>
    <hyperlink ref="A36" location="'CIC Private Placements'!C49" display="The number and % of Children in Care in Foster Care General at the end of the reporting period who are in a private foster care placement"/>
    <hyperlink ref="A37" location="'CIC Private Placements'!C72" display="The number and % of Children in Care in Other Care Placements at the end of the reporting period who are in a private care placement"/>
    <hyperlink ref="A70" location="'CPNS Monthly'!C3" display="The total number of children at the end of the reporting period who are currently listed as ACTIVE on the Child Protection Notification System "/>
    <hyperlink ref="A71" location="'CPNS Monthly'!C26" display="Of the total number of children at the end of the reporting period who are currently listed as ACTIVE on the Child Protection Notification System how many have an allocated social worker"/>
    <hyperlink ref="A73" location="'CPNS Monthly'!C49" display="The total number of children listed on the Child Protection Notification System at the end of the reporting period where their status changed from INACTIVE to ACTIVE during the reporting period"/>
    <hyperlink ref="A74" location="'CPNS Monthly'!C71" display="The total number of children made active on the Child Protection Notification System during the reporting period"/>
    <hyperlink ref="A75" location="'CPNS Monthly'!C93" display="The total number of children made inactive on the Child Protection Notification System during the reporting period"/>
    <hyperlink ref="A43" location="'Service Activity'!A25" display="The number of Open cases (child protection and children in care)"/>
    <hyperlink ref="A45" location="'Service Activity'!A47" display="The Number of Open Cases Allocated Nationally (Child protection and Children in Care)"/>
    <hyperlink ref="A47" location="'Service Activity'!A69" display="The Number of Cases waiting allocation Nationally (Child Protection and Children in Care)"/>
    <hyperlink ref="A49" location="'Service Activity'!A91" display="The Number of Cases waiting allocation Nationally (Child Protection and Children in Care) that are High Priority"/>
  </hyperlinks>
  <pageMargins left="0.74803149606299213" right="0.74803149606299213" top="0.98425196850393704" bottom="0.98425196850393704" header="0.51181102362204722" footer="0.51181102362204722"/>
  <pageSetup paperSize="9" scale="30" fitToHeight="4" orientation="landscape" useFirstPageNumber="1" r:id="rId1"/>
  <headerFooter alignWithMargins="0">
    <oddFooter>&amp;R&amp;12Page &amp;P</oddFooter>
  </headerFooter>
  <rowBreaks count="2" manualBreakCount="2">
    <brk id="39" max="1" man="1"/>
    <brk id="49" max="1" man="1"/>
  </rowBreaks>
</worksheet>
</file>

<file path=xl/worksheets/sheet3.xml><?xml version="1.0" encoding="utf-8"?>
<worksheet xmlns="http://schemas.openxmlformats.org/spreadsheetml/2006/main" xmlns:r="http://schemas.openxmlformats.org/officeDocument/2006/relationships">
  <sheetPr>
    <tabColor rgb="FF00B050"/>
  </sheetPr>
  <dimension ref="A1:AH69"/>
  <sheetViews>
    <sheetView view="pageBreakPreview" zoomScale="40" zoomScaleNormal="50" zoomScaleSheetLayoutView="40" workbookViewId="0">
      <pane ySplit="2" topLeftCell="A3" activePane="bottomLeft" state="frozen"/>
      <selection activeCell="N30" sqref="N30"/>
      <selection pane="bottomLeft" activeCell="O60" sqref="O60"/>
    </sheetView>
  </sheetViews>
  <sheetFormatPr defaultRowHeight="18.75"/>
  <cols>
    <col min="1" max="1" width="65.7109375" style="84" customWidth="1"/>
    <col min="2" max="2" width="77.7109375" style="46" customWidth="1"/>
    <col min="3" max="4" width="18.7109375" style="46" customWidth="1"/>
    <col min="5" max="5" width="17.140625" style="46" customWidth="1"/>
    <col min="6" max="6" width="12" style="46" customWidth="1"/>
    <col min="7" max="7" width="12.28515625" style="46" customWidth="1"/>
    <col min="8" max="8" width="14.7109375" style="46" customWidth="1"/>
    <col min="9" max="9" width="21" style="46" bestFit="1"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8.7109375" style="46" customWidth="1"/>
    <col min="33" max="33" width="18.7109375" style="47" customWidth="1"/>
    <col min="34" max="34" width="17.140625" style="46" customWidth="1"/>
  </cols>
  <sheetData>
    <row r="1" spans="1:34" ht="80.099999999999994" customHeight="1">
      <c r="A1" s="309" t="s">
        <v>250</v>
      </c>
      <c r="B1" s="309"/>
      <c r="C1" s="307" t="s">
        <v>163</v>
      </c>
      <c r="D1" s="307"/>
      <c r="E1" s="307"/>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07" t="s">
        <v>1</v>
      </c>
      <c r="AG1" s="307"/>
      <c r="AH1" s="310" t="s">
        <v>2</v>
      </c>
    </row>
    <row r="2" spans="1:34" ht="80.099999999999994" customHeight="1">
      <c r="A2" s="309"/>
      <c r="B2" s="309"/>
      <c r="C2" s="52" t="s">
        <v>3</v>
      </c>
      <c r="D2" s="52" t="s">
        <v>4</v>
      </c>
      <c r="E2" s="52" t="s">
        <v>3</v>
      </c>
      <c r="F2" s="52" t="s">
        <v>4</v>
      </c>
      <c r="G2" s="308"/>
      <c r="H2" s="51" t="s">
        <v>3</v>
      </c>
      <c r="I2" s="52" t="s">
        <v>4</v>
      </c>
      <c r="J2" s="51" t="s">
        <v>3</v>
      </c>
      <c r="K2" s="187" t="s">
        <v>4</v>
      </c>
      <c r="L2" s="51" t="s">
        <v>3</v>
      </c>
      <c r="M2" s="222" t="s">
        <v>4</v>
      </c>
      <c r="N2" s="51" t="s">
        <v>3</v>
      </c>
      <c r="O2" s="225" t="s">
        <v>4</v>
      </c>
      <c r="P2" s="51" t="s">
        <v>3</v>
      </c>
      <c r="Q2" s="52" t="s">
        <v>4</v>
      </c>
      <c r="R2" s="51" t="s">
        <v>3</v>
      </c>
      <c r="S2" s="52" t="s">
        <v>4</v>
      </c>
      <c r="T2" s="51" t="s">
        <v>3</v>
      </c>
      <c r="U2" s="52" t="s">
        <v>4</v>
      </c>
      <c r="V2" s="51" t="s">
        <v>3</v>
      </c>
      <c r="W2" s="52" t="s">
        <v>4</v>
      </c>
      <c r="X2" s="51" t="s">
        <v>3</v>
      </c>
      <c r="Y2" s="52" t="s">
        <v>4</v>
      </c>
      <c r="Z2" s="51" t="s">
        <v>3</v>
      </c>
      <c r="AA2" s="52" t="s">
        <v>4</v>
      </c>
      <c r="AB2" s="51" t="s">
        <v>3</v>
      </c>
      <c r="AC2" s="52" t="s">
        <v>4</v>
      </c>
      <c r="AD2" s="51" t="s">
        <v>3</v>
      </c>
      <c r="AE2" s="52" t="s">
        <v>4</v>
      </c>
      <c r="AF2" s="52" t="s">
        <v>3</v>
      </c>
      <c r="AG2" s="53" t="s">
        <v>4</v>
      </c>
      <c r="AH2" s="310"/>
    </row>
    <row r="3" spans="1:34" ht="69.95" customHeight="1">
      <c r="A3" s="56" t="s">
        <v>289</v>
      </c>
      <c r="B3" s="57"/>
      <c r="C3" s="58"/>
      <c r="D3" s="59"/>
      <c r="E3" s="59"/>
      <c r="F3" s="59"/>
      <c r="G3" s="59"/>
      <c r="H3" s="58"/>
      <c r="I3" s="59"/>
      <c r="J3" s="200"/>
      <c r="K3" s="201"/>
      <c r="L3" s="200"/>
      <c r="M3" s="201"/>
      <c r="N3" s="226"/>
      <c r="O3" s="201"/>
      <c r="P3" s="226"/>
      <c r="Q3" s="201"/>
      <c r="R3" s="226"/>
      <c r="S3" s="201"/>
      <c r="T3" s="226"/>
      <c r="U3" s="201"/>
      <c r="V3" s="59"/>
      <c r="W3" s="60"/>
      <c r="X3" s="59"/>
      <c r="Y3" s="60"/>
      <c r="Z3" s="59"/>
      <c r="AA3" s="60"/>
      <c r="AB3" s="59"/>
      <c r="AC3" s="60"/>
      <c r="AD3" s="59"/>
      <c r="AE3" s="60"/>
      <c r="AF3" s="58"/>
      <c r="AG3" s="60"/>
      <c r="AH3" s="61"/>
    </row>
    <row r="4" spans="1:34" ht="80.099999999999994" customHeight="1">
      <c r="A4" s="305" t="s">
        <v>65</v>
      </c>
      <c r="B4" s="305"/>
      <c r="C4" s="91">
        <f>SUM(C5:C9)</f>
        <v>6258</v>
      </c>
      <c r="D4" s="92"/>
      <c r="E4" s="91" t="s">
        <v>7</v>
      </c>
      <c r="F4" s="92"/>
      <c r="G4" s="92"/>
      <c r="H4" s="91">
        <f>SUM(H5:H9)</f>
        <v>6322</v>
      </c>
      <c r="I4" s="92"/>
      <c r="J4" s="91">
        <f>SUM(J5:J9)</f>
        <v>6300</v>
      </c>
      <c r="K4" s="92"/>
      <c r="L4" s="91">
        <f>SUM(L5:L9)</f>
        <v>6308</v>
      </c>
      <c r="M4" s="92"/>
      <c r="N4" s="91">
        <f>SUM(N5:N9)</f>
        <v>6289</v>
      </c>
      <c r="O4" s="92"/>
      <c r="P4" s="91">
        <f>SUM(P5:P9)</f>
        <v>6277</v>
      </c>
      <c r="Q4" s="92"/>
      <c r="R4" s="91">
        <f>SUM(R5:R9)</f>
        <v>6297</v>
      </c>
      <c r="S4" s="92"/>
      <c r="T4" s="91">
        <f>SUM(T5:T9)</f>
        <v>6272</v>
      </c>
      <c r="U4" s="92"/>
      <c r="V4" s="91">
        <f>SUM(V5:V9)</f>
        <v>6237</v>
      </c>
      <c r="W4" s="92"/>
      <c r="X4" s="174">
        <f>SUM(X5:X9)</f>
        <v>0</v>
      </c>
      <c r="Y4" s="175"/>
      <c r="Z4" s="174">
        <f>SUM(Z5:Z9)</f>
        <v>0</v>
      </c>
      <c r="AA4" s="175"/>
      <c r="AB4" s="174">
        <f>SUM(AB5:AB9)</f>
        <v>0</v>
      </c>
      <c r="AC4" s="175"/>
      <c r="AD4" s="174">
        <f>SUM(AD5:AD9)</f>
        <v>0</v>
      </c>
      <c r="AE4" s="175"/>
      <c r="AF4" s="93">
        <f>V4</f>
        <v>6237</v>
      </c>
      <c r="AG4" s="92"/>
      <c r="AH4" s="92"/>
    </row>
    <row r="5" spans="1:34" ht="80.099999999999994" customHeight="1">
      <c r="A5" s="305" t="s">
        <v>219</v>
      </c>
      <c r="B5" s="305"/>
      <c r="C5" s="91">
        <f>'Children in Care'!C26</f>
        <v>12</v>
      </c>
      <c r="D5" s="94">
        <f>C5/C4</f>
        <v>1.9175455417066154E-3</v>
      </c>
      <c r="E5" s="95"/>
      <c r="F5" s="95"/>
      <c r="G5" s="95"/>
      <c r="H5" s="91">
        <f>'Children in Care'!H26</f>
        <v>11</v>
      </c>
      <c r="I5" s="94">
        <f>H5/H4</f>
        <v>1.7399557102182853E-3</v>
      </c>
      <c r="J5" s="91">
        <f>'Children in Care'!J26</f>
        <v>10</v>
      </c>
      <c r="K5" s="94">
        <f>J5/J4</f>
        <v>1.5873015873015873E-3</v>
      </c>
      <c r="L5" s="91">
        <f>'Children in Care'!L26</f>
        <v>10</v>
      </c>
      <c r="M5" s="94">
        <f>L5/L4</f>
        <v>1.5852885225110971E-3</v>
      </c>
      <c r="N5" s="91">
        <f>'Children in Care'!N26</f>
        <v>7</v>
      </c>
      <c r="O5" s="94">
        <f>N5/N4</f>
        <v>1.1130545396724439E-3</v>
      </c>
      <c r="P5" s="91">
        <f>'Children in Care'!P26</f>
        <v>8</v>
      </c>
      <c r="Q5" s="94">
        <f>P5/P4</f>
        <v>1.2744941851202804E-3</v>
      </c>
      <c r="R5" s="91">
        <f>'Children in Care'!R26</f>
        <v>11</v>
      </c>
      <c r="S5" s="94">
        <f>R5/R4</f>
        <v>1.7468635858345243E-3</v>
      </c>
      <c r="T5" s="91">
        <f>'Children in Care'!T26</f>
        <v>10</v>
      </c>
      <c r="U5" s="94">
        <f>T5/T4</f>
        <v>1.5943877551020409E-3</v>
      </c>
      <c r="V5" s="91">
        <f>'Children in Care'!V26</f>
        <v>10</v>
      </c>
      <c r="W5" s="94">
        <f>V5/V4</f>
        <v>1.60333493666827E-3</v>
      </c>
      <c r="X5" s="174">
        <f>'Children in Care'!X26</f>
        <v>0</v>
      </c>
      <c r="Y5" s="176" t="e">
        <f>X5/X4</f>
        <v>#DIV/0!</v>
      </c>
      <c r="Z5" s="174">
        <f>'Children in Care'!Z26</f>
        <v>0</v>
      </c>
      <c r="AA5" s="176" t="e">
        <f>Z5/Z4</f>
        <v>#DIV/0!</v>
      </c>
      <c r="AB5" s="174">
        <f>'Children in Care'!AB26</f>
        <v>0</v>
      </c>
      <c r="AC5" s="176" t="e">
        <f>AB5/AB4</f>
        <v>#DIV/0!</v>
      </c>
      <c r="AD5" s="174">
        <f>'Children in Care'!AD26</f>
        <v>0</v>
      </c>
      <c r="AE5" s="176" t="e">
        <f>AD5/AD4</f>
        <v>#DIV/0!</v>
      </c>
      <c r="AF5" s="93">
        <f t="shared" ref="AF5:AF9" si="0">V5</f>
        <v>10</v>
      </c>
      <c r="AG5" s="96">
        <f>AF5/AF4</f>
        <v>1.60333493666827E-3</v>
      </c>
      <c r="AH5" s="97" t="e">
        <f t="shared" ref="AH5:AH8" si="1">AG5/F5-100%</f>
        <v>#DIV/0!</v>
      </c>
    </row>
    <row r="6" spans="1:34" ht="80.099999999999994" customHeight="1">
      <c r="A6" s="305" t="s">
        <v>66</v>
      </c>
      <c r="B6" s="305"/>
      <c r="C6" s="91">
        <f>'Children in Care'!C49</f>
        <v>304</v>
      </c>
      <c r="D6" s="94">
        <f>C6/C4</f>
        <v>4.8577820389900925E-2</v>
      </c>
      <c r="E6" s="95"/>
      <c r="F6" s="95"/>
      <c r="G6" s="95"/>
      <c r="H6" s="91">
        <f>'Children in Care'!H49</f>
        <v>330</v>
      </c>
      <c r="I6" s="94">
        <f>H6/H4</f>
        <v>5.2198671306548559E-2</v>
      </c>
      <c r="J6" s="91">
        <f>'Children in Care'!J49</f>
        <v>344</v>
      </c>
      <c r="K6" s="94">
        <f>J6/J4</f>
        <v>5.4603174603174605E-2</v>
      </c>
      <c r="L6" s="91">
        <f>'Children in Care'!L49</f>
        <v>352</v>
      </c>
      <c r="M6" s="94">
        <f>L6/L4</f>
        <v>5.5802155992390613E-2</v>
      </c>
      <c r="N6" s="91">
        <f>'Children in Care'!N49</f>
        <v>351</v>
      </c>
      <c r="O6" s="94">
        <f>N6/N4</f>
        <v>5.5811734775003972E-2</v>
      </c>
      <c r="P6" s="91">
        <f>'Children in Care'!P49</f>
        <v>347</v>
      </c>
      <c r="Q6" s="94">
        <f>P6/P4</f>
        <v>5.5281185279592158E-2</v>
      </c>
      <c r="R6" s="91">
        <f>'Children in Care'!R49</f>
        <v>357</v>
      </c>
      <c r="S6" s="94">
        <f>R6/R4</f>
        <v>5.6693663649356837E-2</v>
      </c>
      <c r="T6" s="91">
        <f>'Children in Care'!T49</f>
        <v>348</v>
      </c>
      <c r="U6" s="94">
        <f>T6/T4</f>
        <v>5.548469387755102E-2</v>
      </c>
      <c r="V6" s="91">
        <f>'Children in Care'!V49</f>
        <v>352</v>
      </c>
      <c r="W6" s="94">
        <f>V6/V4</f>
        <v>5.6437389770723101E-2</v>
      </c>
      <c r="X6" s="174">
        <f>'Children in Care'!X49</f>
        <v>0</v>
      </c>
      <c r="Y6" s="176" t="e">
        <f>X6/X4</f>
        <v>#DIV/0!</v>
      </c>
      <c r="Z6" s="174">
        <f>'Children in Care'!Z49</f>
        <v>0</v>
      </c>
      <c r="AA6" s="176" t="e">
        <f>Z6/Z4</f>
        <v>#DIV/0!</v>
      </c>
      <c r="AB6" s="174">
        <f>'Children in Care'!AB49</f>
        <v>0</v>
      </c>
      <c r="AC6" s="176" t="e">
        <f>AB6/AB4</f>
        <v>#DIV/0!</v>
      </c>
      <c r="AD6" s="174">
        <f>'Children in Care'!AD49</f>
        <v>0</v>
      </c>
      <c r="AE6" s="176" t="e">
        <f>AD6/AD4</f>
        <v>#DIV/0!</v>
      </c>
      <c r="AF6" s="93">
        <f t="shared" si="0"/>
        <v>352</v>
      </c>
      <c r="AG6" s="96">
        <f>AF6/AF4</f>
        <v>5.6437389770723101E-2</v>
      </c>
      <c r="AH6" s="97" t="e">
        <f t="shared" si="1"/>
        <v>#DIV/0!</v>
      </c>
    </row>
    <row r="7" spans="1:34" ht="80.099999999999994" customHeight="1">
      <c r="A7" s="305" t="s">
        <v>67</v>
      </c>
      <c r="B7" s="305"/>
      <c r="C7" s="91">
        <f>'Children in Care'!C72</f>
        <v>4102</v>
      </c>
      <c r="D7" s="94">
        <f>C7/C4</f>
        <v>0.65548098434004476</v>
      </c>
      <c r="E7" s="95"/>
      <c r="F7" s="95"/>
      <c r="G7" s="95"/>
      <c r="H7" s="91">
        <f>'Children in Care'!H72</f>
        <v>4134</v>
      </c>
      <c r="I7" s="94">
        <f>H7/H4</f>
        <v>0.65390699145839926</v>
      </c>
      <c r="J7" s="91">
        <f>'Children in Care'!J72</f>
        <v>4121</v>
      </c>
      <c r="K7" s="94">
        <f>J7/J4</f>
        <v>0.65412698412698411</v>
      </c>
      <c r="L7" s="91">
        <f>'Children in Care'!L72</f>
        <v>4133</v>
      </c>
      <c r="M7" s="94">
        <f>L7/L4</f>
        <v>0.65519974635383638</v>
      </c>
      <c r="N7" s="91">
        <f>'Children in Care'!N72</f>
        <v>4112</v>
      </c>
      <c r="O7" s="94">
        <f>N7/N4</f>
        <v>0.65384003816186997</v>
      </c>
      <c r="P7" s="91">
        <f>'Children in Care'!P72</f>
        <v>4100</v>
      </c>
      <c r="Q7" s="94">
        <f>P7/P4</f>
        <v>0.65317826987414374</v>
      </c>
      <c r="R7" s="91">
        <f>'Children in Care'!R72</f>
        <v>4106</v>
      </c>
      <c r="S7" s="94">
        <f>R7/R4</f>
        <v>0.65205653485786885</v>
      </c>
      <c r="T7" s="91">
        <f>'Children in Care'!T72</f>
        <v>4088</v>
      </c>
      <c r="U7" s="94">
        <f>T7/T4</f>
        <v>0.6517857142857143</v>
      </c>
      <c r="V7" s="91">
        <f>'Children in Care'!V72</f>
        <v>4056</v>
      </c>
      <c r="W7" s="94">
        <f>V7/V4</f>
        <v>0.65031265031265029</v>
      </c>
      <c r="X7" s="174">
        <f>'Children in Care'!X72</f>
        <v>0</v>
      </c>
      <c r="Y7" s="176" t="e">
        <f>X7/X4</f>
        <v>#DIV/0!</v>
      </c>
      <c r="Z7" s="174">
        <f>'Children in Care'!Z72</f>
        <v>0</v>
      </c>
      <c r="AA7" s="176" t="e">
        <f>Z7/Z4</f>
        <v>#DIV/0!</v>
      </c>
      <c r="AB7" s="174">
        <f>'Children in Care'!AB72</f>
        <v>0</v>
      </c>
      <c r="AC7" s="176" t="e">
        <f>AB7/AB4</f>
        <v>#DIV/0!</v>
      </c>
      <c r="AD7" s="174">
        <f>'Children in Care'!AD72</f>
        <v>0</v>
      </c>
      <c r="AE7" s="176" t="e">
        <f>AD7/AD4</f>
        <v>#DIV/0!</v>
      </c>
      <c r="AF7" s="93">
        <f t="shared" si="0"/>
        <v>4056</v>
      </c>
      <c r="AG7" s="96">
        <f>AF7/AF4</f>
        <v>0.65031265031265029</v>
      </c>
      <c r="AH7" s="97" t="e">
        <f t="shared" si="1"/>
        <v>#DIV/0!</v>
      </c>
    </row>
    <row r="8" spans="1:34" ht="80.099999999999994" customHeight="1">
      <c r="A8" s="305" t="s">
        <v>202</v>
      </c>
      <c r="B8" s="305"/>
      <c r="C8" s="91">
        <f>'Children in Care'!C95</f>
        <v>1715</v>
      </c>
      <c r="D8" s="94">
        <f>C8/C4</f>
        <v>0.27404921700223711</v>
      </c>
      <c r="E8" s="95"/>
      <c r="F8" s="95"/>
      <c r="G8" s="95"/>
      <c r="H8" s="91">
        <f>'Children in Care'!H95</f>
        <v>1714</v>
      </c>
      <c r="I8" s="94">
        <f>H8/H4</f>
        <v>0.27111673521037644</v>
      </c>
      <c r="J8" s="91">
        <f>'Children in Care'!J95</f>
        <v>1695</v>
      </c>
      <c r="K8" s="94">
        <f>J8/J4</f>
        <v>0.26904761904761904</v>
      </c>
      <c r="L8" s="91">
        <f>'Children in Care'!L95</f>
        <v>1686</v>
      </c>
      <c r="M8" s="94">
        <f>L8/L4</f>
        <v>0.26727964489537098</v>
      </c>
      <c r="N8" s="91">
        <f>'Children in Care'!N95</f>
        <v>1692</v>
      </c>
      <c r="O8" s="94">
        <f>N8/N4</f>
        <v>0.26904118301796787</v>
      </c>
      <c r="P8" s="91">
        <f>'Children in Care'!P95</f>
        <v>1693</v>
      </c>
      <c r="Q8" s="94">
        <f>P8/P4</f>
        <v>0.26971483192607931</v>
      </c>
      <c r="R8" s="91">
        <f>'Children in Care'!R95</f>
        <v>1695</v>
      </c>
      <c r="S8" s="94">
        <f>R8/R4</f>
        <v>0.26917579799904717</v>
      </c>
      <c r="T8" s="91">
        <f>'Children in Care'!T95</f>
        <v>1698</v>
      </c>
      <c r="U8" s="94">
        <f>T8/T4</f>
        <v>0.27072704081632654</v>
      </c>
      <c r="V8" s="91">
        <f>'Children in Care'!V95</f>
        <v>1684</v>
      </c>
      <c r="W8" s="94">
        <f>V8/V4</f>
        <v>0.27000160333493667</v>
      </c>
      <c r="X8" s="174">
        <f>'Children in Care'!X95</f>
        <v>0</v>
      </c>
      <c r="Y8" s="176" t="e">
        <f>X8/X4</f>
        <v>#DIV/0!</v>
      </c>
      <c r="Z8" s="174">
        <f>'Children in Care'!Z95</f>
        <v>0</v>
      </c>
      <c r="AA8" s="176" t="e">
        <f>Z8/Z4</f>
        <v>#DIV/0!</v>
      </c>
      <c r="AB8" s="174">
        <f>'Children in Care'!AB95</f>
        <v>0</v>
      </c>
      <c r="AC8" s="176" t="e">
        <f>AB8/AB4</f>
        <v>#DIV/0!</v>
      </c>
      <c r="AD8" s="174">
        <f>'Children in Care'!AD95</f>
        <v>0</v>
      </c>
      <c r="AE8" s="176" t="e">
        <f>AD8/AD4</f>
        <v>#DIV/0!</v>
      </c>
      <c r="AF8" s="93">
        <f t="shared" si="0"/>
        <v>1684</v>
      </c>
      <c r="AG8" s="96">
        <f>AF8/AF4</f>
        <v>0.27000160333493667</v>
      </c>
      <c r="AH8" s="97" t="e">
        <f t="shared" si="1"/>
        <v>#DIV/0!</v>
      </c>
    </row>
    <row r="9" spans="1:34" ht="80.099999999999994" customHeight="1">
      <c r="A9" s="305" t="s">
        <v>68</v>
      </c>
      <c r="B9" s="305"/>
      <c r="C9" s="91">
        <f>'Children in Care'!C118</f>
        <v>125</v>
      </c>
      <c r="D9" s="94">
        <f>C9/C4</f>
        <v>1.9974432726110578E-2</v>
      </c>
      <c r="E9" s="95"/>
      <c r="F9" s="95"/>
      <c r="G9" s="95"/>
      <c r="H9" s="91">
        <f>'Children in Care'!H118</f>
        <v>133</v>
      </c>
      <c r="I9" s="94">
        <f>H9/H4</f>
        <v>2.103764631445745E-2</v>
      </c>
      <c r="J9" s="91">
        <f>'Children in Care'!J118</f>
        <v>130</v>
      </c>
      <c r="K9" s="94">
        <f>J9/J4</f>
        <v>2.0634920634920634E-2</v>
      </c>
      <c r="L9" s="91">
        <f>'Children in Care'!L118</f>
        <v>127</v>
      </c>
      <c r="M9" s="94">
        <f>L9/L4</f>
        <v>2.0133164235890934E-2</v>
      </c>
      <c r="N9" s="91">
        <f>'Children in Care'!N118</f>
        <v>127</v>
      </c>
      <c r="O9" s="94">
        <f>N9/N4</f>
        <v>2.019398950548577E-2</v>
      </c>
      <c r="P9" s="91">
        <f>'Children in Care'!P118</f>
        <v>129</v>
      </c>
      <c r="Q9" s="94">
        <f>P9/P4</f>
        <v>2.0551218735064523E-2</v>
      </c>
      <c r="R9" s="91">
        <f>'Children in Care'!R118</f>
        <v>128</v>
      </c>
      <c r="S9" s="94">
        <f>R9/R4</f>
        <v>2.0327139907892647E-2</v>
      </c>
      <c r="T9" s="91">
        <f>'Children in Care'!T118</f>
        <v>128</v>
      </c>
      <c r="U9" s="94">
        <f>T9/T4</f>
        <v>2.0408163265306121E-2</v>
      </c>
      <c r="V9" s="91">
        <f>'Children in Care'!V118</f>
        <v>135</v>
      </c>
      <c r="W9" s="94">
        <f>V9/V4</f>
        <v>2.1645021645021644E-2</v>
      </c>
      <c r="X9" s="174">
        <f>'Children in Care'!X118</f>
        <v>0</v>
      </c>
      <c r="Y9" s="176" t="e">
        <f>X9/X4</f>
        <v>#DIV/0!</v>
      </c>
      <c r="Z9" s="174">
        <f>'Children in Care'!Z118</f>
        <v>0</v>
      </c>
      <c r="AA9" s="176" t="e">
        <f>Z9/Z4</f>
        <v>#DIV/0!</v>
      </c>
      <c r="AB9" s="174">
        <f>'Children in Care'!AB118</f>
        <v>0</v>
      </c>
      <c r="AC9" s="176" t="e">
        <f>AB9/AB4</f>
        <v>#DIV/0!</v>
      </c>
      <c r="AD9" s="174">
        <f>'Children in Care'!AD118</f>
        <v>0</v>
      </c>
      <c r="AE9" s="176" t="e">
        <f>AD9/AD4</f>
        <v>#DIV/0!</v>
      </c>
      <c r="AF9" s="93">
        <f t="shared" si="0"/>
        <v>135</v>
      </c>
      <c r="AG9" s="96">
        <f>AF9/AF4</f>
        <v>2.1645021645021644E-2</v>
      </c>
      <c r="AH9" s="97"/>
    </row>
    <row r="10" spans="1:34" ht="69.95" customHeight="1">
      <c r="A10" s="56" t="s">
        <v>290</v>
      </c>
      <c r="B10" s="62"/>
      <c r="C10" s="63"/>
      <c r="D10" s="64"/>
      <c r="E10" s="64"/>
      <c r="F10" s="64"/>
      <c r="G10" s="64"/>
      <c r="H10" s="63"/>
      <c r="I10" s="64"/>
      <c r="J10" s="63"/>
      <c r="K10" s="64"/>
      <c r="L10" s="63"/>
      <c r="M10" s="64"/>
      <c r="N10" s="63"/>
      <c r="O10" s="64"/>
      <c r="P10" s="63"/>
      <c r="Q10" s="64"/>
      <c r="R10" s="63"/>
      <c r="S10" s="64"/>
      <c r="T10" s="63"/>
      <c r="U10" s="64"/>
      <c r="V10" s="63"/>
      <c r="W10" s="64"/>
      <c r="X10" s="63"/>
      <c r="Y10" s="64"/>
      <c r="Z10" s="63"/>
      <c r="AA10" s="64"/>
      <c r="AB10" s="63"/>
      <c r="AC10" s="64"/>
      <c r="AD10" s="63"/>
      <c r="AE10" s="64"/>
      <c r="AF10" s="67"/>
      <c r="AG10" s="68"/>
      <c r="AH10" s="69"/>
    </row>
    <row r="11" spans="1:34" ht="80.099999999999994" customHeight="1">
      <c r="A11" s="305" t="s">
        <v>13</v>
      </c>
      <c r="B11" s="305"/>
      <c r="C11" s="91">
        <f>SUM(C12:C16)</f>
        <v>5805</v>
      </c>
      <c r="D11" s="99">
        <f>C11/C4</f>
        <v>0.92761265580057528</v>
      </c>
      <c r="E11" s="95"/>
      <c r="F11" s="99">
        <v>1</v>
      </c>
      <c r="G11" s="99">
        <v>1</v>
      </c>
      <c r="H11" s="91">
        <f>SUM(H12:H16)</f>
        <v>5884</v>
      </c>
      <c r="I11" s="99">
        <f t="shared" ref="I11:I16" si="2">H11/H4</f>
        <v>0.93071812717494462</v>
      </c>
      <c r="J11" s="91">
        <f>SUM(J12:J16)</f>
        <v>5889</v>
      </c>
      <c r="K11" s="99">
        <f t="shared" ref="K11:K16" si="3">J11/J4</f>
        <v>0.93476190476190479</v>
      </c>
      <c r="L11" s="91">
        <f>SUM(L12:L16)</f>
        <v>5938</v>
      </c>
      <c r="M11" s="99">
        <f t="shared" ref="M11:M16" si="4">L11/L4</f>
        <v>0.94134432466708939</v>
      </c>
      <c r="N11" s="91">
        <f>SUM(N12:N16)</f>
        <v>5985</v>
      </c>
      <c r="O11" s="99">
        <f t="shared" ref="O11:O16" si="5">N11/N4</f>
        <v>0.95166163141993954</v>
      </c>
      <c r="P11" s="91">
        <f>SUM(P12:P16)</f>
        <v>5911</v>
      </c>
      <c r="Q11" s="99">
        <f t="shared" ref="Q11:Q16" si="6">P11/P4</f>
        <v>0.94169189103074713</v>
      </c>
      <c r="R11" s="91">
        <f>SUM(R12:R16)</f>
        <v>6004</v>
      </c>
      <c r="S11" s="99">
        <f t="shared" ref="S11:S16" si="7">R11/R4</f>
        <v>0.9534699063045895</v>
      </c>
      <c r="T11" s="91">
        <f>SUM(T12:T16)</f>
        <v>5949</v>
      </c>
      <c r="U11" s="99">
        <f t="shared" ref="U11:U16" si="8">T11/T4</f>
        <v>0.94850127551020413</v>
      </c>
      <c r="V11" s="91">
        <f>SUM(V12:V16)</f>
        <v>5914</v>
      </c>
      <c r="W11" s="99">
        <f t="shared" ref="W11:W16" si="9">V11/V4</f>
        <v>0.94821228154561488</v>
      </c>
      <c r="X11" s="174">
        <f>SUM(X12:X16)</f>
        <v>0</v>
      </c>
      <c r="Y11" s="177" t="e">
        <f t="shared" ref="Y11:Y16" si="10">X11/X4</f>
        <v>#DIV/0!</v>
      </c>
      <c r="Z11" s="174">
        <f>SUM(Z12:Z16)</f>
        <v>0</v>
      </c>
      <c r="AA11" s="177" t="e">
        <f t="shared" ref="AA11:AA16" si="11">Z11/Z4</f>
        <v>#DIV/0!</v>
      </c>
      <c r="AB11" s="174">
        <f>SUM(AB12:AB16)</f>
        <v>0</v>
      </c>
      <c r="AC11" s="177" t="e">
        <f t="shared" ref="AC11:AC16" si="12">AB11/AB4</f>
        <v>#DIV/0!</v>
      </c>
      <c r="AD11" s="174">
        <f>SUM(AD12:AD16)</f>
        <v>0</v>
      </c>
      <c r="AE11" s="177" t="e">
        <f t="shared" ref="AE11:AE16" si="13">AD11/AD4</f>
        <v>#DIV/0!</v>
      </c>
      <c r="AF11" s="93">
        <f>V11</f>
        <v>5914</v>
      </c>
      <c r="AG11" s="98">
        <f t="shared" ref="AG11:AG16" si="14">AF11/AF4</f>
        <v>0.94821228154561488</v>
      </c>
      <c r="AH11" s="98">
        <f>AG11/F11-100%</f>
        <v>-5.1787718454385123E-2</v>
      </c>
    </row>
    <row r="12" spans="1:34" ht="80.099999999999994" customHeight="1">
      <c r="A12" s="305" t="s">
        <v>14</v>
      </c>
      <c r="B12" s="305"/>
      <c r="C12" s="91">
        <f>'Children in Care SW'!C26</f>
        <v>12</v>
      </c>
      <c r="D12" s="99">
        <f t="shared" ref="D12:D16" si="15">C12/C5</f>
        <v>1</v>
      </c>
      <c r="E12" s="95"/>
      <c r="F12" s="100">
        <v>1</v>
      </c>
      <c r="G12" s="100">
        <v>1</v>
      </c>
      <c r="H12" s="91">
        <f>'Children in Care SW'!H26</f>
        <v>11</v>
      </c>
      <c r="I12" s="99">
        <f t="shared" si="2"/>
        <v>1</v>
      </c>
      <c r="J12" s="91">
        <f>'Children in Care SW'!J26</f>
        <v>10</v>
      </c>
      <c r="K12" s="99">
        <f t="shared" si="3"/>
        <v>1</v>
      </c>
      <c r="L12" s="91">
        <f>'Children in Care SW'!L26</f>
        <v>10</v>
      </c>
      <c r="M12" s="99">
        <f t="shared" si="4"/>
        <v>1</v>
      </c>
      <c r="N12" s="91">
        <f>'Children in Care SW'!N26</f>
        <v>7</v>
      </c>
      <c r="O12" s="99">
        <f t="shared" si="5"/>
        <v>1</v>
      </c>
      <c r="P12" s="91">
        <f>'Children in Care SW'!P26</f>
        <v>8</v>
      </c>
      <c r="Q12" s="99">
        <f t="shared" si="6"/>
        <v>1</v>
      </c>
      <c r="R12" s="91">
        <f>'Children in Care SW'!R26</f>
        <v>11</v>
      </c>
      <c r="S12" s="99">
        <f t="shared" si="7"/>
        <v>1</v>
      </c>
      <c r="T12" s="91">
        <f>'Children in Care SW'!T26</f>
        <v>10</v>
      </c>
      <c r="U12" s="99">
        <f t="shared" si="8"/>
        <v>1</v>
      </c>
      <c r="V12" s="91">
        <f>'Children in Care SW'!V26</f>
        <v>10</v>
      </c>
      <c r="W12" s="99">
        <f t="shared" si="9"/>
        <v>1</v>
      </c>
      <c r="X12" s="174">
        <f>'Children in Care SW'!X26</f>
        <v>0</v>
      </c>
      <c r="Y12" s="177" t="e">
        <f t="shared" si="10"/>
        <v>#DIV/0!</v>
      </c>
      <c r="Z12" s="174">
        <f>'Children in Care SW'!Z26</f>
        <v>0</v>
      </c>
      <c r="AA12" s="177" t="e">
        <f t="shared" si="11"/>
        <v>#DIV/0!</v>
      </c>
      <c r="AB12" s="174">
        <f>'Children in Care SW'!AB26</f>
        <v>0</v>
      </c>
      <c r="AC12" s="177" t="e">
        <f t="shared" si="12"/>
        <v>#DIV/0!</v>
      </c>
      <c r="AD12" s="174">
        <f>'Children in Care SW'!AD26</f>
        <v>0</v>
      </c>
      <c r="AE12" s="177" t="e">
        <f t="shared" si="13"/>
        <v>#DIV/0!</v>
      </c>
      <c r="AF12" s="93">
        <f t="shared" ref="AF12:AF16" si="16">V12</f>
        <v>10</v>
      </c>
      <c r="AG12" s="98">
        <f>AF12/AF5</f>
        <v>1</v>
      </c>
      <c r="AH12" s="98">
        <f t="shared" ref="AH12:AH16" si="17">AG12/F12-100%</f>
        <v>0</v>
      </c>
    </row>
    <row r="13" spans="1:34" ht="80.099999999999994" customHeight="1">
      <c r="A13" s="305" t="s">
        <v>15</v>
      </c>
      <c r="B13" s="305"/>
      <c r="C13" s="91">
        <f>'Children in Care SW'!C49</f>
        <v>302</v>
      </c>
      <c r="D13" s="99">
        <f t="shared" si="15"/>
        <v>0.99342105263157898</v>
      </c>
      <c r="E13" s="95"/>
      <c r="F13" s="100">
        <v>1</v>
      </c>
      <c r="G13" s="100">
        <v>1</v>
      </c>
      <c r="H13" s="91">
        <f>'Children in Care SW'!H49</f>
        <v>327</v>
      </c>
      <c r="I13" s="99">
        <f t="shared" si="2"/>
        <v>0.99090909090909096</v>
      </c>
      <c r="J13" s="91">
        <f>'Children in Care SW'!J49</f>
        <v>340</v>
      </c>
      <c r="K13" s="99">
        <f t="shared" si="3"/>
        <v>0.98837209302325579</v>
      </c>
      <c r="L13" s="91">
        <f>'Children in Care SW'!L49</f>
        <v>347</v>
      </c>
      <c r="M13" s="99">
        <f t="shared" si="4"/>
        <v>0.98579545454545459</v>
      </c>
      <c r="N13" s="91">
        <f>'Children in Care SW'!N49</f>
        <v>341</v>
      </c>
      <c r="O13" s="99">
        <f t="shared" si="5"/>
        <v>0.97150997150997154</v>
      </c>
      <c r="P13" s="91">
        <f>'Children in Care SW'!P49</f>
        <v>342</v>
      </c>
      <c r="Q13" s="99">
        <f t="shared" si="6"/>
        <v>0.98559077809798268</v>
      </c>
      <c r="R13" s="91">
        <f>'Children in Care SW'!R49</f>
        <v>353</v>
      </c>
      <c r="S13" s="99">
        <f t="shared" si="7"/>
        <v>0.98879551820728295</v>
      </c>
      <c r="T13" s="91">
        <f>'Children in Care SW'!T49</f>
        <v>342</v>
      </c>
      <c r="U13" s="99">
        <f t="shared" si="8"/>
        <v>0.98275862068965514</v>
      </c>
      <c r="V13" s="91">
        <f>'Children in Care SW'!V49</f>
        <v>346</v>
      </c>
      <c r="W13" s="99">
        <f t="shared" si="9"/>
        <v>0.98295454545454541</v>
      </c>
      <c r="X13" s="174">
        <f>'Children in Care SW'!X49</f>
        <v>0</v>
      </c>
      <c r="Y13" s="177" t="e">
        <f t="shared" si="10"/>
        <v>#DIV/0!</v>
      </c>
      <c r="Z13" s="174">
        <f>'Children in Care SW'!Z49</f>
        <v>0</v>
      </c>
      <c r="AA13" s="177" t="e">
        <f t="shared" si="11"/>
        <v>#DIV/0!</v>
      </c>
      <c r="AB13" s="174">
        <f>'Children in Care SW'!AB49</f>
        <v>0</v>
      </c>
      <c r="AC13" s="177" t="e">
        <f t="shared" si="12"/>
        <v>#DIV/0!</v>
      </c>
      <c r="AD13" s="174">
        <f>'Children in Care SW'!AD49</f>
        <v>0</v>
      </c>
      <c r="AE13" s="177" t="e">
        <f t="shared" si="13"/>
        <v>#DIV/0!</v>
      </c>
      <c r="AF13" s="93">
        <f t="shared" si="16"/>
        <v>346</v>
      </c>
      <c r="AG13" s="98">
        <f t="shared" si="14"/>
        <v>0.98295454545454541</v>
      </c>
      <c r="AH13" s="98">
        <f t="shared" si="17"/>
        <v>-1.7045454545454586E-2</v>
      </c>
    </row>
    <row r="14" spans="1:34" ht="80.099999999999994" customHeight="1">
      <c r="A14" s="305" t="s">
        <v>16</v>
      </c>
      <c r="B14" s="305"/>
      <c r="C14" s="91">
        <f>'Children in Care SW'!C72</f>
        <v>3805</v>
      </c>
      <c r="D14" s="99">
        <f t="shared" si="15"/>
        <v>0.92759629449049241</v>
      </c>
      <c r="E14" s="95"/>
      <c r="F14" s="100">
        <v>1</v>
      </c>
      <c r="G14" s="100">
        <v>1</v>
      </c>
      <c r="H14" s="91">
        <f>'Children in Care SW'!H72</f>
        <v>3858</v>
      </c>
      <c r="I14" s="99">
        <f t="shared" si="2"/>
        <v>0.93323657474600874</v>
      </c>
      <c r="J14" s="91">
        <f>'Children in Care SW'!J72</f>
        <v>3855</v>
      </c>
      <c r="K14" s="99">
        <f t="shared" si="3"/>
        <v>0.93545256005823829</v>
      </c>
      <c r="L14" s="91">
        <f>'Children in Care SW'!L72</f>
        <v>3904</v>
      </c>
      <c r="M14" s="99">
        <f t="shared" si="4"/>
        <v>0.94459230583111542</v>
      </c>
      <c r="N14" s="91">
        <f>'Children in Care SW'!N72</f>
        <v>3926</v>
      </c>
      <c r="O14" s="99">
        <f t="shared" si="5"/>
        <v>0.95476653696498059</v>
      </c>
      <c r="P14" s="91">
        <f>'Children in Care SW'!P72</f>
        <v>3878</v>
      </c>
      <c r="Q14" s="99">
        <f t="shared" si="6"/>
        <v>0.94585365853658532</v>
      </c>
      <c r="R14" s="91">
        <f>'Children in Care SW'!R72</f>
        <v>3940</v>
      </c>
      <c r="S14" s="99">
        <f t="shared" si="7"/>
        <v>0.95957135898684853</v>
      </c>
      <c r="T14" s="91">
        <f>'Children in Care SW'!T72</f>
        <v>3906</v>
      </c>
      <c r="U14" s="99">
        <f t="shared" si="8"/>
        <v>0.95547945205479456</v>
      </c>
      <c r="V14" s="91">
        <f>'Children in Care SW'!V72</f>
        <v>3874</v>
      </c>
      <c r="W14" s="99">
        <f t="shared" si="9"/>
        <v>0.95512820512820518</v>
      </c>
      <c r="X14" s="174">
        <f>'Children in Care SW'!X72</f>
        <v>0</v>
      </c>
      <c r="Y14" s="177" t="e">
        <f t="shared" si="10"/>
        <v>#DIV/0!</v>
      </c>
      <c r="Z14" s="174">
        <f>'Children in Care SW'!Z72</f>
        <v>0</v>
      </c>
      <c r="AA14" s="177" t="e">
        <f t="shared" si="11"/>
        <v>#DIV/0!</v>
      </c>
      <c r="AB14" s="174">
        <f>'Children in Care SW'!AB72</f>
        <v>0</v>
      </c>
      <c r="AC14" s="177" t="e">
        <f t="shared" si="12"/>
        <v>#DIV/0!</v>
      </c>
      <c r="AD14" s="174">
        <f>'Children in Care SW'!AD72</f>
        <v>0</v>
      </c>
      <c r="AE14" s="177" t="e">
        <f t="shared" si="13"/>
        <v>#DIV/0!</v>
      </c>
      <c r="AF14" s="93">
        <f t="shared" si="16"/>
        <v>3874</v>
      </c>
      <c r="AG14" s="98">
        <f t="shared" si="14"/>
        <v>0.95512820512820518</v>
      </c>
      <c r="AH14" s="98">
        <f t="shared" si="17"/>
        <v>-4.4871794871794823E-2</v>
      </c>
    </row>
    <row r="15" spans="1:34" ht="80.099999999999994" customHeight="1">
      <c r="A15" s="305" t="s">
        <v>43</v>
      </c>
      <c r="B15" s="305"/>
      <c r="C15" s="91">
        <f>'Children in Care SW'!C95</f>
        <v>1569</v>
      </c>
      <c r="D15" s="99">
        <f>C15/C8</f>
        <v>0.91486880466472298</v>
      </c>
      <c r="E15" s="95"/>
      <c r="F15" s="100">
        <v>1</v>
      </c>
      <c r="G15" s="100">
        <v>1</v>
      </c>
      <c r="H15" s="91">
        <f>'Children in Care SW'!H95</f>
        <v>1556</v>
      </c>
      <c r="I15" s="99">
        <f t="shared" si="2"/>
        <v>0.90781796966161021</v>
      </c>
      <c r="J15" s="91">
        <f>'Children in Care SW'!J95</f>
        <v>1562</v>
      </c>
      <c r="K15" s="99">
        <f t="shared" si="3"/>
        <v>0.92153392330383477</v>
      </c>
      <c r="L15" s="91">
        <f>'Children in Care SW'!L95</f>
        <v>1554</v>
      </c>
      <c r="M15" s="99">
        <f t="shared" si="4"/>
        <v>0.92170818505338081</v>
      </c>
      <c r="N15" s="91">
        <f>'Children in Care SW'!N95</f>
        <v>1585</v>
      </c>
      <c r="O15" s="99">
        <f t="shared" si="5"/>
        <v>0.93676122931442085</v>
      </c>
      <c r="P15" s="91">
        <f>'Children in Care SW'!P95</f>
        <v>1555</v>
      </c>
      <c r="Q15" s="99">
        <f t="shared" si="6"/>
        <v>0.91848789131718844</v>
      </c>
      <c r="R15" s="91">
        <f>'Children in Care SW'!R95</f>
        <v>1574</v>
      </c>
      <c r="S15" s="99">
        <f t="shared" si="7"/>
        <v>0.92861356932153394</v>
      </c>
      <c r="T15" s="91">
        <f>'Children in Care SW'!T95</f>
        <v>1568</v>
      </c>
      <c r="U15" s="99">
        <f t="shared" si="8"/>
        <v>0.92343934040047115</v>
      </c>
      <c r="V15" s="91">
        <f>'Children in Care SW'!V95</f>
        <v>1555</v>
      </c>
      <c r="W15" s="99">
        <f t="shared" si="9"/>
        <v>0.92339667458432306</v>
      </c>
      <c r="X15" s="174">
        <f>'Children in Care SW'!X95</f>
        <v>0</v>
      </c>
      <c r="Y15" s="177" t="e">
        <f t="shared" si="10"/>
        <v>#DIV/0!</v>
      </c>
      <c r="Z15" s="174">
        <f>'Children in Care SW'!Z95</f>
        <v>0</v>
      </c>
      <c r="AA15" s="177" t="e">
        <f t="shared" si="11"/>
        <v>#DIV/0!</v>
      </c>
      <c r="AB15" s="174">
        <f>'Children in Care SW'!AB95</f>
        <v>0</v>
      </c>
      <c r="AC15" s="177" t="e">
        <f t="shared" si="12"/>
        <v>#DIV/0!</v>
      </c>
      <c r="AD15" s="174">
        <f>'Children in Care SW'!AD95</f>
        <v>0</v>
      </c>
      <c r="AE15" s="177" t="e">
        <f t="shared" si="13"/>
        <v>#DIV/0!</v>
      </c>
      <c r="AF15" s="93">
        <f t="shared" si="16"/>
        <v>1555</v>
      </c>
      <c r="AG15" s="98">
        <f t="shared" si="14"/>
        <v>0.92339667458432306</v>
      </c>
      <c r="AH15" s="98">
        <f t="shared" si="17"/>
        <v>-7.6603325415676937E-2</v>
      </c>
    </row>
    <row r="16" spans="1:34" ht="80.099999999999994" customHeight="1">
      <c r="A16" s="305" t="s">
        <v>17</v>
      </c>
      <c r="B16" s="305"/>
      <c r="C16" s="91">
        <f>'Children in Care SW'!C118</f>
        <v>117</v>
      </c>
      <c r="D16" s="99">
        <f t="shared" si="15"/>
        <v>0.93600000000000005</v>
      </c>
      <c r="E16" s="95"/>
      <c r="F16" s="100">
        <v>1</v>
      </c>
      <c r="G16" s="100">
        <v>1</v>
      </c>
      <c r="H16" s="91">
        <f>'Children in Care SW'!H118</f>
        <v>132</v>
      </c>
      <c r="I16" s="99">
        <f t="shared" si="2"/>
        <v>0.99248120300751874</v>
      </c>
      <c r="J16" s="91">
        <f>'Children in Care SW'!J118</f>
        <v>122</v>
      </c>
      <c r="K16" s="99">
        <f t="shared" si="3"/>
        <v>0.93846153846153846</v>
      </c>
      <c r="L16" s="91">
        <f>'Children in Care SW'!L118</f>
        <v>123</v>
      </c>
      <c r="M16" s="99">
        <f t="shared" si="4"/>
        <v>0.96850393700787396</v>
      </c>
      <c r="N16" s="91">
        <f>'Children in Care SW'!N118</f>
        <v>126</v>
      </c>
      <c r="O16" s="99">
        <f t="shared" si="5"/>
        <v>0.99212598425196852</v>
      </c>
      <c r="P16" s="91">
        <f>'Children in Care SW'!P118</f>
        <v>128</v>
      </c>
      <c r="Q16" s="99">
        <f t="shared" si="6"/>
        <v>0.99224806201550386</v>
      </c>
      <c r="R16" s="91">
        <f>'Children in Care SW'!R118</f>
        <v>126</v>
      </c>
      <c r="S16" s="99">
        <f t="shared" si="7"/>
        <v>0.984375</v>
      </c>
      <c r="T16" s="91">
        <f>'Children in Care SW'!T118</f>
        <v>123</v>
      </c>
      <c r="U16" s="99">
        <f t="shared" si="8"/>
        <v>0.9609375</v>
      </c>
      <c r="V16" s="91">
        <f>'Children in Care SW'!V118</f>
        <v>129</v>
      </c>
      <c r="W16" s="99">
        <f t="shared" si="9"/>
        <v>0.9555555555555556</v>
      </c>
      <c r="X16" s="174">
        <f>'Children in Care SW'!X118</f>
        <v>0</v>
      </c>
      <c r="Y16" s="177" t="e">
        <f t="shared" si="10"/>
        <v>#DIV/0!</v>
      </c>
      <c r="Z16" s="174">
        <f>'Children in Care SW'!Z118</f>
        <v>0</v>
      </c>
      <c r="AA16" s="177" t="e">
        <f t="shared" si="11"/>
        <v>#DIV/0!</v>
      </c>
      <c r="AB16" s="174">
        <f>'Children in Care SW'!AB118</f>
        <v>0</v>
      </c>
      <c r="AC16" s="177" t="e">
        <f t="shared" si="12"/>
        <v>#DIV/0!</v>
      </c>
      <c r="AD16" s="174">
        <f>'Children in Care SW'!AD118</f>
        <v>0</v>
      </c>
      <c r="AE16" s="177" t="e">
        <f t="shared" si="13"/>
        <v>#DIV/0!</v>
      </c>
      <c r="AF16" s="93">
        <f t="shared" si="16"/>
        <v>129</v>
      </c>
      <c r="AG16" s="98">
        <f t="shared" si="14"/>
        <v>0.9555555555555556</v>
      </c>
      <c r="AH16" s="98">
        <f t="shared" si="17"/>
        <v>-4.4444444444444398E-2</v>
      </c>
    </row>
    <row r="17" spans="1:34" ht="69.95" customHeight="1">
      <c r="A17" s="56" t="s">
        <v>291</v>
      </c>
      <c r="B17" s="72"/>
      <c r="C17" s="73"/>
      <c r="D17" s="74"/>
      <c r="E17" s="74"/>
      <c r="F17" s="74"/>
      <c r="G17" s="74"/>
      <c r="H17" s="73"/>
      <c r="I17" s="74"/>
      <c r="J17" s="202"/>
      <c r="K17" s="203"/>
      <c r="L17" s="202"/>
      <c r="M17" s="203"/>
      <c r="N17" s="202"/>
      <c r="O17" s="203"/>
      <c r="P17" s="202"/>
      <c r="Q17" s="203"/>
      <c r="R17" s="202"/>
      <c r="S17" s="203"/>
      <c r="T17" s="202"/>
      <c r="U17" s="203"/>
      <c r="V17" s="73"/>
      <c r="W17" s="74"/>
      <c r="X17" s="73"/>
      <c r="Y17" s="74"/>
      <c r="Z17" s="73"/>
      <c r="AA17" s="74"/>
      <c r="AB17" s="73"/>
      <c r="AC17" s="74"/>
      <c r="AD17" s="73"/>
      <c r="AE17" s="74"/>
      <c r="AF17" s="75"/>
      <c r="AG17" s="76"/>
      <c r="AH17" s="77"/>
    </row>
    <row r="18" spans="1:34" ht="80.099999999999994" customHeight="1">
      <c r="A18" s="305" t="s">
        <v>71</v>
      </c>
      <c r="B18" s="305"/>
      <c r="C18" s="91">
        <f>SUM(C19:C23)</f>
        <v>5852</v>
      </c>
      <c r="D18" s="99">
        <f t="shared" ref="D18:D23" si="18">C18/C4</f>
        <v>0.93512304250559286</v>
      </c>
      <c r="E18" s="95"/>
      <c r="F18" s="99">
        <v>0.9</v>
      </c>
      <c r="G18" s="95"/>
      <c r="H18" s="91">
        <f>SUM(H19:H23)</f>
        <v>5829</v>
      </c>
      <c r="I18" s="99">
        <f>H18/H4</f>
        <v>0.92201834862385323</v>
      </c>
      <c r="J18" s="91">
        <f>SUM(J19:J23)</f>
        <v>5775</v>
      </c>
      <c r="K18" s="99">
        <f>J18/J4</f>
        <v>0.91666666666666663</v>
      </c>
      <c r="L18" s="91">
        <f>SUM(L19:L23)</f>
        <v>5782</v>
      </c>
      <c r="M18" s="99">
        <f>L18/L4</f>
        <v>0.91661382371591626</v>
      </c>
      <c r="N18" s="91">
        <f>SUM(N19:N23)</f>
        <v>5833</v>
      </c>
      <c r="O18" s="99">
        <f>N18/N4</f>
        <v>0.92749244712990941</v>
      </c>
      <c r="P18" s="91">
        <f>SUM(P19:P23)</f>
        <v>5869</v>
      </c>
      <c r="Q18" s="99">
        <f>P18/P4</f>
        <v>0.9350007965588657</v>
      </c>
      <c r="R18" s="91">
        <f>SUM(R19:R23)</f>
        <v>5915</v>
      </c>
      <c r="S18" s="99">
        <f>R18/R4</f>
        <v>0.93933619183738293</v>
      </c>
      <c r="T18" s="91">
        <f>SUM(T19:T23)</f>
        <v>5833</v>
      </c>
      <c r="U18" s="99">
        <f>T18/T4</f>
        <v>0.93000637755102045</v>
      </c>
      <c r="V18" s="91">
        <f>SUM(V19:V23)</f>
        <v>5823</v>
      </c>
      <c r="W18" s="99">
        <f>V18/V4</f>
        <v>0.93362193362193358</v>
      </c>
      <c r="X18" s="174">
        <f>SUM(X19:X23)</f>
        <v>0</v>
      </c>
      <c r="Y18" s="177" t="e">
        <f>X18/X4</f>
        <v>#DIV/0!</v>
      </c>
      <c r="Z18" s="174">
        <f>SUM(Z19:Z23)</f>
        <v>0</v>
      </c>
      <c r="AA18" s="177" t="e">
        <f>Z18/Z4</f>
        <v>#DIV/0!</v>
      </c>
      <c r="AB18" s="174">
        <f>SUM(AB19:AB23)</f>
        <v>0</v>
      </c>
      <c r="AC18" s="177" t="e">
        <f>AB18/AB4</f>
        <v>#DIV/0!</v>
      </c>
      <c r="AD18" s="174">
        <f>SUM(AD19:AD23)</f>
        <v>0</v>
      </c>
      <c r="AE18" s="177" t="e">
        <f>AD18/AD4</f>
        <v>#DIV/0!</v>
      </c>
      <c r="AF18" s="93">
        <f>V18</f>
        <v>5823</v>
      </c>
      <c r="AG18" s="98">
        <f>AF18/AF4</f>
        <v>0.93362193362193358</v>
      </c>
      <c r="AH18" s="98">
        <f t="shared" ref="AH18:AH23" si="19">AG18/F18-100%</f>
        <v>3.7357704024370664E-2</v>
      </c>
    </row>
    <row r="19" spans="1:34" ht="80.099999999999994" customHeight="1">
      <c r="A19" s="305" t="s">
        <v>19</v>
      </c>
      <c r="B19" s="305"/>
      <c r="C19" s="91">
        <f>'Children in Care Care Plan'!C26</f>
        <v>10</v>
      </c>
      <c r="D19" s="99">
        <f t="shared" si="18"/>
        <v>0.83333333333333337</v>
      </c>
      <c r="E19" s="95"/>
      <c r="F19" s="99">
        <v>1</v>
      </c>
      <c r="G19" s="99">
        <v>1</v>
      </c>
      <c r="H19" s="91">
        <f>'Children in Care Care Plan'!H26</f>
        <v>11</v>
      </c>
      <c r="I19" s="99">
        <f t="shared" ref="I19:I22" si="20">H19/H5</f>
        <v>1</v>
      </c>
      <c r="J19" s="91">
        <f>'Children in Care Care Plan'!J26</f>
        <v>10</v>
      </c>
      <c r="K19" s="99">
        <f t="shared" ref="K19:K22" si="21">J19/J5</f>
        <v>1</v>
      </c>
      <c r="L19" s="91">
        <f>'Children in Care Care Plan'!L26</f>
        <v>10</v>
      </c>
      <c r="M19" s="99">
        <f t="shared" ref="M19:M22" si="22">L19/L5</f>
        <v>1</v>
      </c>
      <c r="N19" s="91">
        <f>'Children in Care Care Plan'!N26</f>
        <v>7</v>
      </c>
      <c r="O19" s="99">
        <f t="shared" ref="O19:O22" si="23">N19/N5</f>
        <v>1</v>
      </c>
      <c r="P19" s="91">
        <f>'Children in Care Care Plan'!P26</f>
        <v>8</v>
      </c>
      <c r="Q19" s="99">
        <f t="shared" ref="Q19:Q22" si="24">P19/P5</f>
        <v>1</v>
      </c>
      <c r="R19" s="91">
        <f>'Children in Care Care Plan'!R26</f>
        <v>11</v>
      </c>
      <c r="S19" s="99">
        <f t="shared" ref="S19:S22" si="25">R19/R5</f>
        <v>1</v>
      </c>
      <c r="T19" s="91">
        <f>'Children in Care Care Plan'!T26</f>
        <v>10</v>
      </c>
      <c r="U19" s="99">
        <f t="shared" ref="U19:U22" si="26">T19/T5</f>
        <v>1</v>
      </c>
      <c r="V19" s="91">
        <f>'Children in Care Care Plan'!V26</f>
        <v>10</v>
      </c>
      <c r="W19" s="99">
        <f t="shared" ref="W19:W22" si="27">V19/V5</f>
        <v>1</v>
      </c>
      <c r="X19" s="174">
        <f>'Children in Care Care Plan'!X26</f>
        <v>0</v>
      </c>
      <c r="Y19" s="177" t="e">
        <f t="shared" ref="Y19:Y22" si="28">X19/X5</f>
        <v>#DIV/0!</v>
      </c>
      <c r="Z19" s="174">
        <f>'Children in Care Care Plan'!Z26</f>
        <v>0</v>
      </c>
      <c r="AA19" s="177" t="e">
        <f t="shared" ref="AA19:AA22" si="29">Z19/Z5</f>
        <v>#DIV/0!</v>
      </c>
      <c r="AB19" s="174">
        <f>'Children in Care Care Plan'!AB26</f>
        <v>0</v>
      </c>
      <c r="AC19" s="177" t="e">
        <f t="shared" ref="AC19:AC22" si="30">AB19/AB5</f>
        <v>#DIV/0!</v>
      </c>
      <c r="AD19" s="174">
        <f>'Children in Care Care Plan'!AD26</f>
        <v>0</v>
      </c>
      <c r="AE19" s="177" t="e">
        <f t="shared" ref="AE19:AE22" si="31">AD19/AD5</f>
        <v>#DIV/0!</v>
      </c>
      <c r="AF19" s="93">
        <f t="shared" ref="AF19:AF23" si="32">V19</f>
        <v>10</v>
      </c>
      <c r="AG19" s="98">
        <f t="shared" ref="AG19:AG23" si="33">AF19/AF5</f>
        <v>1</v>
      </c>
      <c r="AH19" s="98">
        <f>AG19/F19-100%</f>
        <v>0</v>
      </c>
    </row>
    <row r="20" spans="1:34" ht="80.099999999999994" customHeight="1">
      <c r="A20" s="305" t="s">
        <v>20</v>
      </c>
      <c r="B20" s="305"/>
      <c r="C20" s="91">
        <f>'Children in Care Care Plan'!C49</f>
        <v>296</v>
      </c>
      <c r="D20" s="99">
        <f t="shared" si="18"/>
        <v>0.97368421052631582</v>
      </c>
      <c r="E20" s="95"/>
      <c r="F20" s="99">
        <v>0.9</v>
      </c>
      <c r="G20" s="99">
        <v>0.9</v>
      </c>
      <c r="H20" s="91">
        <f>'Children in Care Care Plan'!H49</f>
        <v>315</v>
      </c>
      <c r="I20" s="99">
        <f t="shared" si="20"/>
        <v>0.95454545454545459</v>
      </c>
      <c r="J20" s="91">
        <f>'Children in Care Care Plan'!J49</f>
        <v>320</v>
      </c>
      <c r="K20" s="99">
        <f t="shared" si="21"/>
        <v>0.93023255813953487</v>
      </c>
      <c r="L20" s="91">
        <f>'Children in Care Care Plan'!L49</f>
        <v>326</v>
      </c>
      <c r="M20" s="99">
        <f t="shared" si="22"/>
        <v>0.92613636363636365</v>
      </c>
      <c r="N20" s="91">
        <f>'Children in Care Care Plan'!N49</f>
        <v>325</v>
      </c>
      <c r="O20" s="99">
        <f t="shared" si="23"/>
        <v>0.92592592592592593</v>
      </c>
      <c r="P20" s="91">
        <f>'Children in Care Care Plan'!P49</f>
        <v>334</v>
      </c>
      <c r="Q20" s="99">
        <f t="shared" si="24"/>
        <v>0.96253602305475505</v>
      </c>
      <c r="R20" s="91">
        <f>'Children in Care Care Plan'!R49</f>
        <v>351</v>
      </c>
      <c r="S20" s="99">
        <f t="shared" si="25"/>
        <v>0.98319327731092432</v>
      </c>
      <c r="T20" s="91">
        <f>'Children in Care Care Plan'!T49</f>
        <v>338</v>
      </c>
      <c r="U20" s="99">
        <f t="shared" si="26"/>
        <v>0.97126436781609193</v>
      </c>
      <c r="V20" s="91">
        <f>'Children in Care Care Plan'!V49</f>
        <v>343</v>
      </c>
      <c r="W20" s="99">
        <f t="shared" si="27"/>
        <v>0.97443181818181823</v>
      </c>
      <c r="X20" s="174">
        <f>'Children in Care Care Plan'!X49</f>
        <v>0</v>
      </c>
      <c r="Y20" s="177" t="e">
        <f t="shared" si="28"/>
        <v>#DIV/0!</v>
      </c>
      <c r="Z20" s="174">
        <f>'Children in Care Care Plan'!Z49</f>
        <v>0</v>
      </c>
      <c r="AA20" s="177" t="e">
        <f t="shared" si="29"/>
        <v>#DIV/0!</v>
      </c>
      <c r="AB20" s="174">
        <f>'Children in Care Care Plan'!AB49</f>
        <v>0</v>
      </c>
      <c r="AC20" s="177" t="e">
        <f t="shared" si="30"/>
        <v>#DIV/0!</v>
      </c>
      <c r="AD20" s="174">
        <f>'Children in Care Care Plan'!AD49</f>
        <v>0</v>
      </c>
      <c r="AE20" s="177" t="e">
        <f t="shared" si="31"/>
        <v>#DIV/0!</v>
      </c>
      <c r="AF20" s="93">
        <f t="shared" si="32"/>
        <v>343</v>
      </c>
      <c r="AG20" s="98">
        <f t="shared" si="33"/>
        <v>0.97443181818181823</v>
      </c>
      <c r="AH20" s="98">
        <f t="shared" si="19"/>
        <v>8.2702020202020332E-2</v>
      </c>
    </row>
    <row r="21" spans="1:34" ht="80.099999999999994" customHeight="1">
      <c r="A21" s="305" t="s">
        <v>21</v>
      </c>
      <c r="B21" s="305"/>
      <c r="C21" s="91">
        <f>'Children in Care Care Plan'!C72</f>
        <v>3844</v>
      </c>
      <c r="D21" s="99">
        <f t="shared" si="18"/>
        <v>0.93710385177961975</v>
      </c>
      <c r="E21" s="95"/>
      <c r="F21" s="99">
        <v>0.9</v>
      </c>
      <c r="G21" s="99">
        <v>0.9</v>
      </c>
      <c r="H21" s="91">
        <f>'Children in Care Care Plan'!H72</f>
        <v>3826</v>
      </c>
      <c r="I21" s="99">
        <f t="shared" si="20"/>
        <v>0.92549588776003866</v>
      </c>
      <c r="J21" s="91">
        <f>'Children in Care Care Plan'!J72</f>
        <v>3769</v>
      </c>
      <c r="K21" s="99">
        <f t="shared" si="21"/>
        <v>0.9145838388740597</v>
      </c>
      <c r="L21" s="91">
        <f>'Children in Care Care Plan'!L72</f>
        <v>3786</v>
      </c>
      <c r="M21" s="99">
        <f t="shared" si="22"/>
        <v>0.91604161625937575</v>
      </c>
      <c r="N21" s="91">
        <f>'Children in Care Care Plan'!N72</f>
        <v>3820</v>
      </c>
      <c r="O21" s="99">
        <f t="shared" si="23"/>
        <v>0.92898832684824906</v>
      </c>
      <c r="P21" s="91">
        <f>'Children in Care Care Plan'!P72</f>
        <v>3843</v>
      </c>
      <c r="Q21" s="99">
        <f t="shared" si="24"/>
        <v>0.93731707317073176</v>
      </c>
      <c r="R21" s="91">
        <f>'Children in Care Care Plan'!R72</f>
        <v>3860</v>
      </c>
      <c r="S21" s="99">
        <f t="shared" si="25"/>
        <v>0.94008767657087189</v>
      </c>
      <c r="T21" s="91">
        <f>'Children in Care Care Plan'!T72</f>
        <v>3820</v>
      </c>
      <c r="U21" s="99">
        <f t="shared" si="26"/>
        <v>0.93444227005870839</v>
      </c>
      <c r="V21" s="91">
        <f>'Children in Care Care Plan'!V72</f>
        <v>3795</v>
      </c>
      <c r="W21" s="99">
        <f t="shared" si="27"/>
        <v>0.93565088757396453</v>
      </c>
      <c r="X21" s="174">
        <f>'Children in Care Care Plan'!X72</f>
        <v>0</v>
      </c>
      <c r="Y21" s="177" t="e">
        <f t="shared" si="28"/>
        <v>#DIV/0!</v>
      </c>
      <c r="Z21" s="174">
        <f>'Children in Care Care Plan'!Z72</f>
        <v>0</v>
      </c>
      <c r="AA21" s="177" t="e">
        <f t="shared" si="29"/>
        <v>#DIV/0!</v>
      </c>
      <c r="AB21" s="174">
        <f>'Children in Care Care Plan'!AB72</f>
        <v>0</v>
      </c>
      <c r="AC21" s="177" t="e">
        <f t="shared" si="30"/>
        <v>#DIV/0!</v>
      </c>
      <c r="AD21" s="174">
        <f>'Children in Care Care Plan'!AD72</f>
        <v>0</v>
      </c>
      <c r="AE21" s="177" t="e">
        <f t="shared" si="31"/>
        <v>#DIV/0!</v>
      </c>
      <c r="AF21" s="93">
        <f t="shared" si="32"/>
        <v>3795</v>
      </c>
      <c r="AG21" s="98">
        <f t="shared" si="33"/>
        <v>0.93565088757396453</v>
      </c>
      <c r="AH21" s="98">
        <f t="shared" si="19"/>
        <v>3.9612097304404958E-2</v>
      </c>
    </row>
    <row r="22" spans="1:34" ht="80.099999999999994" customHeight="1">
      <c r="A22" s="305" t="s">
        <v>44</v>
      </c>
      <c r="B22" s="305"/>
      <c r="C22" s="91">
        <f>'Children in Care Care Plan'!C95</f>
        <v>1595</v>
      </c>
      <c r="D22" s="99">
        <f t="shared" si="18"/>
        <v>0.93002915451895041</v>
      </c>
      <c r="E22" s="95"/>
      <c r="F22" s="99">
        <v>0.9</v>
      </c>
      <c r="G22" s="99">
        <v>0.9</v>
      </c>
      <c r="H22" s="91">
        <f>'Children in Care Care Plan'!H95</f>
        <v>1558</v>
      </c>
      <c r="I22" s="99">
        <f t="shared" si="20"/>
        <v>0.90898483080513415</v>
      </c>
      <c r="J22" s="91">
        <f>'Children in Care Care Plan'!J95</f>
        <v>1561</v>
      </c>
      <c r="K22" s="99">
        <f t="shared" si="21"/>
        <v>0.92094395280235986</v>
      </c>
      <c r="L22" s="91">
        <f>'Children in Care Care Plan'!L95</f>
        <v>1548</v>
      </c>
      <c r="M22" s="99">
        <f t="shared" si="22"/>
        <v>0.91814946619217086</v>
      </c>
      <c r="N22" s="91">
        <f>'Children in Care Care Plan'!N95</f>
        <v>1565</v>
      </c>
      <c r="O22" s="99">
        <f t="shared" si="23"/>
        <v>0.92494089834515369</v>
      </c>
      <c r="P22" s="91">
        <f>'Children in Care Care Plan'!P95</f>
        <v>1563</v>
      </c>
      <c r="Q22" s="99">
        <f t="shared" si="24"/>
        <v>0.92321323095097463</v>
      </c>
      <c r="R22" s="91">
        <f>'Children in Care Care Plan'!R95</f>
        <v>1575</v>
      </c>
      <c r="S22" s="99">
        <f t="shared" si="25"/>
        <v>0.92920353982300885</v>
      </c>
      <c r="T22" s="91">
        <f>'Children in Care Care Plan'!T95</f>
        <v>1549</v>
      </c>
      <c r="U22" s="99">
        <f t="shared" si="26"/>
        <v>0.91224970553592466</v>
      </c>
      <c r="V22" s="91">
        <f>'Children in Care Care Plan'!V95</f>
        <v>1551</v>
      </c>
      <c r="W22" s="99">
        <f t="shared" si="27"/>
        <v>0.92102137767220904</v>
      </c>
      <c r="X22" s="174">
        <f>'Children in Care Care Plan'!X95</f>
        <v>0</v>
      </c>
      <c r="Y22" s="177" t="e">
        <f t="shared" si="28"/>
        <v>#DIV/0!</v>
      </c>
      <c r="Z22" s="174">
        <f>'Children in Care Care Plan'!Z95</f>
        <v>0</v>
      </c>
      <c r="AA22" s="177" t="e">
        <f t="shared" si="29"/>
        <v>#DIV/0!</v>
      </c>
      <c r="AB22" s="174">
        <f>'Children in Care Care Plan'!AB95</f>
        <v>0</v>
      </c>
      <c r="AC22" s="177" t="e">
        <f t="shared" si="30"/>
        <v>#DIV/0!</v>
      </c>
      <c r="AD22" s="174">
        <f>'Children in Care Care Plan'!AD95</f>
        <v>0</v>
      </c>
      <c r="AE22" s="177" t="e">
        <f t="shared" si="31"/>
        <v>#DIV/0!</v>
      </c>
      <c r="AF22" s="93">
        <f t="shared" si="32"/>
        <v>1551</v>
      </c>
      <c r="AG22" s="98">
        <f t="shared" si="33"/>
        <v>0.92102137767220904</v>
      </c>
      <c r="AH22" s="98">
        <f t="shared" si="19"/>
        <v>2.3357086302454366E-2</v>
      </c>
    </row>
    <row r="23" spans="1:34" ht="80.099999999999994" customHeight="1">
      <c r="A23" s="305" t="s">
        <v>22</v>
      </c>
      <c r="B23" s="305"/>
      <c r="C23" s="91">
        <f>'Children in Care Care Plan'!C118</f>
        <v>107</v>
      </c>
      <c r="D23" s="99">
        <f t="shared" si="18"/>
        <v>0.85599999999999998</v>
      </c>
      <c r="E23" s="92"/>
      <c r="F23" s="99">
        <v>0.9</v>
      </c>
      <c r="G23" s="99">
        <v>0.9</v>
      </c>
      <c r="H23" s="91">
        <f>'Children in Care Care Plan'!H118</f>
        <v>119</v>
      </c>
      <c r="I23" s="99">
        <f>H23/H9</f>
        <v>0.89473684210526316</v>
      </c>
      <c r="J23" s="91">
        <f>'Children in Care Care Plan'!J118</f>
        <v>115</v>
      </c>
      <c r="K23" s="99">
        <f>J23/J9</f>
        <v>0.88461538461538458</v>
      </c>
      <c r="L23" s="91">
        <f>'Children in Care Care Plan'!L118</f>
        <v>112</v>
      </c>
      <c r="M23" s="99">
        <f>L23/L9</f>
        <v>0.88188976377952755</v>
      </c>
      <c r="N23" s="91">
        <f>'Children in Care Care Plan'!N118</f>
        <v>116</v>
      </c>
      <c r="O23" s="99">
        <f>N23/N9</f>
        <v>0.91338582677165359</v>
      </c>
      <c r="P23" s="91">
        <f>'Children in Care Care Plan'!P118</f>
        <v>121</v>
      </c>
      <c r="Q23" s="99">
        <f>P23/P9</f>
        <v>0.93798449612403101</v>
      </c>
      <c r="R23" s="91">
        <f>'Children in Care Care Plan'!R118</f>
        <v>118</v>
      </c>
      <c r="S23" s="99">
        <f>R23/R9</f>
        <v>0.921875</v>
      </c>
      <c r="T23" s="91">
        <f>'Children in Care Care Plan'!T118</f>
        <v>116</v>
      </c>
      <c r="U23" s="99">
        <f>T23/T9</f>
        <v>0.90625</v>
      </c>
      <c r="V23" s="91">
        <f>'Children in Care Care Plan'!V118</f>
        <v>124</v>
      </c>
      <c r="W23" s="99">
        <f>V23/V9</f>
        <v>0.91851851851851851</v>
      </c>
      <c r="X23" s="174">
        <f>'Children in Care Care Plan'!X118</f>
        <v>0</v>
      </c>
      <c r="Y23" s="177" t="e">
        <f>X23/X9</f>
        <v>#DIV/0!</v>
      </c>
      <c r="Z23" s="174">
        <f>'Children in Care Care Plan'!Z118</f>
        <v>0</v>
      </c>
      <c r="AA23" s="177" t="e">
        <f>Z23/Z9</f>
        <v>#DIV/0!</v>
      </c>
      <c r="AB23" s="174">
        <f>'Children in Care Care Plan'!AB118</f>
        <v>0</v>
      </c>
      <c r="AC23" s="177" t="e">
        <f>AB23/AB9</f>
        <v>#DIV/0!</v>
      </c>
      <c r="AD23" s="174">
        <f>'Children in Care Care Plan'!AD118</f>
        <v>0</v>
      </c>
      <c r="AE23" s="177" t="e">
        <f>AD23/AD9</f>
        <v>#DIV/0!</v>
      </c>
      <c r="AF23" s="93">
        <f t="shared" si="32"/>
        <v>124</v>
      </c>
      <c r="AG23" s="98">
        <f t="shared" si="33"/>
        <v>0.91851851851851851</v>
      </c>
      <c r="AH23" s="98">
        <f t="shared" si="19"/>
        <v>2.0576131687242816E-2</v>
      </c>
    </row>
    <row r="24" spans="1:34" ht="69.95" customHeight="1">
      <c r="A24" s="56" t="s">
        <v>23</v>
      </c>
      <c r="B24" s="78"/>
      <c r="C24" s="65"/>
      <c r="D24" s="66"/>
      <c r="E24" s="66"/>
      <c r="F24" s="66"/>
      <c r="G24" s="66"/>
      <c r="H24" s="65"/>
      <c r="I24" s="66"/>
      <c r="J24" s="63"/>
      <c r="K24" s="64"/>
      <c r="L24" s="63"/>
      <c r="M24" s="64"/>
      <c r="N24" s="63"/>
      <c r="O24" s="64"/>
      <c r="P24" s="63"/>
      <c r="Q24" s="64"/>
      <c r="R24" s="63"/>
      <c r="S24" s="64"/>
      <c r="T24" s="63"/>
      <c r="U24" s="64"/>
      <c r="V24" s="65"/>
      <c r="W24" s="66"/>
      <c r="X24" s="65"/>
      <c r="Y24" s="66"/>
      <c r="Z24" s="65"/>
      <c r="AA24" s="66"/>
      <c r="AB24" s="65"/>
      <c r="AC24" s="66"/>
      <c r="AD24" s="65"/>
      <c r="AE24" s="66"/>
      <c r="AF24" s="65"/>
      <c r="AG24" s="66"/>
      <c r="AH24" s="79"/>
    </row>
    <row r="25" spans="1:34" ht="80.099999999999994" customHeight="1">
      <c r="A25" s="305" t="s">
        <v>69</v>
      </c>
      <c r="B25" s="305"/>
      <c r="C25" s="91">
        <f>C5+C6</f>
        <v>316</v>
      </c>
      <c r="D25" s="92"/>
      <c r="E25" s="92"/>
      <c r="F25" s="92"/>
      <c r="G25" s="92"/>
      <c r="H25" s="91">
        <f>H5+H6</f>
        <v>341</v>
      </c>
      <c r="I25" s="92"/>
      <c r="J25" s="91">
        <f>J5+J6</f>
        <v>354</v>
      </c>
      <c r="K25" s="92"/>
      <c r="L25" s="91">
        <f>L5+L6</f>
        <v>362</v>
      </c>
      <c r="M25" s="92"/>
      <c r="N25" s="91">
        <f>N5+N6</f>
        <v>358</v>
      </c>
      <c r="O25" s="92"/>
      <c r="P25" s="91">
        <f>P5+P6</f>
        <v>355</v>
      </c>
      <c r="Q25" s="92"/>
      <c r="R25" s="91">
        <f>R5+R6</f>
        <v>368</v>
      </c>
      <c r="S25" s="92"/>
      <c r="T25" s="91">
        <f>T5+T6</f>
        <v>358</v>
      </c>
      <c r="U25" s="92"/>
      <c r="V25" s="91">
        <f>V5+V6</f>
        <v>362</v>
      </c>
      <c r="W25" s="92"/>
      <c r="X25" s="174">
        <f>X5+X6</f>
        <v>0</v>
      </c>
      <c r="Y25" s="175"/>
      <c r="Z25" s="174">
        <f>Z5+Z6</f>
        <v>0</v>
      </c>
      <c r="AA25" s="175"/>
      <c r="AB25" s="174">
        <f>AB5+AB6</f>
        <v>0</v>
      </c>
      <c r="AC25" s="175"/>
      <c r="AD25" s="174">
        <f>AD5+AD6</f>
        <v>0</v>
      </c>
      <c r="AE25" s="175"/>
      <c r="AF25" s="93">
        <f>V25</f>
        <v>362</v>
      </c>
      <c r="AG25" s="92"/>
      <c r="AH25" s="92"/>
    </row>
    <row r="26" spans="1:34" ht="80.099999999999994" customHeight="1">
      <c r="A26" s="305" t="s">
        <v>24</v>
      </c>
      <c r="B26" s="305"/>
      <c r="C26" s="91">
        <f>'Res Single Care Placement'!C26</f>
        <v>5</v>
      </c>
      <c r="D26" s="94">
        <f>C26/C25</f>
        <v>1.5822784810126583E-2</v>
      </c>
      <c r="E26" s="95"/>
      <c r="F26" s="95"/>
      <c r="G26" s="95"/>
      <c r="H26" s="91">
        <f>'Res Single Care Placement'!H26</f>
        <v>6</v>
      </c>
      <c r="I26" s="94">
        <f>H26/H25</f>
        <v>1.7595307917888565E-2</v>
      </c>
      <c r="J26" s="91">
        <f>'Res Single Care Placement'!J26</f>
        <v>5</v>
      </c>
      <c r="K26" s="94">
        <f>J26/J25</f>
        <v>1.4124293785310734E-2</v>
      </c>
      <c r="L26" s="91">
        <f>'Res Single Care Placement'!L26</f>
        <v>5</v>
      </c>
      <c r="M26" s="94">
        <f>L26/L25</f>
        <v>1.3812154696132596E-2</v>
      </c>
      <c r="N26" s="91">
        <f>'Res Single Care Placement'!N26</f>
        <v>4</v>
      </c>
      <c r="O26" s="94">
        <f>N26/N25</f>
        <v>1.11731843575419E-2</v>
      </c>
      <c r="P26" s="91">
        <f>'Res Single Care Placement'!P26</f>
        <v>5</v>
      </c>
      <c r="Q26" s="94">
        <f>P26/P25</f>
        <v>1.4084507042253521E-2</v>
      </c>
      <c r="R26" s="91">
        <f>'Res Single Care Placement'!R26</f>
        <v>7</v>
      </c>
      <c r="S26" s="94">
        <f>R26/R25</f>
        <v>1.9021739130434784E-2</v>
      </c>
      <c r="T26" s="91">
        <f>'Res Single Care Placement'!T26</f>
        <v>5</v>
      </c>
      <c r="U26" s="94">
        <f>T26/T25</f>
        <v>1.3966480446927373E-2</v>
      </c>
      <c r="V26" s="91">
        <f>'Res Single Care Placement'!V26</f>
        <v>5</v>
      </c>
      <c r="W26" s="94">
        <f>V26/V25</f>
        <v>1.3812154696132596E-2</v>
      </c>
      <c r="X26" s="174">
        <f>'Res Single Care Placement'!X26</f>
        <v>0</v>
      </c>
      <c r="Y26" s="176" t="e">
        <f>X26/X25</f>
        <v>#DIV/0!</v>
      </c>
      <c r="Z26" s="174">
        <f>'Res Single Care Placement'!Z26</f>
        <v>0</v>
      </c>
      <c r="AA26" s="176" t="e">
        <f>Z26/Z25</f>
        <v>#DIV/0!</v>
      </c>
      <c r="AB26" s="174">
        <f>'Res Single Care Placement'!AB26</f>
        <v>0</v>
      </c>
      <c r="AC26" s="176" t="e">
        <f>AB26/AB25</f>
        <v>#DIV/0!</v>
      </c>
      <c r="AD26" s="174">
        <f>'Res Single Care Placement'!AD26</f>
        <v>0</v>
      </c>
      <c r="AE26" s="176" t="e">
        <f>AD26/AD25</f>
        <v>#DIV/0!</v>
      </c>
      <c r="AF26" s="93">
        <f>V26</f>
        <v>5</v>
      </c>
      <c r="AG26" s="96">
        <f>AF26/AF25</f>
        <v>1.3812154696132596E-2</v>
      </c>
      <c r="AH26" s="97" t="e">
        <f>AG26/F26-100%</f>
        <v>#DIV/0!</v>
      </c>
    </row>
    <row r="27" spans="1:34" ht="69.95" customHeight="1">
      <c r="A27" s="56" t="s">
        <v>64</v>
      </c>
      <c r="B27" s="78"/>
      <c r="C27" s="65"/>
      <c r="D27" s="66"/>
      <c r="E27" s="66"/>
      <c r="F27" s="66"/>
      <c r="G27" s="66"/>
      <c r="H27" s="65"/>
      <c r="I27" s="66"/>
      <c r="J27" s="63"/>
      <c r="K27" s="64"/>
      <c r="L27" s="63"/>
      <c r="M27" s="64"/>
      <c r="N27" s="63"/>
      <c r="O27" s="64"/>
      <c r="P27" s="63"/>
      <c r="Q27" s="64"/>
      <c r="R27" s="63"/>
      <c r="S27" s="64"/>
      <c r="T27" s="63"/>
      <c r="U27" s="64"/>
      <c r="V27" s="65"/>
      <c r="W27" s="66"/>
      <c r="X27" s="65"/>
      <c r="Y27" s="66"/>
      <c r="Z27" s="65"/>
      <c r="AA27" s="66"/>
      <c r="AB27" s="65"/>
      <c r="AC27" s="66"/>
      <c r="AD27" s="65"/>
      <c r="AE27" s="66"/>
      <c r="AF27" s="65"/>
      <c r="AG27" s="66"/>
      <c r="AH27" s="79"/>
    </row>
    <row r="28" spans="1:34" ht="80.099999999999994" customHeight="1">
      <c r="A28" s="305" t="s">
        <v>25</v>
      </c>
      <c r="B28" s="305"/>
      <c r="C28" s="91">
        <f>'Children in Care Out of State'!C3</f>
        <v>17</v>
      </c>
      <c r="D28" s="92"/>
      <c r="E28" s="92"/>
      <c r="F28" s="92"/>
      <c r="G28" s="92"/>
      <c r="H28" s="91">
        <f>'Children in Care Out of State'!H3</f>
        <v>14</v>
      </c>
      <c r="I28" s="92"/>
      <c r="J28" s="91">
        <f>'Children in Care Out of State'!J3</f>
        <v>17</v>
      </c>
      <c r="K28" s="92"/>
      <c r="L28" s="91">
        <f>'Children in Care Out of State'!L3</f>
        <v>16</v>
      </c>
      <c r="M28" s="92"/>
      <c r="N28" s="91">
        <f>'Children in Care Out of State'!N3</f>
        <v>17</v>
      </c>
      <c r="O28" s="92"/>
      <c r="P28" s="91">
        <f>'Children in Care Out of State'!P3</f>
        <v>18</v>
      </c>
      <c r="Q28" s="92"/>
      <c r="R28" s="91">
        <f>'Children in Care Out of State'!R3</f>
        <v>17</v>
      </c>
      <c r="S28" s="92"/>
      <c r="T28" s="91">
        <f>'Children in Care Out of State'!T3</f>
        <v>17</v>
      </c>
      <c r="U28" s="92"/>
      <c r="V28" s="91">
        <f>'Children in Care Out of State'!V3</f>
        <v>19</v>
      </c>
      <c r="W28" s="92"/>
      <c r="X28" s="174">
        <f>'Children in Care Out of State'!X3</f>
        <v>0</v>
      </c>
      <c r="Y28" s="175"/>
      <c r="Z28" s="174">
        <f>'Children in Care Out of State'!Z3</f>
        <v>0</v>
      </c>
      <c r="AA28" s="175"/>
      <c r="AB28" s="174">
        <f>'Children in Care Out of State'!AB3</f>
        <v>0</v>
      </c>
      <c r="AC28" s="175"/>
      <c r="AD28" s="174">
        <f>'Children in Care Out of State'!AD3</f>
        <v>0</v>
      </c>
      <c r="AE28" s="175"/>
      <c r="AF28" s="93">
        <f>V28</f>
        <v>19</v>
      </c>
      <c r="AG28" s="92"/>
      <c r="AH28" s="92"/>
    </row>
    <row r="29" spans="1:34" ht="80.099999999999994" customHeight="1">
      <c r="A29" s="305" t="s">
        <v>26</v>
      </c>
      <c r="B29" s="305"/>
      <c r="C29" s="91">
        <f>'Children in Care Out of State'!C26</f>
        <v>17</v>
      </c>
      <c r="D29" s="99">
        <f>C29/C28</f>
        <v>1</v>
      </c>
      <c r="E29" s="95"/>
      <c r="F29" s="95"/>
      <c r="G29" s="95"/>
      <c r="H29" s="91">
        <f>'Children in Care Out of State'!H26</f>
        <v>14</v>
      </c>
      <c r="I29" s="99">
        <f>H29/H28</f>
        <v>1</v>
      </c>
      <c r="J29" s="91">
        <f>'Children in Care Out of State'!J26</f>
        <v>17</v>
      </c>
      <c r="K29" s="99">
        <f>J29/J28</f>
        <v>1</v>
      </c>
      <c r="L29" s="91">
        <f>'Children in Care Out of State'!L26</f>
        <v>15</v>
      </c>
      <c r="M29" s="99">
        <f>L29/L28</f>
        <v>0.9375</v>
      </c>
      <c r="N29" s="91">
        <f>'Children in Care Out of State'!N26</f>
        <v>16</v>
      </c>
      <c r="O29" s="99">
        <f>N29/N28</f>
        <v>0.94117647058823528</v>
      </c>
      <c r="P29" s="91">
        <f>'Children in Care Out of State'!P26</f>
        <v>17</v>
      </c>
      <c r="Q29" s="99">
        <f>P29/P28</f>
        <v>0.94444444444444442</v>
      </c>
      <c r="R29" s="91">
        <f>'Children in Care Out of State'!R26</f>
        <v>16</v>
      </c>
      <c r="S29" s="99">
        <f>R29/R28</f>
        <v>0.94117647058823528</v>
      </c>
      <c r="T29" s="91">
        <f>'Children in Care Out of State'!T26</f>
        <v>17</v>
      </c>
      <c r="U29" s="99">
        <f>T29/T28</f>
        <v>1</v>
      </c>
      <c r="V29" s="91">
        <f>'Children in Care Out of State'!V26</f>
        <v>19</v>
      </c>
      <c r="W29" s="99">
        <f>V29/V28</f>
        <v>1</v>
      </c>
      <c r="X29" s="174">
        <f>'Children in Care Out of State'!X26</f>
        <v>0</v>
      </c>
      <c r="Y29" s="177" t="e">
        <f>X29/X28</f>
        <v>#DIV/0!</v>
      </c>
      <c r="Z29" s="174">
        <f>'Children in Care Out of State'!Z26</f>
        <v>0</v>
      </c>
      <c r="AA29" s="177" t="e">
        <f>Z29/Z28</f>
        <v>#DIV/0!</v>
      </c>
      <c r="AB29" s="174">
        <f>'Children in Care Out of State'!AB26</f>
        <v>0</v>
      </c>
      <c r="AC29" s="177" t="e">
        <f>AB29/AB28</f>
        <v>#DIV/0!</v>
      </c>
      <c r="AD29" s="174">
        <f>'Children in Care Out of State'!AD26</f>
        <v>0</v>
      </c>
      <c r="AE29" s="177" t="e">
        <f>AD29/AD28</f>
        <v>#DIV/0!</v>
      </c>
      <c r="AF29" s="93">
        <f t="shared" ref="AF29:AF30" si="34">V29</f>
        <v>19</v>
      </c>
      <c r="AG29" s="98">
        <f>AF29/AF28</f>
        <v>1</v>
      </c>
      <c r="AH29" s="97" t="e">
        <f t="shared" ref="AH29:AH30" si="35">AG29/F29-100%</f>
        <v>#DIV/0!</v>
      </c>
    </row>
    <row r="30" spans="1:34" ht="80.099999999999994" customHeight="1">
      <c r="A30" s="305" t="s">
        <v>27</v>
      </c>
      <c r="B30" s="305"/>
      <c r="C30" s="91">
        <f>'Children in Care Out of State'!C49</f>
        <v>17</v>
      </c>
      <c r="D30" s="94">
        <f>C30/C28</f>
        <v>1</v>
      </c>
      <c r="E30" s="95"/>
      <c r="F30" s="95"/>
      <c r="G30" s="95"/>
      <c r="H30" s="91">
        <f>'Children in Care Out of State'!H49</f>
        <v>14</v>
      </c>
      <c r="I30" s="94">
        <f>H30/H28</f>
        <v>1</v>
      </c>
      <c r="J30" s="91">
        <f>'Children in Care Out of State'!J49</f>
        <v>17</v>
      </c>
      <c r="K30" s="94">
        <f>J30/J28</f>
        <v>1</v>
      </c>
      <c r="L30" s="91">
        <f>'Children in Care Out of State'!L49</f>
        <v>16</v>
      </c>
      <c r="M30" s="94">
        <f>L30/L28</f>
        <v>1</v>
      </c>
      <c r="N30" s="91">
        <f>'Children in Care Out of State'!N49</f>
        <v>16</v>
      </c>
      <c r="O30" s="94">
        <f>N30/N28</f>
        <v>0.94117647058823528</v>
      </c>
      <c r="P30" s="91">
        <f>'Children in Care Out of State'!P49</f>
        <v>18</v>
      </c>
      <c r="Q30" s="94">
        <f>P30/P28</f>
        <v>1</v>
      </c>
      <c r="R30" s="91">
        <f>'Children in Care Out of State'!R49</f>
        <v>16</v>
      </c>
      <c r="S30" s="94">
        <f>R30/R28</f>
        <v>0.94117647058823528</v>
      </c>
      <c r="T30" s="91">
        <f>'Children in Care Out of State'!T49</f>
        <v>17</v>
      </c>
      <c r="U30" s="94">
        <f>T30/T28</f>
        <v>1</v>
      </c>
      <c r="V30" s="91">
        <f>'Children in Care Out of State'!V49</f>
        <v>19</v>
      </c>
      <c r="W30" s="94">
        <f>V30/V28</f>
        <v>1</v>
      </c>
      <c r="X30" s="174">
        <f>'Children in Care Out of State'!X49</f>
        <v>0</v>
      </c>
      <c r="Y30" s="176" t="e">
        <f>X30/X28</f>
        <v>#DIV/0!</v>
      </c>
      <c r="Z30" s="174">
        <f>'Children in Care Out of State'!Z49</f>
        <v>0</v>
      </c>
      <c r="AA30" s="176" t="e">
        <f>Z30/Z28</f>
        <v>#DIV/0!</v>
      </c>
      <c r="AB30" s="174">
        <f>'Children in Care Out of State'!AB49</f>
        <v>0</v>
      </c>
      <c r="AC30" s="176" t="e">
        <f>AB30/AB28</f>
        <v>#DIV/0!</v>
      </c>
      <c r="AD30" s="174">
        <f>'Children in Care Out of State'!AD49</f>
        <v>0</v>
      </c>
      <c r="AE30" s="176" t="e">
        <f>AD30/AD28</f>
        <v>#DIV/0!</v>
      </c>
      <c r="AF30" s="93">
        <f t="shared" si="34"/>
        <v>19</v>
      </c>
      <c r="AG30" s="98">
        <f>AF30/AF28</f>
        <v>1</v>
      </c>
      <c r="AH30" s="97" t="e">
        <f t="shared" si="35"/>
        <v>#DIV/0!</v>
      </c>
    </row>
    <row r="31" spans="1:34" ht="69.95" customHeight="1">
      <c r="A31" s="56" t="s">
        <v>220</v>
      </c>
      <c r="B31" s="78"/>
      <c r="C31" s="65"/>
      <c r="D31" s="66"/>
      <c r="E31" s="66"/>
      <c r="F31" s="66"/>
      <c r="G31" s="66"/>
      <c r="H31" s="65"/>
      <c r="I31" s="66"/>
      <c r="J31" s="63"/>
      <c r="K31" s="64"/>
      <c r="L31" s="63"/>
      <c r="M31" s="64"/>
      <c r="N31" s="63"/>
      <c r="O31" s="64"/>
      <c r="P31" s="63"/>
      <c r="Q31" s="64"/>
      <c r="R31" s="63"/>
      <c r="S31" s="64"/>
      <c r="T31" s="63"/>
      <c r="U31" s="64"/>
      <c r="V31" s="65"/>
      <c r="W31" s="66"/>
      <c r="X31" s="65"/>
      <c r="Y31" s="66"/>
      <c r="Z31" s="65"/>
      <c r="AA31" s="66"/>
      <c r="AB31" s="65"/>
      <c r="AC31" s="66"/>
      <c r="AD31" s="65"/>
      <c r="AE31" s="66"/>
      <c r="AF31" s="65"/>
      <c r="AG31" s="66"/>
      <c r="AH31" s="79"/>
    </row>
    <row r="32" spans="1:34" ht="80.099999999999994" customHeight="1">
      <c r="A32" s="305" t="s">
        <v>147</v>
      </c>
      <c r="B32" s="305"/>
      <c r="C32" s="91">
        <f>SUM(C33:C35)</f>
        <v>539</v>
      </c>
      <c r="D32" s="99">
        <f>C32/C4</f>
        <v>8.612975391498881E-2</v>
      </c>
      <c r="E32" s="92"/>
      <c r="F32" s="92"/>
      <c r="G32" s="92"/>
      <c r="H32" s="91">
        <f>SUM(H33:H35)</f>
        <v>586</v>
      </c>
      <c r="I32" s="99">
        <f>H32/H4</f>
        <v>9.2692186017083206E-2</v>
      </c>
      <c r="J32" s="91">
        <f>SUM(J33:J35)</f>
        <v>605</v>
      </c>
      <c r="K32" s="99">
        <f>J32/J4</f>
        <v>9.6031746031746038E-2</v>
      </c>
      <c r="L32" s="91">
        <f>SUM(L33:L35)</f>
        <v>613</v>
      </c>
      <c r="M32" s="99">
        <f>L32/L4</f>
        <v>9.7178186429930244E-2</v>
      </c>
      <c r="N32" s="91">
        <f>SUM(N33:N35)</f>
        <v>606</v>
      </c>
      <c r="O32" s="99">
        <f>N32/N4</f>
        <v>9.6358721577357295E-2</v>
      </c>
      <c r="P32" s="91">
        <f>SUM(P33:P35)</f>
        <v>602</v>
      </c>
      <c r="Q32" s="99">
        <f>P32/P4</f>
        <v>9.5905687430301104E-2</v>
      </c>
      <c r="R32" s="91">
        <f>SUM(R33:R35)</f>
        <v>616</v>
      </c>
      <c r="S32" s="99">
        <f>R32/R4</f>
        <v>9.782436080673336E-2</v>
      </c>
      <c r="T32" s="91">
        <f>SUM(T33:T35)</f>
        <v>607</v>
      </c>
      <c r="U32" s="99">
        <f>T32/T4</f>
        <v>9.6779336734693883E-2</v>
      </c>
      <c r="V32" s="91">
        <f>SUM(V33:V35)</f>
        <v>604</v>
      </c>
      <c r="W32" s="99">
        <f>V32/V4</f>
        <v>9.6841430174763501E-2</v>
      </c>
      <c r="X32" s="174">
        <f>SUM(X33:X35)</f>
        <v>0</v>
      </c>
      <c r="Y32" s="177" t="e">
        <f>X32/X4</f>
        <v>#DIV/0!</v>
      </c>
      <c r="Z32" s="174">
        <f>SUM(Z33:Z35)</f>
        <v>0</v>
      </c>
      <c r="AA32" s="177" t="e">
        <f>Z32/Z4</f>
        <v>#DIV/0!</v>
      </c>
      <c r="AB32" s="174">
        <f>SUM(AB33:AB35)</f>
        <v>0</v>
      </c>
      <c r="AC32" s="177" t="e">
        <f>AB32/AB4</f>
        <v>#DIV/0!</v>
      </c>
      <c r="AD32" s="174">
        <f>SUM(AD33:AD35)</f>
        <v>0</v>
      </c>
      <c r="AE32" s="177" t="e">
        <f>AD32/AD4</f>
        <v>#DIV/0!</v>
      </c>
      <c r="AF32" s="93">
        <f>V32</f>
        <v>604</v>
      </c>
      <c r="AG32" s="98">
        <f>AF32/AF4</f>
        <v>9.6841430174763501E-2</v>
      </c>
      <c r="AH32" s="92"/>
    </row>
    <row r="33" spans="1:34" ht="80.099999999999994" customHeight="1">
      <c r="A33" s="305" t="s">
        <v>148</v>
      </c>
      <c r="B33" s="305"/>
      <c r="C33" s="91">
        <f>'CIC Private Placements'!C26</f>
        <v>168</v>
      </c>
      <c r="D33" s="99">
        <f>C33/C6</f>
        <v>0.55263157894736847</v>
      </c>
      <c r="E33" s="95"/>
      <c r="F33" s="95"/>
      <c r="G33" s="95"/>
      <c r="H33" s="91">
        <f>'CIC Private Placements'!H26</f>
        <v>187</v>
      </c>
      <c r="I33" s="99">
        <f>H33/H6</f>
        <v>0.56666666666666665</v>
      </c>
      <c r="J33" s="91">
        <f>'CIC Private Placements'!J26</f>
        <v>199</v>
      </c>
      <c r="K33" s="99">
        <f>J33/J6</f>
        <v>0.57848837209302328</v>
      </c>
      <c r="L33" s="91">
        <f>'CIC Private Placements'!L26</f>
        <v>210</v>
      </c>
      <c r="M33" s="99">
        <f>L33/L6</f>
        <v>0.59659090909090906</v>
      </c>
      <c r="N33" s="91">
        <f>'CIC Private Placements'!N26</f>
        <v>212</v>
      </c>
      <c r="O33" s="99">
        <f>N33/N6</f>
        <v>0.60398860398860399</v>
      </c>
      <c r="P33" s="91">
        <f>'CIC Private Placements'!P26</f>
        <v>209</v>
      </c>
      <c r="Q33" s="99">
        <f>P33/P6</f>
        <v>0.60230547550432278</v>
      </c>
      <c r="R33" s="91">
        <f>'CIC Private Placements'!R26</f>
        <v>215</v>
      </c>
      <c r="S33" s="99">
        <f>R33/R6</f>
        <v>0.60224089635854339</v>
      </c>
      <c r="T33" s="91">
        <f>'CIC Private Placements'!T26</f>
        <v>209</v>
      </c>
      <c r="U33" s="99">
        <f>T33/T6</f>
        <v>0.60057471264367812</v>
      </c>
      <c r="V33" s="91">
        <f>'CIC Private Placements'!V26</f>
        <v>209</v>
      </c>
      <c r="W33" s="99">
        <f>V33/V6</f>
        <v>0.59375</v>
      </c>
      <c r="X33" s="174">
        <f>'CIC Private Placements'!X26</f>
        <v>0</v>
      </c>
      <c r="Y33" s="177" t="e">
        <f>X33/X6</f>
        <v>#DIV/0!</v>
      </c>
      <c r="Z33" s="174">
        <f>'CIC Private Placements'!Z26</f>
        <v>0</v>
      </c>
      <c r="AA33" s="177" t="e">
        <f>Z33/Z6</f>
        <v>#DIV/0!</v>
      </c>
      <c r="AB33" s="174">
        <f>'CIC Private Placements'!AB26</f>
        <v>0</v>
      </c>
      <c r="AC33" s="177" t="e">
        <f>AB33/AB6</f>
        <v>#DIV/0!</v>
      </c>
      <c r="AD33" s="174">
        <f>'CIC Private Placements'!AD26</f>
        <v>0</v>
      </c>
      <c r="AE33" s="177" t="e">
        <f>AD33/AD6</f>
        <v>#DIV/0!</v>
      </c>
      <c r="AF33" s="93">
        <f t="shared" ref="AF33:AF35" si="36">V33</f>
        <v>209</v>
      </c>
      <c r="AG33" s="98">
        <f>AF33/AF6</f>
        <v>0.59375</v>
      </c>
      <c r="AH33" s="92"/>
    </row>
    <row r="34" spans="1:34" ht="80.099999999999994" customHeight="1">
      <c r="A34" s="305" t="s">
        <v>149</v>
      </c>
      <c r="B34" s="305"/>
      <c r="C34" s="91">
        <f>'CIC Private Placements'!C49</f>
        <v>361</v>
      </c>
      <c r="D34" s="99">
        <f>C34/C7</f>
        <v>8.8005850804485614E-2</v>
      </c>
      <c r="E34" s="95"/>
      <c r="F34" s="95"/>
      <c r="G34" s="95"/>
      <c r="H34" s="91">
        <f>'CIC Private Placements'!H49</f>
        <v>382</v>
      </c>
      <c r="I34" s="99">
        <f>H34/H7</f>
        <v>9.2404450895016935E-2</v>
      </c>
      <c r="J34" s="91">
        <f>'CIC Private Placements'!J49</f>
        <v>382</v>
      </c>
      <c r="K34" s="99">
        <f>J34/J7</f>
        <v>9.2695947585537494E-2</v>
      </c>
      <c r="L34" s="91">
        <f>'CIC Private Placements'!L49</f>
        <v>384</v>
      </c>
      <c r="M34" s="99">
        <f>L34/L7</f>
        <v>9.2910718606339218E-2</v>
      </c>
      <c r="N34" s="91">
        <f>'CIC Private Placements'!N49</f>
        <v>373</v>
      </c>
      <c r="O34" s="99">
        <f>N34/N7</f>
        <v>9.0710116731517507E-2</v>
      </c>
      <c r="P34" s="91">
        <f>'CIC Private Placements'!P49</f>
        <v>373</v>
      </c>
      <c r="Q34" s="99">
        <f>P34/P7</f>
        <v>9.0975609756097559E-2</v>
      </c>
      <c r="R34" s="91">
        <f>'CIC Private Placements'!R49</f>
        <v>384</v>
      </c>
      <c r="S34" s="99">
        <f>R34/R7</f>
        <v>9.3521675596687767E-2</v>
      </c>
      <c r="T34" s="91">
        <f>'CIC Private Placements'!T49</f>
        <v>383</v>
      </c>
      <c r="U34" s="99">
        <f>T34/T7</f>
        <v>9.368884540117417E-2</v>
      </c>
      <c r="V34" s="91">
        <f>'CIC Private Placements'!V49</f>
        <v>378</v>
      </c>
      <c r="W34" s="99">
        <f>V34/V7</f>
        <v>9.3195266272189353E-2</v>
      </c>
      <c r="X34" s="174">
        <f>'CIC Private Placements'!X49</f>
        <v>0</v>
      </c>
      <c r="Y34" s="177" t="e">
        <f>X34/X7</f>
        <v>#DIV/0!</v>
      </c>
      <c r="Z34" s="174">
        <f>'CIC Private Placements'!Z49</f>
        <v>0</v>
      </c>
      <c r="AA34" s="177" t="e">
        <f>Z34/Z7</f>
        <v>#DIV/0!</v>
      </c>
      <c r="AB34" s="174">
        <f>'CIC Private Placements'!AB49</f>
        <v>0</v>
      </c>
      <c r="AC34" s="177" t="e">
        <f>AB34/AB7</f>
        <v>#DIV/0!</v>
      </c>
      <c r="AD34" s="174">
        <f>'CIC Private Placements'!AD49</f>
        <v>0</v>
      </c>
      <c r="AE34" s="177" t="e">
        <f>AD34/AD7</f>
        <v>#DIV/0!</v>
      </c>
      <c r="AF34" s="93">
        <f t="shared" si="36"/>
        <v>378</v>
      </c>
      <c r="AG34" s="98">
        <f>AF34/AF7</f>
        <v>9.3195266272189353E-2</v>
      </c>
      <c r="AH34" s="97" t="e">
        <f>#REF!/#REF!-100%</f>
        <v>#REF!</v>
      </c>
    </row>
    <row r="35" spans="1:34" ht="80.099999999999994" customHeight="1">
      <c r="A35" s="305" t="s">
        <v>68</v>
      </c>
      <c r="B35" s="305"/>
      <c r="C35" s="91">
        <f>'CIC Private Placements'!C72</f>
        <v>10</v>
      </c>
      <c r="D35" s="99">
        <f>C35/C9</f>
        <v>0.08</v>
      </c>
      <c r="E35" s="95"/>
      <c r="F35" s="95"/>
      <c r="G35" s="95"/>
      <c r="H35" s="91">
        <f>'CIC Private Placements'!H72</f>
        <v>17</v>
      </c>
      <c r="I35" s="99">
        <f>H35/H9</f>
        <v>0.12781954887218044</v>
      </c>
      <c r="J35" s="91">
        <f>'CIC Private Placements'!J72</f>
        <v>24</v>
      </c>
      <c r="K35" s="99">
        <f>J35/J9</f>
        <v>0.18461538461538463</v>
      </c>
      <c r="L35" s="91">
        <f>'CIC Private Placements'!L72</f>
        <v>19</v>
      </c>
      <c r="M35" s="99">
        <f>L35/L9</f>
        <v>0.14960629921259844</v>
      </c>
      <c r="N35" s="91">
        <f>'CIC Private Placements'!N72</f>
        <v>21</v>
      </c>
      <c r="O35" s="99">
        <f>N35/N9</f>
        <v>0.16535433070866143</v>
      </c>
      <c r="P35" s="91">
        <f>'CIC Private Placements'!P72</f>
        <v>20</v>
      </c>
      <c r="Q35" s="99">
        <f>P35/P9</f>
        <v>0.15503875968992248</v>
      </c>
      <c r="R35" s="91">
        <f>'CIC Private Placements'!R72</f>
        <v>17</v>
      </c>
      <c r="S35" s="99">
        <f>R35/R9</f>
        <v>0.1328125</v>
      </c>
      <c r="T35" s="91">
        <f>'CIC Private Placements'!T72</f>
        <v>15</v>
      </c>
      <c r="U35" s="99">
        <f>T35/T9</f>
        <v>0.1171875</v>
      </c>
      <c r="V35" s="91">
        <f>'CIC Private Placements'!V72</f>
        <v>17</v>
      </c>
      <c r="W35" s="99">
        <f>V35/V9</f>
        <v>0.12592592592592591</v>
      </c>
      <c r="X35" s="174">
        <f>'CIC Private Placements'!X72</f>
        <v>0</v>
      </c>
      <c r="Y35" s="177" t="e">
        <f>X35/X9</f>
        <v>#DIV/0!</v>
      </c>
      <c r="Z35" s="174">
        <f>'CIC Private Placements'!Z72</f>
        <v>0</v>
      </c>
      <c r="AA35" s="177" t="e">
        <f>Z35/Z9</f>
        <v>#DIV/0!</v>
      </c>
      <c r="AB35" s="174">
        <f>'CIC Private Placements'!AB72</f>
        <v>0</v>
      </c>
      <c r="AC35" s="177" t="e">
        <f>AB35/AB9</f>
        <v>#DIV/0!</v>
      </c>
      <c r="AD35" s="174">
        <f>'CIC Private Placements'!AD72</f>
        <v>0</v>
      </c>
      <c r="AE35" s="177" t="e">
        <f>AD35/AD9</f>
        <v>#DIV/0!</v>
      </c>
      <c r="AF35" s="93">
        <f t="shared" si="36"/>
        <v>17</v>
      </c>
      <c r="AG35" s="98">
        <f>AF35/AF9</f>
        <v>0.12592592592592591</v>
      </c>
      <c r="AH35" s="97" t="e">
        <f>#REF!/#REF!-100%</f>
        <v>#REF!</v>
      </c>
    </row>
    <row r="36" spans="1:34" ht="69.95" customHeight="1">
      <c r="A36" s="56" t="s">
        <v>73</v>
      </c>
      <c r="B36" s="78"/>
      <c r="C36" s="65"/>
      <c r="D36" s="66"/>
      <c r="E36" s="66"/>
      <c r="F36" s="66"/>
      <c r="G36" s="66"/>
      <c r="H36" s="65"/>
      <c r="I36" s="66"/>
      <c r="J36" s="63"/>
      <c r="K36" s="64"/>
      <c r="L36" s="63"/>
      <c r="M36" s="64"/>
      <c r="N36" s="63"/>
      <c r="O36" s="64"/>
      <c r="P36" s="63"/>
      <c r="Q36" s="64"/>
      <c r="R36" s="63"/>
      <c r="S36" s="64"/>
      <c r="T36" s="63"/>
      <c r="U36" s="64"/>
      <c r="V36" s="65"/>
      <c r="W36" s="66"/>
      <c r="X36" s="65"/>
      <c r="Y36" s="66"/>
      <c r="Z36" s="65"/>
      <c r="AA36" s="66"/>
      <c r="AB36" s="65"/>
      <c r="AC36" s="66"/>
      <c r="AD36" s="65"/>
      <c r="AE36" s="66"/>
      <c r="AF36" s="65"/>
      <c r="AG36" s="66"/>
      <c r="AH36" s="79"/>
    </row>
    <row r="37" spans="1:34" ht="80.099999999999994" customHeight="1">
      <c r="A37" s="305" t="s">
        <v>63</v>
      </c>
      <c r="B37" s="305"/>
      <c r="C37" s="31">
        <f>'Respite Care From Home'!C3</f>
        <v>179</v>
      </c>
      <c r="D37" s="40"/>
      <c r="E37" s="40"/>
      <c r="F37" s="40"/>
      <c r="G37" s="40"/>
      <c r="H37" s="91">
        <f>'Respite Care From Home'!H3</f>
        <v>186</v>
      </c>
      <c r="I37" s="92"/>
      <c r="J37" s="91">
        <f>'Respite Care From Home'!J3</f>
        <v>180</v>
      </c>
      <c r="K37" s="92"/>
      <c r="L37" s="91">
        <f>'Respite Care From Home'!L3</f>
        <v>180</v>
      </c>
      <c r="M37" s="92"/>
      <c r="N37" s="91">
        <f>'Respite Care From Home'!N3</f>
        <v>168</v>
      </c>
      <c r="O37" s="92"/>
      <c r="P37" s="91">
        <f>'Respite Care From Home'!P3</f>
        <v>163</v>
      </c>
      <c r="Q37" s="92"/>
      <c r="R37" s="91">
        <f>'Respite Care From Home'!R3</f>
        <v>177</v>
      </c>
      <c r="S37" s="92"/>
      <c r="T37" s="91">
        <f>'Respite Care From Home'!T3</f>
        <v>167</v>
      </c>
      <c r="U37" s="92"/>
      <c r="V37" s="91">
        <f>'Respite Care From Home'!V3</f>
        <v>173</v>
      </c>
      <c r="W37" s="92"/>
      <c r="X37" s="174">
        <f>'Respite Care From Home'!X3</f>
        <v>0</v>
      </c>
      <c r="Y37" s="175"/>
      <c r="Z37" s="174">
        <f>'Respite Care From Home'!Z3</f>
        <v>0</v>
      </c>
      <c r="AA37" s="175"/>
      <c r="AB37" s="174">
        <f>'Respite Care From Home'!AB3</f>
        <v>0</v>
      </c>
      <c r="AC37" s="175"/>
      <c r="AD37" s="174">
        <f>'Respite Care From Home'!AD3</f>
        <v>0</v>
      </c>
      <c r="AE37" s="175"/>
      <c r="AF37" s="93">
        <f>V37</f>
        <v>173</v>
      </c>
      <c r="AG37" s="92"/>
      <c r="AH37" s="92"/>
    </row>
    <row r="38" spans="1:34" ht="69.95" customHeight="1">
      <c r="A38" s="80" t="s">
        <v>249</v>
      </c>
      <c r="B38" s="81"/>
      <c r="C38" s="82"/>
      <c r="D38" s="83"/>
      <c r="E38" s="83"/>
      <c r="F38" s="83"/>
      <c r="G38" s="83"/>
      <c r="H38" s="101"/>
      <c r="I38" s="102"/>
      <c r="J38" s="101"/>
      <c r="K38" s="102"/>
      <c r="L38" s="204"/>
      <c r="M38" s="205"/>
      <c r="N38" s="204"/>
      <c r="O38" s="205"/>
      <c r="P38" s="204"/>
      <c r="Q38" s="205"/>
      <c r="R38" s="204"/>
      <c r="S38" s="205"/>
      <c r="T38" s="204"/>
      <c r="U38" s="205"/>
      <c r="V38" s="101"/>
      <c r="W38" s="102"/>
      <c r="X38" s="101"/>
      <c r="Y38" s="102"/>
      <c r="Z38" s="101"/>
      <c r="AA38" s="102"/>
      <c r="AB38" s="101"/>
      <c r="AC38" s="102"/>
      <c r="AD38" s="101"/>
      <c r="AE38" s="102"/>
      <c r="AF38" s="101"/>
      <c r="AG38" s="102"/>
      <c r="AH38" s="103"/>
    </row>
    <row r="39" spans="1:34" ht="80.099999999999994" customHeight="1">
      <c r="A39" s="305" t="s">
        <v>235</v>
      </c>
      <c r="B39" s="305"/>
      <c r="C39" s="31"/>
      <c r="D39" s="40"/>
      <c r="E39" s="40"/>
      <c r="F39" s="40"/>
      <c r="G39" s="40"/>
      <c r="H39" s="91">
        <f>'CPW Social Work Activity'!H3</f>
        <v>3833</v>
      </c>
      <c r="I39" s="92"/>
      <c r="J39" s="91">
        <f>'CPW Social Work Activity'!J3</f>
        <v>4077</v>
      </c>
      <c r="K39" s="92"/>
      <c r="L39" s="91">
        <f>'CPW Social Work Activity'!L3</f>
        <v>4774</v>
      </c>
      <c r="M39" s="92"/>
      <c r="N39" s="91">
        <f>'CPW Social Work Activity'!N3</f>
        <v>3725</v>
      </c>
      <c r="O39" s="92"/>
      <c r="P39" s="91">
        <f>'CPW Social Work Activity'!P3</f>
        <v>4721</v>
      </c>
      <c r="Q39" s="92"/>
      <c r="R39" s="91">
        <f>'CPW Social Work Activity'!R3</f>
        <v>4332</v>
      </c>
      <c r="S39" s="92"/>
      <c r="T39" s="91">
        <f>'CPW Social Work Activity'!T3</f>
        <v>4218</v>
      </c>
      <c r="U39" s="92"/>
      <c r="V39" s="91">
        <f>'CPW Social Work Activity'!V3</f>
        <v>4040</v>
      </c>
      <c r="W39" s="92"/>
      <c r="X39" s="174">
        <f>'CPW Social Work Activity'!X3</f>
        <v>0</v>
      </c>
      <c r="Y39" s="175"/>
      <c r="Z39" s="174">
        <f>'CPW Social Work Activity'!Z3</f>
        <v>0</v>
      </c>
      <c r="AA39" s="175"/>
      <c r="AB39" s="174">
        <f>'CPW Social Work Activity'!AB3</f>
        <v>0</v>
      </c>
      <c r="AC39" s="175"/>
      <c r="AD39" s="174">
        <f>'CPW Social Work Activity'!AD3</f>
        <v>0</v>
      </c>
      <c r="AE39" s="175"/>
      <c r="AF39" s="93">
        <f>V39</f>
        <v>4040</v>
      </c>
      <c r="AG39" s="92"/>
      <c r="AH39" s="92"/>
    </row>
    <row r="40" spans="1:34" ht="69.95" customHeight="1">
      <c r="A40" s="80" t="s">
        <v>241</v>
      </c>
      <c r="B40" s="81"/>
      <c r="C40" s="82"/>
      <c r="D40" s="83"/>
      <c r="E40" s="83"/>
      <c r="F40" s="83"/>
      <c r="G40" s="83"/>
      <c r="H40" s="101"/>
      <c r="I40" s="102"/>
      <c r="J40" s="204"/>
      <c r="K40" s="205"/>
      <c r="L40" s="204"/>
      <c r="M40" s="205"/>
      <c r="N40" s="204"/>
      <c r="O40" s="205"/>
      <c r="P40" s="204"/>
      <c r="Q40" s="205"/>
      <c r="R40" s="204"/>
      <c r="S40" s="205"/>
      <c r="T40" s="204"/>
      <c r="U40" s="205"/>
      <c r="V40" s="101"/>
      <c r="W40" s="102"/>
      <c r="X40" s="101"/>
      <c r="Y40" s="102"/>
      <c r="Z40" s="101"/>
      <c r="AA40" s="102"/>
      <c r="AB40" s="101"/>
      <c r="AC40" s="102"/>
      <c r="AD40" s="101"/>
      <c r="AE40" s="102"/>
      <c r="AF40" s="101"/>
      <c r="AG40" s="102"/>
      <c r="AH40" s="103"/>
    </row>
    <row r="41" spans="1:34" ht="80.099999999999994" customHeight="1">
      <c r="A41" s="305" t="s">
        <v>28</v>
      </c>
      <c r="B41" s="305"/>
      <c r="C41" s="31">
        <f>'CPW Social Work Activity'!C25</f>
        <v>25034</v>
      </c>
      <c r="D41" s="40"/>
      <c r="E41" s="40"/>
      <c r="F41" s="40"/>
      <c r="G41" s="40"/>
      <c r="H41" s="91">
        <f>'CPW Social Work Activity'!H25</f>
        <v>25189</v>
      </c>
      <c r="I41" s="92"/>
      <c r="J41" s="91">
        <f>'CPW Social Work Activity'!J25</f>
        <v>25387</v>
      </c>
      <c r="K41" s="92"/>
      <c r="L41" s="91">
        <f>'CPW Social Work Activity'!L25</f>
        <v>25384</v>
      </c>
      <c r="M41" s="92"/>
      <c r="N41" s="91">
        <f>'CPW Social Work Activity'!N25</f>
        <v>25545</v>
      </c>
      <c r="O41" s="92"/>
      <c r="P41" s="91">
        <f>'CPW Social Work Activity'!P25</f>
        <v>25572</v>
      </c>
      <c r="Q41" s="92"/>
      <c r="R41" s="91">
        <f>'CPW Social Work Activity'!R25</f>
        <v>25866</v>
      </c>
      <c r="S41" s="92"/>
      <c r="T41" s="91">
        <f>'CPW Social Work Activity'!T25</f>
        <v>26192</v>
      </c>
      <c r="U41" s="92"/>
      <c r="V41" s="91">
        <f>'CPW Social Work Activity'!V25</f>
        <v>25775</v>
      </c>
      <c r="W41" s="92"/>
      <c r="X41" s="174">
        <f>'CPW Social Work Activity'!X25</f>
        <v>0</v>
      </c>
      <c r="Y41" s="175"/>
      <c r="Z41" s="174">
        <f>'CPW Social Work Activity'!Z25</f>
        <v>0</v>
      </c>
      <c r="AA41" s="175"/>
      <c r="AB41" s="174">
        <f>'CPW Social Work Activity'!AB25</f>
        <v>0</v>
      </c>
      <c r="AC41" s="175"/>
      <c r="AD41" s="174">
        <f>'CPW Social Work Activity'!AD25</f>
        <v>0</v>
      </c>
      <c r="AE41" s="175"/>
      <c r="AF41" s="93">
        <f>V41</f>
        <v>25775</v>
      </c>
      <c r="AG41" s="92"/>
      <c r="AH41" s="92"/>
    </row>
    <row r="42" spans="1:34" ht="69.95" customHeight="1">
      <c r="A42" s="80" t="s">
        <v>242</v>
      </c>
      <c r="B42" s="81"/>
      <c r="C42" s="82"/>
      <c r="D42" s="83"/>
      <c r="E42" s="83"/>
      <c r="F42" s="83"/>
      <c r="G42" s="83"/>
      <c r="H42" s="101"/>
      <c r="I42" s="102"/>
      <c r="J42" s="204"/>
      <c r="K42" s="205"/>
      <c r="L42" s="204"/>
      <c r="M42" s="205"/>
      <c r="N42" s="204"/>
      <c r="O42" s="205"/>
      <c r="P42" s="204"/>
      <c r="Q42" s="205"/>
      <c r="R42" s="204"/>
      <c r="S42" s="205"/>
      <c r="T42" s="204"/>
      <c r="U42" s="205"/>
      <c r="V42" s="101"/>
      <c r="W42" s="102"/>
      <c r="X42" s="101"/>
      <c r="Y42" s="102"/>
      <c r="Z42" s="101"/>
      <c r="AA42" s="102"/>
      <c r="AB42" s="101"/>
      <c r="AC42" s="102"/>
      <c r="AD42" s="101"/>
      <c r="AE42" s="102"/>
      <c r="AF42" s="101"/>
      <c r="AG42" s="102"/>
      <c r="AH42" s="103"/>
    </row>
    <row r="43" spans="1:34" ht="80.099999999999994" customHeight="1">
      <c r="A43" s="305" t="s">
        <v>72</v>
      </c>
      <c r="B43" s="305"/>
      <c r="C43" s="31">
        <f>'CPW Social Work Activity'!C47</f>
        <v>19621</v>
      </c>
      <c r="D43" s="70">
        <f>C43/C41</f>
        <v>0.78377406726851484</v>
      </c>
      <c r="E43" s="40"/>
      <c r="F43" s="40"/>
      <c r="G43" s="40"/>
      <c r="H43" s="91">
        <f>'CPW Social Work Activity'!H47</f>
        <v>20173</v>
      </c>
      <c r="I43" s="99">
        <f>H43/H41</f>
        <v>0.80086545714399138</v>
      </c>
      <c r="J43" s="91">
        <f>'CPW Social Work Activity'!J47</f>
        <v>19667</v>
      </c>
      <c r="K43" s="99">
        <f>J43/J41</f>
        <v>0.77468783235514238</v>
      </c>
      <c r="L43" s="91">
        <f>'CPW Social Work Activity'!L47</f>
        <v>19226</v>
      </c>
      <c r="M43" s="99">
        <f>L43/L41</f>
        <v>0.75740624015127644</v>
      </c>
      <c r="N43" s="91">
        <f>'CPW Social Work Activity'!N47</f>
        <v>19597</v>
      </c>
      <c r="O43" s="99">
        <f>N43/N41</f>
        <v>0.7671559992170679</v>
      </c>
      <c r="P43" s="91">
        <f>'CPW Social Work Activity'!P47</f>
        <v>19756</v>
      </c>
      <c r="Q43" s="99">
        <f>P43/P41</f>
        <v>0.77256374159236663</v>
      </c>
      <c r="R43" s="91">
        <f>'CPW Social Work Activity'!R47</f>
        <v>19973</v>
      </c>
      <c r="S43" s="99">
        <f>R43/R41</f>
        <v>0.77217196319492776</v>
      </c>
      <c r="T43" s="91">
        <f>'CPW Social Work Activity'!T47</f>
        <v>20668</v>
      </c>
      <c r="U43" s="99">
        <f>T43/T41</f>
        <v>0.78909590714722055</v>
      </c>
      <c r="V43" s="91">
        <f>'CPW Social Work Activity'!V47</f>
        <v>20239</v>
      </c>
      <c r="W43" s="99">
        <f>V43/V41</f>
        <v>0.78521823472356933</v>
      </c>
      <c r="X43" s="174">
        <f>'CPW Social Work Activity'!X47</f>
        <v>0</v>
      </c>
      <c r="Y43" s="177" t="e">
        <f>X43/X41</f>
        <v>#DIV/0!</v>
      </c>
      <c r="Z43" s="174">
        <f>'CPW Social Work Activity'!Z47</f>
        <v>0</v>
      </c>
      <c r="AA43" s="177" t="e">
        <f>Z43/Z41</f>
        <v>#DIV/0!</v>
      </c>
      <c r="AB43" s="174">
        <f>'CPW Social Work Activity'!AB47</f>
        <v>0</v>
      </c>
      <c r="AC43" s="177" t="e">
        <f>AB43/AB41</f>
        <v>#DIV/0!</v>
      </c>
      <c r="AD43" s="174">
        <f>'CPW Social Work Activity'!AD47</f>
        <v>0</v>
      </c>
      <c r="AE43" s="177" t="e">
        <f>AD43/AD41</f>
        <v>#DIV/0!</v>
      </c>
      <c r="AF43" s="93">
        <f>V43</f>
        <v>20239</v>
      </c>
      <c r="AG43" s="98">
        <f>AF43/AF41</f>
        <v>0.78521823472356933</v>
      </c>
      <c r="AH43" s="92"/>
    </row>
    <row r="44" spans="1:34" ht="80.099999999999994" customHeight="1">
      <c r="A44" s="80" t="s">
        <v>243</v>
      </c>
      <c r="B44" s="81"/>
      <c r="C44" s="82"/>
      <c r="D44" s="83"/>
      <c r="E44" s="83"/>
      <c r="F44" s="83"/>
      <c r="G44" s="83"/>
      <c r="H44" s="101"/>
      <c r="I44" s="102"/>
      <c r="J44" s="204"/>
      <c r="K44" s="205"/>
      <c r="L44" s="204"/>
      <c r="M44" s="205"/>
      <c r="N44" s="204"/>
      <c r="O44" s="205"/>
      <c r="P44" s="204"/>
      <c r="Q44" s="205"/>
      <c r="R44" s="204"/>
      <c r="S44" s="205"/>
      <c r="T44" s="204"/>
      <c r="U44" s="205"/>
      <c r="V44" s="101"/>
      <c r="W44" s="102"/>
      <c r="X44" s="101"/>
      <c r="Y44" s="102"/>
      <c r="Z44" s="101"/>
      <c r="AA44" s="102"/>
      <c r="AB44" s="101"/>
      <c r="AC44" s="102"/>
      <c r="AD44" s="101"/>
      <c r="AE44" s="102"/>
      <c r="AF44" s="101"/>
      <c r="AG44" s="102"/>
      <c r="AH44" s="103"/>
    </row>
    <row r="45" spans="1:34" ht="80.099999999999994" customHeight="1">
      <c r="A45" s="305" t="s">
        <v>42</v>
      </c>
      <c r="B45" s="305"/>
      <c r="C45" s="31">
        <f>C41-C43</f>
        <v>5413</v>
      </c>
      <c r="D45" s="39">
        <f>C45/C41</f>
        <v>0.21622593273148519</v>
      </c>
      <c r="E45" s="40"/>
      <c r="F45" s="40"/>
      <c r="G45" s="40"/>
      <c r="H45" s="91">
        <f>H41-H43</f>
        <v>5016</v>
      </c>
      <c r="I45" s="94">
        <f>H45/H41</f>
        <v>0.19913454285600857</v>
      </c>
      <c r="J45" s="91">
        <f>J41-J43</f>
        <v>5720</v>
      </c>
      <c r="K45" s="94">
        <f>J45/J41</f>
        <v>0.22531216764485759</v>
      </c>
      <c r="L45" s="91">
        <f>L41-L43</f>
        <v>6158</v>
      </c>
      <c r="M45" s="94">
        <f>L45/L41</f>
        <v>0.24259375984872361</v>
      </c>
      <c r="N45" s="91">
        <f>N41-N43</f>
        <v>5948</v>
      </c>
      <c r="O45" s="94">
        <f>N45/N41</f>
        <v>0.23284400078293208</v>
      </c>
      <c r="P45" s="91">
        <f>P41-P43</f>
        <v>5816</v>
      </c>
      <c r="Q45" s="94">
        <f>P45/P41</f>
        <v>0.22743625840763335</v>
      </c>
      <c r="R45" s="91">
        <f>R41-R43</f>
        <v>5893</v>
      </c>
      <c r="S45" s="94">
        <f>R45/R41</f>
        <v>0.2278280368050723</v>
      </c>
      <c r="T45" s="91">
        <f>T41-T43</f>
        <v>5524</v>
      </c>
      <c r="U45" s="94">
        <f>T45/T41</f>
        <v>0.21090409285277947</v>
      </c>
      <c r="V45" s="91">
        <f>V41-V43</f>
        <v>5536</v>
      </c>
      <c r="W45" s="94">
        <f>V45/V41</f>
        <v>0.21478176527643064</v>
      </c>
      <c r="X45" s="174">
        <f>X41-X43</f>
        <v>0</v>
      </c>
      <c r="Y45" s="176" t="e">
        <f>X45/X41</f>
        <v>#DIV/0!</v>
      </c>
      <c r="Z45" s="174">
        <f>Z41-Z43</f>
        <v>0</v>
      </c>
      <c r="AA45" s="176" t="e">
        <f>Z45/Z41</f>
        <v>#DIV/0!</v>
      </c>
      <c r="AB45" s="174">
        <f>AB41-AB43</f>
        <v>0</v>
      </c>
      <c r="AC45" s="176" t="e">
        <f>AB45/AB41</f>
        <v>#DIV/0!</v>
      </c>
      <c r="AD45" s="174">
        <f>AD41-AD43</f>
        <v>0</v>
      </c>
      <c r="AE45" s="176" t="e">
        <f>AD45/AD41</f>
        <v>#DIV/0!</v>
      </c>
      <c r="AF45" s="93">
        <f>V45</f>
        <v>5536</v>
      </c>
      <c r="AG45" s="98">
        <f>AF45/AF41</f>
        <v>0.21478176527643064</v>
      </c>
      <c r="AH45" s="92"/>
    </row>
    <row r="46" spans="1:34" ht="69.95" customHeight="1">
      <c r="A46" s="80" t="s">
        <v>244</v>
      </c>
      <c r="B46" s="81"/>
      <c r="C46" s="82"/>
      <c r="D46" s="83"/>
      <c r="E46" s="83"/>
      <c r="F46" s="83"/>
      <c r="G46" s="83"/>
      <c r="H46" s="101"/>
      <c r="I46" s="102"/>
      <c r="J46" s="204"/>
      <c r="K46" s="205"/>
      <c r="L46" s="204"/>
      <c r="M46" s="205"/>
      <c r="N46" s="204"/>
      <c r="O46" s="205"/>
      <c r="P46" s="204"/>
      <c r="Q46" s="205"/>
      <c r="R46" s="204"/>
      <c r="S46" s="205"/>
      <c r="T46" s="204"/>
      <c r="U46" s="205"/>
      <c r="V46" s="101"/>
      <c r="W46" s="102"/>
      <c r="X46" s="101"/>
      <c r="Y46" s="102"/>
      <c r="Z46" s="101"/>
      <c r="AA46" s="102"/>
      <c r="AB46" s="101"/>
      <c r="AC46" s="102"/>
      <c r="AD46" s="101"/>
      <c r="AE46" s="102"/>
      <c r="AF46" s="101"/>
      <c r="AG46" s="102"/>
      <c r="AH46" s="103"/>
    </row>
    <row r="47" spans="1:34" ht="80.099999999999994" customHeight="1">
      <c r="A47" s="305" t="s">
        <v>74</v>
      </c>
      <c r="B47" s="305"/>
      <c r="C47" s="31">
        <f>'CPW Social Work Activity'!C91</f>
        <v>801</v>
      </c>
      <c r="D47" s="39">
        <f>C47/C45</f>
        <v>0.14797709218547941</v>
      </c>
      <c r="E47" s="40"/>
      <c r="F47" s="40"/>
      <c r="G47" s="40"/>
      <c r="H47" s="91">
        <f>'CPW Social Work Activity'!H91</f>
        <v>843</v>
      </c>
      <c r="I47" s="94">
        <f>H47/H45</f>
        <v>0.1680622009569378</v>
      </c>
      <c r="J47" s="91">
        <f>'CPW Social Work Activity'!J91</f>
        <v>1057</v>
      </c>
      <c r="K47" s="94">
        <f>J47/J45</f>
        <v>0.1847902097902098</v>
      </c>
      <c r="L47" s="91">
        <f>'CPW Social Work Activity'!L91</f>
        <v>1062</v>
      </c>
      <c r="M47" s="94">
        <f>L47/L45</f>
        <v>0.17245859045144527</v>
      </c>
      <c r="N47" s="91">
        <f>'CPW Social Work Activity'!N91</f>
        <v>903</v>
      </c>
      <c r="O47" s="94">
        <f>N47/N45</f>
        <v>0.15181573638197712</v>
      </c>
      <c r="P47" s="91">
        <f>'CPW Social Work Activity'!P91</f>
        <v>883</v>
      </c>
      <c r="Q47" s="94">
        <f>P47/P45</f>
        <v>0.15182255845942227</v>
      </c>
      <c r="R47" s="91">
        <f>'CPW Social Work Activity'!R91</f>
        <v>991</v>
      </c>
      <c r="S47" s="94">
        <f>R47/R45</f>
        <v>0.16816562022738843</v>
      </c>
      <c r="T47" s="91">
        <f>'CPW Social Work Activity'!T91</f>
        <v>816</v>
      </c>
      <c r="U47" s="94">
        <f>T47/T45</f>
        <v>0.14771904417089066</v>
      </c>
      <c r="V47" s="91">
        <f>'CPW Social Work Activity'!V91</f>
        <v>1019</v>
      </c>
      <c r="W47" s="94">
        <f>V47/V45</f>
        <v>0.1840679190751445</v>
      </c>
      <c r="X47" s="174">
        <f>'CPW Social Work Activity'!X91</f>
        <v>0</v>
      </c>
      <c r="Y47" s="176" t="e">
        <f>X47/X45</f>
        <v>#DIV/0!</v>
      </c>
      <c r="Z47" s="174">
        <f>'CPW Social Work Activity'!Z91</f>
        <v>0</v>
      </c>
      <c r="AA47" s="176" t="e">
        <f>Z47/Z45</f>
        <v>#DIV/0!</v>
      </c>
      <c r="AB47" s="174">
        <f>'CPW Social Work Activity'!AB91</f>
        <v>0</v>
      </c>
      <c r="AC47" s="176" t="e">
        <f>AB47/AB45</f>
        <v>#DIV/0!</v>
      </c>
      <c r="AD47" s="174">
        <f>'CPW Social Work Activity'!AD91</f>
        <v>0</v>
      </c>
      <c r="AE47" s="176" t="e">
        <f>AD47/AD45</f>
        <v>#DIV/0!</v>
      </c>
      <c r="AF47" s="93">
        <f>V47</f>
        <v>1019</v>
      </c>
      <c r="AG47" s="98">
        <f>AF47/AF45</f>
        <v>0.1840679190751445</v>
      </c>
      <c r="AH47" s="92"/>
    </row>
    <row r="48" spans="1:34" ht="69.95" customHeight="1">
      <c r="A48" s="109" t="s">
        <v>295</v>
      </c>
      <c r="B48" s="110"/>
      <c r="C48" s="111"/>
      <c r="D48" s="112"/>
      <c r="E48" s="112"/>
      <c r="F48" s="112"/>
      <c r="G48" s="112"/>
      <c r="H48" s="113"/>
      <c r="I48" s="114"/>
      <c r="J48" s="119"/>
      <c r="K48" s="120"/>
      <c r="L48" s="119"/>
      <c r="M48" s="120"/>
      <c r="N48" s="119"/>
      <c r="O48" s="120"/>
      <c r="P48" s="119"/>
      <c r="Q48" s="120"/>
      <c r="R48" s="119"/>
      <c r="S48" s="120"/>
      <c r="T48" s="119"/>
      <c r="U48" s="120"/>
      <c r="V48" s="113"/>
      <c r="W48" s="114"/>
      <c r="X48" s="113"/>
      <c r="Y48" s="114"/>
      <c r="Z48" s="113"/>
      <c r="AA48" s="114"/>
      <c r="AB48" s="113"/>
      <c r="AC48" s="114"/>
      <c r="AD48" s="113"/>
      <c r="AE48" s="114"/>
      <c r="AF48" s="113"/>
      <c r="AG48" s="114"/>
      <c r="AH48" s="115"/>
    </row>
    <row r="49" spans="1:34" ht="80.099999999999994" customHeight="1">
      <c r="A49" s="305" t="s">
        <v>179</v>
      </c>
      <c r="B49" s="305"/>
      <c r="C49" s="31">
        <f>'CPNS Monthly'!C4</f>
        <v>1271</v>
      </c>
      <c r="D49" s="40"/>
      <c r="E49" s="40"/>
      <c r="F49" s="40"/>
      <c r="G49" s="40"/>
      <c r="H49" s="31">
        <f>'CPNS Monthly'!H4</f>
        <v>1302</v>
      </c>
      <c r="I49" s="92"/>
      <c r="J49" s="31">
        <f>'CPNS Monthly'!J4</f>
        <v>1287</v>
      </c>
      <c r="K49" s="92"/>
      <c r="L49" s="31">
        <f>'CPNS Monthly'!L4</f>
        <v>1316</v>
      </c>
      <c r="M49" s="92"/>
      <c r="N49" s="31">
        <f>'CPNS Monthly'!N4</f>
        <v>1303</v>
      </c>
      <c r="O49" s="92"/>
      <c r="P49" s="31">
        <f>'CPNS Monthly'!P4</f>
        <v>1301</v>
      </c>
      <c r="Q49" s="92"/>
      <c r="R49" s="31">
        <f>'CPNS Monthly'!R4</f>
        <v>1356</v>
      </c>
      <c r="S49" s="92"/>
      <c r="T49" s="31">
        <f>'CPNS Monthly'!T4</f>
        <v>1380</v>
      </c>
      <c r="U49" s="92"/>
      <c r="V49" s="31">
        <f>'CPNS Monthly'!V4</f>
        <v>1419</v>
      </c>
      <c r="W49" s="92"/>
      <c r="X49" s="31">
        <f>'CPNS Monthly'!X4</f>
        <v>0</v>
      </c>
      <c r="Y49" s="175"/>
      <c r="Z49" s="31">
        <f>'CPNS Monthly'!Z4</f>
        <v>0</v>
      </c>
      <c r="AA49" s="175"/>
      <c r="AB49" s="31">
        <f>'CPNS Monthly'!AB4</f>
        <v>0</v>
      </c>
      <c r="AC49" s="175"/>
      <c r="AD49" s="31">
        <f>'CPNS Monthly'!AD4</f>
        <v>0</v>
      </c>
      <c r="AE49" s="175"/>
      <c r="AF49" s="93">
        <f>V49</f>
        <v>1419</v>
      </c>
      <c r="AG49" s="92"/>
      <c r="AH49" s="92"/>
    </row>
    <row r="50" spans="1:34" ht="69.95" customHeight="1">
      <c r="A50" s="109" t="s">
        <v>287</v>
      </c>
      <c r="B50" s="116"/>
      <c r="C50" s="117"/>
      <c r="D50" s="118"/>
      <c r="E50" s="118"/>
      <c r="F50" s="118"/>
      <c r="G50" s="118"/>
      <c r="H50" s="119"/>
      <c r="I50" s="120"/>
      <c r="J50" s="119"/>
      <c r="K50" s="120"/>
      <c r="L50" s="119"/>
      <c r="M50" s="120"/>
      <c r="N50" s="119"/>
      <c r="O50" s="120"/>
      <c r="P50" s="119"/>
      <c r="Q50" s="120"/>
      <c r="R50" s="119"/>
      <c r="S50" s="120"/>
      <c r="T50" s="119"/>
      <c r="U50" s="120"/>
      <c r="V50" s="119"/>
      <c r="W50" s="120"/>
      <c r="X50" s="119"/>
      <c r="Y50" s="120"/>
      <c r="Z50" s="119"/>
      <c r="AA50" s="120"/>
      <c r="AB50" s="119"/>
      <c r="AC50" s="120"/>
      <c r="AD50" s="119"/>
      <c r="AE50" s="120"/>
      <c r="AF50" s="121"/>
      <c r="AG50" s="122"/>
      <c r="AH50" s="123"/>
    </row>
    <row r="51" spans="1:34" ht="80.099999999999994" customHeight="1">
      <c r="A51" s="305" t="s">
        <v>256</v>
      </c>
      <c r="B51" s="305"/>
      <c r="C51" s="31">
        <v>1270</v>
      </c>
      <c r="D51" s="39">
        <f>C51/C49</f>
        <v>0.99921321793863105</v>
      </c>
      <c r="E51" s="32"/>
      <c r="F51" s="32"/>
      <c r="G51" s="32"/>
      <c r="H51" s="31">
        <f>'CPNS Monthly'!H26</f>
        <v>1302</v>
      </c>
      <c r="I51" s="94">
        <f>H51/H49</f>
        <v>1</v>
      </c>
      <c r="J51" s="31">
        <f>'CPNS Monthly'!J26</f>
        <v>1287</v>
      </c>
      <c r="K51" s="94">
        <f>J51/J49</f>
        <v>1</v>
      </c>
      <c r="L51" s="31">
        <f>'CPNS Monthly'!L26</f>
        <v>1316</v>
      </c>
      <c r="M51" s="94">
        <f>L51/L49</f>
        <v>1</v>
      </c>
      <c r="N51" s="31">
        <f>'CPNS Monthly'!N26</f>
        <v>1287</v>
      </c>
      <c r="O51" s="94">
        <f>N51/N49</f>
        <v>0.98772064466615506</v>
      </c>
      <c r="P51" s="31">
        <f>'CPNS Monthly'!P26</f>
        <v>1301</v>
      </c>
      <c r="Q51" s="94">
        <f>P51/P49</f>
        <v>1</v>
      </c>
      <c r="R51" s="31">
        <f>'CPNS Monthly'!R26</f>
        <v>1352</v>
      </c>
      <c r="S51" s="94">
        <f>R51/R49</f>
        <v>0.99705014749262533</v>
      </c>
      <c r="T51" s="31">
        <f>'CPNS Monthly'!T26</f>
        <v>1362</v>
      </c>
      <c r="U51" s="94">
        <f>T51/T49</f>
        <v>0.9869565217391304</v>
      </c>
      <c r="V51" s="31">
        <f>'CPNS Monthly'!V26</f>
        <v>1417</v>
      </c>
      <c r="W51" s="94">
        <f>V51/V49</f>
        <v>0.99859055673009156</v>
      </c>
      <c r="X51" s="31">
        <f>'CPNS Monthly'!X26</f>
        <v>0</v>
      </c>
      <c r="Y51" s="176" t="e">
        <f>X51/X49</f>
        <v>#DIV/0!</v>
      </c>
      <c r="Z51" s="31">
        <f>'CPNS Monthly'!Z26</f>
        <v>0</v>
      </c>
      <c r="AA51" s="176" t="e">
        <f>Z51/Z49</f>
        <v>#DIV/0!</v>
      </c>
      <c r="AB51" s="31">
        <f>'CPNS Monthly'!AB26</f>
        <v>0</v>
      </c>
      <c r="AC51" s="176" t="e">
        <f>AB51/AB49</f>
        <v>#DIV/0!</v>
      </c>
      <c r="AD51" s="31">
        <f>'CPNS Monthly'!AD26</f>
        <v>0</v>
      </c>
      <c r="AE51" s="176" t="e">
        <f>AD51/AD49</f>
        <v>#DIV/0!</v>
      </c>
      <c r="AF51" s="93">
        <f>V51</f>
        <v>1417</v>
      </c>
      <c r="AG51" s="96">
        <f>AF51/AF49</f>
        <v>0.99859055673009156</v>
      </c>
      <c r="AH51" s="92"/>
    </row>
    <row r="52" spans="1:34" ht="50.1" customHeight="1">
      <c r="A52" s="248" t="s">
        <v>272</v>
      </c>
      <c r="B52" s="249"/>
      <c r="C52" s="249"/>
      <c r="D52" s="249"/>
      <c r="E52" s="249"/>
      <c r="F52" s="249"/>
      <c r="G52" s="249"/>
      <c r="H52" s="249"/>
      <c r="I52" s="249"/>
      <c r="J52" s="249"/>
      <c r="K52" s="250"/>
      <c r="L52" s="249"/>
      <c r="M52" s="250"/>
      <c r="N52" s="249"/>
      <c r="O52" s="250"/>
      <c r="P52" s="249"/>
      <c r="Q52" s="250"/>
      <c r="R52" s="249"/>
      <c r="S52" s="250"/>
      <c r="T52" s="249"/>
      <c r="U52" s="250"/>
      <c r="V52" s="249"/>
      <c r="W52" s="250"/>
      <c r="X52" s="249"/>
      <c r="Y52" s="250"/>
      <c r="Z52" s="249"/>
      <c r="AA52" s="250"/>
      <c r="AB52" s="249"/>
      <c r="AC52" s="250"/>
      <c r="AD52" s="249"/>
      <c r="AE52" s="250"/>
      <c r="AF52" s="249"/>
      <c r="AG52" s="250"/>
      <c r="AH52" s="249"/>
    </row>
    <row r="53" spans="1:34" ht="50.1" customHeight="1">
      <c r="A53" s="291" t="s">
        <v>285</v>
      </c>
      <c r="B53" s="249"/>
      <c r="C53" s="249"/>
      <c r="D53" s="249"/>
      <c r="E53" s="249"/>
      <c r="F53" s="249"/>
      <c r="G53" s="249"/>
      <c r="H53" s="249"/>
      <c r="I53" s="249"/>
      <c r="J53" s="249"/>
      <c r="K53" s="250"/>
      <c r="L53" s="249"/>
      <c r="M53" s="250"/>
      <c r="N53" s="249"/>
      <c r="O53" s="250"/>
      <c r="P53" s="249"/>
      <c r="Q53" s="250"/>
      <c r="R53" s="249"/>
      <c r="S53" s="250"/>
      <c r="T53" s="249"/>
      <c r="U53" s="250"/>
      <c r="V53" s="249"/>
      <c r="W53" s="250"/>
      <c r="X53" s="249"/>
      <c r="Y53" s="250"/>
      <c r="Z53" s="249"/>
      <c r="AA53" s="250"/>
      <c r="AB53" s="249"/>
      <c r="AC53" s="250"/>
      <c r="AD53" s="249"/>
      <c r="AE53" s="250"/>
      <c r="AF53" s="249"/>
      <c r="AG53" s="250"/>
      <c r="AH53" s="249"/>
    </row>
    <row r="54" spans="1:34" ht="50.1" customHeight="1">
      <c r="A54" s="252" t="s">
        <v>284</v>
      </c>
      <c r="B54" s="249"/>
      <c r="C54" s="249"/>
      <c r="D54" s="249"/>
      <c r="E54" s="249"/>
      <c r="F54" s="249"/>
      <c r="G54" s="249"/>
      <c r="H54" s="249"/>
      <c r="I54" s="249"/>
      <c r="J54" s="249"/>
      <c r="K54" s="250"/>
      <c r="L54" s="249"/>
      <c r="M54" s="250"/>
      <c r="N54" s="249"/>
      <c r="O54" s="250"/>
      <c r="P54" s="249"/>
      <c r="Q54" s="250"/>
      <c r="R54" s="249"/>
      <c r="S54" s="250"/>
      <c r="T54" s="249"/>
      <c r="U54" s="250"/>
      <c r="V54" s="249"/>
      <c r="W54" s="250"/>
      <c r="X54" s="249"/>
      <c r="Y54" s="250"/>
      <c r="Z54" s="249"/>
      <c r="AA54" s="250"/>
      <c r="AB54" s="249"/>
      <c r="AC54" s="250"/>
      <c r="AD54" s="249"/>
      <c r="AE54" s="250"/>
      <c r="AF54" s="249"/>
      <c r="AG54" s="250"/>
      <c r="AH54" s="249"/>
    </row>
    <row r="55" spans="1:34" ht="50.1" customHeight="1">
      <c r="A55" s="251" t="s">
        <v>286</v>
      </c>
      <c r="B55" s="249"/>
      <c r="C55" s="249"/>
      <c r="D55" s="249"/>
      <c r="E55" s="249"/>
      <c r="F55" s="249"/>
      <c r="G55" s="249"/>
      <c r="H55" s="249"/>
      <c r="I55" s="249"/>
      <c r="J55" s="249"/>
      <c r="K55" s="250"/>
      <c r="L55" s="249"/>
      <c r="M55" s="250"/>
      <c r="N55" s="249"/>
      <c r="O55" s="250"/>
      <c r="P55" s="249"/>
      <c r="Q55" s="250"/>
      <c r="R55" s="249"/>
      <c r="S55" s="250"/>
      <c r="T55" s="249"/>
      <c r="U55" s="250"/>
      <c r="V55" s="249"/>
      <c r="W55" s="250"/>
      <c r="X55" s="249"/>
      <c r="Y55" s="250"/>
      <c r="Z55" s="249"/>
      <c r="AA55" s="250"/>
      <c r="AB55" s="249"/>
      <c r="AC55" s="250"/>
      <c r="AD55" s="249"/>
      <c r="AE55" s="250"/>
      <c r="AF55" s="249"/>
      <c r="AG55" s="250"/>
      <c r="AH55" s="249"/>
    </row>
    <row r="56" spans="1:34" ht="50.1" customHeight="1">
      <c r="A56" s="252" t="s">
        <v>288</v>
      </c>
      <c r="B56" s="249"/>
      <c r="C56" s="249"/>
      <c r="D56" s="249"/>
      <c r="E56" s="249"/>
      <c r="F56" s="249"/>
      <c r="G56" s="249"/>
      <c r="H56" s="249"/>
      <c r="I56" s="249"/>
      <c r="J56" s="249"/>
      <c r="K56" s="250"/>
      <c r="L56" s="249"/>
      <c r="M56" s="250"/>
      <c r="N56" s="249"/>
      <c r="O56" s="250"/>
      <c r="P56" s="249"/>
      <c r="Q56" s="250"/>
      <c r="R56" s="249"/>
      <c r="S56" s="250"/>
      <c r="T56" s="249"/>
      <c r="U56" s="250"/>
      <c r="V56" s="249"/>
      <c r="W56" s="250"/>
      <c r="X56" s="249"/>
      <c r="Y56" s="250"/>
      <c r="Z56" s="249"/>
      <c r="AA56" s="250"/>
      <c r="AB56" s="249"/>
      <c r="AC56" s="250"/>
      <c r="AD56" s="249"/>
      <c r="AE56" s="250"/>
      <c r="AF56" s="249"/>
      <c r="AG56" s="250"/>
      <c r="AH56" s="249"/>
    </row>
    <row r="57" spans="1:34" ht="50.1" customHeight="1">
      <c r="A57" s="252" t="s">
        <v>292</v>
      </c>
      <c r="B57" s="249"/>
      <c r="C57" s="249"/>
      <c r="D57" s="249"/>
      <c r="E57" s="249"/>
      <c r="F57" s="249"/>
      <c r="G57" s="249"/>
      <c r="H57" s="249"/>
      <c r="I57" s="249"/>
      <c r="J57" s="249"/>
      <c r="K57" s="250"/>
      <c r="L57" s="249"/>
      <c r="M57" s="250"/>
      <c r="N57" s="249"/>
      <c r="O57" s="250"/>
      <c r="P57" s="249"/>
      <c r="Q57" s="250"/>
      <c r="R57" s="249"/>
      <c r="S57" s="250"/>
      <c r="T57" s="249"/>
      <c r="U57" s="250"/>
      <c r="V57" s="249"/>
      <c r="W57" s="250"/>
      <c r="X57" s="249"/>
      <c r="Y57" s="250"/>
      <c r="Z57" s="249"/>
      <c r="AA57" s="250"/>
      <c r="AB57" s="249"/>
      <c r="AC57" s="250"/>
      <c r="AD57" s="249"/>
      <c r="AE57" s="250"/>
      <c r="AF57" s="249"/>
      <c r="AG57" s="250"/>
      <c r="AH57" s="249"/>
    </row>
    <row r="58" spans="1:34" ht="50.1" customHeight="1">
      <c r="A58" s="248" t="s">
        <v>293</v>
      </c>
      <c r="B58" s="249"/>
      <c r="C58" s="249"/>
      <c r="D58" s="249"/>
      <c r="E58" s="249"/>
      <c r="F58" s="249"/>
      <c r="G58" s="249"/>
      <c r="H58" s="249"/>
      <c r="I58" s="249"/>
      <c r="J58" s="249"/>
      <c r="K58" s="250"/>
      <c r="L58" s="249"/>
      <c r="M58" s="250"/>
      <c r="N58" s="249"/>
      <c r="O58" s="250"/>
      <c r="P58" s="249"/>
      <c r="Q58" s="250"/>
      <c r="R58" s="249"/>
      <c r="S58" s="250"/>
      <c r="T58" s="249"/>
      <c r="U58" s="250"/>
      <c r="V58" s="249"/>
      <c r="W58" s="250"/>
      <c r="X58" s="249"/>
      <c r="Y58" s="250"/>
      <c r="Z58" s="249"/>
      <c r="AA58" s="250"/>
      <c r="AB58" s="249"/>
      <c r="AC58" s="250"/>
      <c r="AD58" s="249"/>
      <c r="AE58" s="250"/>
      <c r="AF58" s="249"/>
      <c r="AG58" s="250"/>
      <c r="AH58" s="249"/>
    </row>
    <row r="59" spans="1:34" ht="50.1" customHeight="1">
      <c r="A59" s="272" t="s">
        <v>294</v>
      </c>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row>
    <row r="60" spans="1:34" ht="50.1" customHeight="1">
      <c r="A60" s="248"/>
      <c r="B60" s="249"/>
      <c r="C60" s="249"/>
      <c r="D60" s="249"/>
      <c r="E60" s="249"/>
      <c r="F60" s="249"/>
      <c r="G60" s="249"/>
      <c r="H60" s="249"/>
      <c r="I60" s="249"/>
      <c r="J60" s="249"/>
      <c r="K60" s="250"/>
      <c r="L60" s="249"/>
      <c r="M60" s="250"/>
      <c r="N60" s="249"/>
      <c r="O60" s="250"/>
      <c r="P60" s="249"/>
      <c r="Q60" s="250"/>
      <c r="R60" s="249"/>
      <c r="S60" s="250"/>
      <c r="T60" s="249"/>
      <c r="U60" s="250"/>
      <c r="V60" s="249"/>
      <c r="W60" s="250"/>
      <c r="X60" s="249"/>
      <c r="Y60" s="250"/>
      <c r="Z60" s="249"/>
      <c r="AA60" s="250"/>
      <c r="AB60" s="249"/>
      <c r="AC60" s="250"/>
      <c r="AD60" s="249"/>
      <c r="AE60" s="250"/>
      <c r="AF60" s="249"/>
      <c r="AG60" s="250"/>
      <c r="AH60" s="249"/>
    </row>
    <row r="61" spans="1:34" ht="80.099999999999994" customHeight="1"/>
    <row r="62" spans="1:34" ht="80.099999999999994" customHeight="1"/>
    <row r="63" spans="1:34" ht="80.099999999999994" customHeight="1"/>
    <row r="64" spans="1:34" ht="80.099999999999994" customHeight="1"/>
    <row r="65" ht="80.099999999999994" customHeight="1"/>
    <row r="66" ht="80.099999999999994" customHeight="1"/>
    <row r="67" ht="80.099999999999994" customHeight="1"/>
    <row r="68" ht="80.099999999999994" customHeight="1"/>
    <row r="69" ht="80.099999999999994" customHeight="1"/>
  </sheetData>
  <mergeCells count="53">
    <mergeCell ref="A49:B49"/>
    <mergeCell ref="A51:B51"/>
    <mergeCell ref="A41:B41"/>
    <mergeCell ref="A43:B43"/>
    <mergeCell ref="A45:B45"/>
    <mergeCell ref="A47:B47"/>
    <mergeCell ref="A28:B28"/>
    <mergeCell ref="A29:B29"/>
    <mergeCell ref="A30:B30"/>
    <mergeCell ref="A37:B37"/>
    <mergeCell ref="A32:B32"/>
    <mergeCell ref="A34:B34"/>
    <mergeCell ref="A35:B35"/>
    <mergeCell ref="A33:B33"/>
    <mergeCell ref="A7:B7"/>
    <mergeCell ref="A8:B8"/>
    <mergeCell ref="A22:B22"/>
    <mergeCell ref="A23:B23"/>
    <mergeCell ref="A25:B25"/>
    <mergeCell ref="A9:B9"/>
    <mergeCell ref="A11:B11"/>
    <mergeCell ref="A12:B12"/>
    <mergeCell ref="A13:B13"/>
    <mergeCell ref="A14:B14"/>
    <mergeCell ref="A18:B18"/>
    <mergeCell ref="A19:B19"/>
    <mergeCell ref="A20:B20"/>
    <mergeCell ref="A6:B6"/>
    <mergeCell ref="AF1:AG1"/>
    <mergeCell ref="AH1:AH2"/>
    <mergeCell ref="R1:S1"/>
    <mergeCell ref="T1:U1"/>
    <mergeCell ref="V1:W1"/>
    <mergeCell ref="X1:Y1"/>
    <mergeCell ref="Z1:AA1"/>
    <mergeCell ref="AB1:AC1"/>
    <mergeCell ref="AD1:AE1"/>
    <mergeCell ref="A39:B39"/>
    <mergeCell ref="A26:B26"/>
    <mergeCell ref="A15:B15"/>
    <mergeCell ref="A16:B16"/>
    <mergeCell ref="P1:Q1"/>
    <mergeCell ref="C1:D1"/>
    <mergeCell ref="E1:F1"/>
    <mergeCell ref="G1:G2"/>
    <mergeCell ref="H1:I1"/>
    <mergeCell ref="J1:K1"/>
    <mergeCell ref="L1:M1"/>
    <mergeCell ref="N1:O1"/>
    <mergeCell ref="A1:B2"/>
    <mergeCell ref="A21:B21"/>
    <mergeCell ref="A4:B4"/>
    <mergeCell ref="A5:B5"/>
  </mergeCells>
  <conditionalFormatting sqref="AH40 AH42 AH44 AH46 AH5:AH24 AH1:AH3 AH29:AH36 AH26:AH27 AH48 AH50 AH38">
    <cfRule type="cellIs" dxfId="13" priority="8" stopIfTrue="1" operator="notBetween">
      <formula>0.1</formula>
      <formula>-0.1</formula>
    </cfRule>
  </conditionalFormatting>
  <pageMargins left="0.74803149606299213" right="0.74803149606299213" top="0.98425196850393704" bottom="0.98425196850393704" header="0.51181102362204722" footer="0.51181102362204722"/>
  <pageSetup paperSize="9" scale="18" firstPageNumber="6" fitToHeight="2" orientation="landscape" useFirstPageNumber="1" r:id="rId1"/>
  <headerFooter alignWithMargins="0">
    <oddFooter>&amp;R&amp;14Page &amp;P</oddFooter>
  </headerFooter>
  <rowBreaks count="1" manualBreakCount="1">
    <brk id="30" max="33" man="1"/>
  </rowBreaks>
</worksheet>
</file>

<file path=xl/worksheets/sheet4.xml><?xml version="1.0" encoding="utf-8"?>
<worksheet xmlns="http://schemas.openxmlformats.org/spreadsheetml/2006/main" xmlns:r="http://schemas.openxmlformats.org/officeDocument/2006/relationships">
  <sheetPr enableFormatConditionsCalculation="0">
    <tabColor rgb="FF92D050"/>
  </sheetPr>
  <dimension ref="A1:AH146"/>
  <sheetViews>
    <sheetView view="pageBreakPreview" zoomScale="40" zoomScaleNormal="50" zoomScaleSheetLayoutView="40" workbookViewId="0">
      <pane ySplit="2" topLeftCell="A3" activePane="bottomLeft" state="frozen"/>
      <selection activeCell="AM5" sqref="AM5"/>
      <selection pane="bottomLeft" activeCell="AL15" sqref="AL15"/>
    </sheetView>
  </sheetViews>
  <sheetFormatPr defaultRowHeight="26.25" outlineLevelRow="1"/>
  <cols>
    <col min="1" max="1" width="41.42578125" style="50"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278" customWidth="1"/>
    <col min="23" max="23" width="16" style="279"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5.42578125" style="46" customWidth="1"/>
    <col min="33" max="33" width="18.140625" style="47" customWidth="1"/>
    <col min="34" max="34" width="17.140625" style="46" customWidth="1"/>
  </cols>
  <sheetData>
    <row r="1" spans="1:34" ht="99.95" customHeight="1">
      <c r="A1" s="315" t="s">
        <v>232</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11">
        <v>42948</v>
      </c>
      <c r="W1" s="312"/>
      <c r="X1" s="306">
        <v>42979</v>
      </c>
      <c r="Y1" s="307"/>
      <c r="Z1" s="306">
        <v>43009</v>
      </c>
      <c r="AA1" s="307"/>
      <c r="AB1" s="306">
        <v>43040</v>
      </c>
      <c r="AC1" s="307"/>
      <c r="AD1" s="306">
        <v>43070</v>
      </c>
      <c r="AE1" s="307"/>
      <c r="AF1" s="314" t="s">
        <v>1</v>
      </c>
      <c r="AG1" s="314"/>
      <c r="AH1" s="313" t="s">
        <v>2</v>
      </c>
    </row>
    <row r="2" spans="1:34" ht="99.95" customHeight="1">
      <c r="A2" s="315"/>
      <c r="B2" s="315"/>
      <c r="C2" s="53" t="s">
        <v>3</v>
      </c>
      <c r="D2" s="53" t="s">
        <v>4</v>
      </c>
      <c r="E2" s="53" t="s">
        <v>3</v>
      </c>
      <c r="F2" s="53" t="s">
        <v>4</v>
      </c>
      <c r="G2" s="308"/>
      <c r="H2" s="54" t="s">
        <v>3</v>
      </c>
      <c r="I2" s="53" t="s">
        <v>4</v>
      </c>
      <c r="J2" s="188" t="s">
        <v>3</v>
      </c>
      <c r="K2" s="187" t="s">
        <v>4</v>
      </c>
      <c r="L2" s="221" t="s">
        <v>3</v>
      </c>
      <c r="M2" s="222" t="s">
        <v>4</v>
      </c>
      <c r="N2" s="230" t="s">
        <v>3</v>
      </c>
      <c r="O2" s="231" t="s">
        <v>4</v>
      </c>
      <c r="P2" s="253" t="s">
        <v>3</v>
      </c>
      <c r="Q2" s="254" t="s">
        <v>4</v>
      </c>
      <c r="R2" s="257" t="s">
        <v>3</v>
      </c>
      <c r="S2" s="256" t="s">
        <v>4</v>
      </c>
      <c r="T2" s="262" t="s">
        <v>3</v>
      </c>
      <c r="U2" s="263" t="s">
        <v>4</v>
      </c>
      <c r="V2" s="273" t="s">
        <v>3</v>
      </c>
      <c r="W2" s="274" t="s">
        <v>4</v>
      </c>
      <c r="X2" s="54" t="s">
        <v>3</v>
      </c>
      <c r="Y2" s="53" t="s">
        <v>4</v>
      </c>
      <c r="Z2" s="54" t="s">
        <v>3</v>
      </c>
      <c r="AA2" s="53" t="s">
        <v>4</v>
      </c>
      <c r="AB2" s="54" t="s">
        <v>3</v>
      </c>
      <c r="AC2" s="53" t="s">
        <v>4</v>
      </c>
      <c r="AD2" s="54" t="s">
        <v>3</v>
      </c>
      <c r="AE2" s="53" t="s">
        <v>4</v>
      </c>
      <c r="AF2" s="55" t="s">
        <v>3</v>
      </c>
      <c r="AG2" s="55" t="s">
        <v>4</v>
      </c>
      <c r="AH2" s="313"/>
    </row>
    <row r="3" spans="1:34" ht="80.099999999999994" customHeight="1">
      <c r="A3" s="316" t="s">
        <v>174</v>
      </c>
      <c r="B3" s="24" t="s">
        <v>62</v>
      </c>
      <c r="C3" s="25">
        <f>C4+C9+C14+C19+C25</f>
        <v>6258</v>
      </c>
      <c r="D3" s="26"/>
      <c r="E3" s="25" t="s">
        <v>7</v>
      </c>
      <c r="F3" s="26"/>
      <c r="G3" s="26"/>
      <c r="H3" s="25">
        <f>H4+H9+H14+H19+H25</f>
        <v>6322</v>
      </c>
      <c r="I3" s="26"/>
      <c r="J3" s="25">
        <f>J4+J9+J14+J19+J25</f>
        <v>6300</v>
      </c>
      <c r="K3" s="26"/>
      <c r="L3" s="25">
        <f>L4+L9+L14+L19+L25</f>
        <v>6308</v>
      </c>
      <c r="M3" s="223"/>
      <c r="N3" s="25">
        <f>N4+N9+N14+N19+N25</f>
        <v>6289</v>
      </c>
      <c r="O3" s="26"/>
      <c r="P3" s="25">
        <f>P4+P9+P14+P19+P25</f>
        <v>6277</v>
      </c>
      <c r="Q3" s="223"/>
      <c r="R3" s="25">
        <f>R4+R9+R14+R19+R25</f>
        <v>6297</v>
      </c>
      <c r="S3" s="223"/>
      <c r="T3" s="25">
        <f>T4+T9+T14+T19+T25</f>
        <v>6272</v>
      </c>
      <c r="U3" s="26"/>
      <c r="V3" s="25">
        <f>V4+V9+V14+V19+V25</f>
        <v>6237</v>
      </c>
      <c r="W3" s="26"/>
      <c r="X3" s="166">
        <f>X4+X9+X14+X19+X25</f>
        <v>0</v>
      </c>
      <c r="Y3" s="167"/>
      <c r="Z3" s="166">
        <f>Z4+Z9+Z14+Z19+Z25</f>
        <v>0</v>
      </c>
      <c r="AA3" s="167"/>
      <c r="AB3" s="166">
        <f>AB4+AB9+AB14+AB19+AB25</f>
        <v>0</v>
      </c>
      <c r="AC3" s="167"/>
      <c r="AD3" s="166">
        <f>AD4+AD9+AD14+AD19+AD25</f>
        <v>0</v>
      </c>
      <c r="AE3" s="26"/>
      <c r="AF3" s="25">
        <f>AF4+AF9+AF14+AF19+AF25</f>
        <v>6237</v>
      </c>
      <c r="AG3" s="26"/>
      <c r="AH3" s="26"/>
    </row>
    <row r="4" spans="1:34" ht="80.099999999999994" customHeight="1">
      <c r="A4" s="316"/>
      <c r="B4" s="27" t="s">
        <v>169</v>
      </c>
      <c r="C4" s="28">
        <f>SUM(C5:C8)</f>
        <v>1507</v>
      </c>
      <c r="D4" s="29"/>
      <c r="E4" s="29"/>
      <c r="F4" s="29"/>
      <c r="G4" s="29"/>
      <c r="H4" s="28">
        <f>SUM(H5:H8)</f>
        <v>1506</v>
      </c>
      <c r="I4" s="29"/>
      <c r="J4" s="28">
        <f>SUM(J5:J8)</f>
        <v>1519</v>
      </c>
      <c r="K4" s="29"/>
      <c r="L4" s="28">
        <f>SUM(L5:L8)</f>
        <v>1515</v>
      </c>
      <c r="M4" s="132"/>
      <c r="N4" s="28">
        <f>SUM(N5:N8)</f>
        <v>1506</v>
      </c>
      <c r="O4" s="29"/>
      <c r="P4" s="28">
        <f>SUM(P5:P8)</f>
        <v>1492</v>
      </c>
      <c r="Q4" s="132"/>
      <c r="R4" s="28">
        <f>SUM(R5:R8)</f>
        <v>1489</v>
      </c>
      <c r="S4" s="132"/>
      <c r="T4" s="28">
        <f>SUM(T5:T8)</f>
        <v>1495</v>
      </c>
      <c r="U4" s="29"/>
      <c r="V4" s="28">
        <f>SUM(V5:V8)</f>
        <v>1499</v>
      </c>
      <c r="W4" s="29"/>
      <c r="X4" s="162">
        <f>SUM(X5:X8)</f>
        <v>0</v>
      </c>
      <c r="Y4" s="165"/>
      <c r="Z4" s="162">
        <f>SUM(Z5:Z8)</f>
        <v>0</v>
      </c>
      <c r="AA4" s="165"/>
      <c r="AB4" s="162">
        <f>SUM(AB5:AB8)</f>
        <v>0</v>
      </c>
      <c r="AC4" s="165"/>
      <c r="AD4" s="162">
        <f>SUM(AD5:AD8)</f>
        <v>0</v>
      </c>
      <c r="AE4" s="29"/>
      <c r="AF4" s="28">
        <f>SUM(AF5:AF8)</f>
        <v>1499</v>
      </c>
      <c r="AG4" s="29"/>
      <c r="AH4" s="29"/>
    </row>
    <row r="5" spans="1:34" ht="80.099999999999994" customHeight="1" outlineLevel="1">
      <c r="A5" s="316"/>
      <c r="B5" s="30" t="s">
        <v>45</v>
      </c>
      <c r="C5" s="31">
        <f>C28+C51+C74+C97+C120</f>
        <v>383</v>
      </c>
      <c r="D5" s="32"/>
      <c r="E5" s="32"/>
      <c r="F5" s="32"/>
      <c r="G5" s="32"/>
      <c r="H5" s="31">
        <f>H28+H51+H74+H97+H120</f>
        <v>384</v>
      </c>
      <c r="I5" s="32"/>
      <c r="J5" s="31">
        <f>J28+J51+J74+J97+J120</f>
        <v>389</v>
      </c>
      <c r="K5" s="32"/>
      <c r="L5" s="31">
        <f>L28+L51+L74+L97+L120</f>
        <v>394</v>
      </c>
      <c r="M5" s="32"/>
      <c r="N5" s="31">
        <f>N28+N51+N74+N97+N120</f>
        <v>391</v>
      </c>
      <c r="O5" s="32"/>
      <c r="P5" s="31">
        <f>P28+P51+P74+P97+P120</f>
        <v>387</v>
      </c>
      <c r="Q5" s="32"/>
      <c r="R5" s="31">
        <f>R28+R51+R74+R97+R120</f>
        <v>385</v>
      </c>
      <c r="S5" s="32"/>
      <c r="T5" s="31">
        <f>T28+T51+T74+T97+T120</f>
        <v>383</v>
      </c>
      <c r="U5" s="32"/>
      <c r="V5" s="275">
        <f>V28+V51+V74+V97+V120</f>
        <v>378</v>
      </c>
      <c r="W5" s="276"/>
      <c r="X5" s="163">
        <f>X28+X51+X74+X97+X120</f>
        <v>0</v>
      </c>
      <c r="Y5" s="32"/>
      <c r="Z5" s="163">
        <f>Z28+Z51+Z74+Z97+Z120</f>
        <v>0</v>
      </c>
      <c r="AA5" s="32"/>
      <c r="AB5" s="163">
        <f>AB28+AB51+AB74+AB97+AB120</f>
        <v>0</v>
      </c>
      <c r="AC5" s="32"/>
      <c r="AD5" s="163">
        <f>AD28+AD51+AD74+AD97+AD120</f>
        <v>0</v>
      </c>
      <c r="AE5" s="32"/>
      <c r="AF5" s="33">
        <f>V5</f>
        <v>378</v>
      </c>
      <c r="AG5" s="32"/>
      <c r="AH5" s="32"/>
    </row>
    <row r="6" spans="1:34" ht="80.099999999999994" customHeight="1" outlineLevel="1">
      <c r="A6" s="286" t="s">
        <v>262</v>
      </c>
      <c r="B6" s="30" t="s">
        <v>46</v>
      </c>
      <c r="C6" s="31">
        <f>C29+C52+C75+C98+C121</f>
        <v>287</v>
      </c>
      <c r="D6" s="32"/>
      <c r="E6" s="32"/>
      <c r="F6" s="32"/>
      <c r="G6" s="32"/>
      <c r="H6" s="31">
        <f>H29+H52+H75+H98+H121</f>
        <v>285</v>
      </c>
      <c r="I6" s="32"/>
      <c r="J6" s="31">
        <f>J29+J52+J75+J98+J121</f>
        <v>285</v>
      </c>
      <c r="K6" s="32"/>
      <c r="L6" s="31">
        <f>L29+L52+L75+L98+L121</f>
        <v>286</v>
      </c>
      <c r="M6" s="32"/>
      <c r="N6" s="31">
        <f>N29+N52+N75+N98+N121</f>
        <v>285</v>
      </c>
      <c r="O6" s="32"/>
      <c r="P6" s="31">
        <f>P29+P52+P75+P98+P121</f>
        <v>279</v>
      </c>
      <c r="Q6" s="32"/>
      <c r="R6" s="31">
        <f>R29+R52+R75+R98+R121</f>
        <v>282</v>
      </c>
      <c r="S6" s="32"/>
      <c r="T6" s="31">
        <f>T29+T52+T75+T98+T121</f>
        <v>283</v>
      </c>
      <c r="U6" s="32"/>
      <c r="V6" s="275">
        <f>V29+V52+V75+V98+V121</f>
        <v>280</v>
      </c>
      <c r="W6" s="276"/>
      <c r="X6" s="163">
        <f>X29+X52+X75+X98+X121</f>
        <v>0</v>
      </c>
      <c r="Y6" s="32"/>
      <c r="Z6" s="163">
        <f>Z29+Z52+Z75+Z98+Z121</f>
        <v>0</v>
      </c>
      <c r="AA6" s="32"/>
      <c r="AB6" s="163">
        <f>AB29+AB52+AB75+AB98+AB121</f>
        <v>0</v>
      </c>
      <c r="AC6" s="32"/>
      <c r="AD6" s="163">
        <f>AD29+AD52+AD75+AD98+AD121</f>
        <v>0</v>
      </c>
      <c r="AE6" s="32"/>
      <c r="AF6" s="33">
        <f t="shared" ref="AF6:AF8" si="0">V6</f>
        <v>280</v>
      </c>
      <c r="AG6" s="32"/>
      <c r="AH6" s="32"/>
    </row>
    <row r="7" spans="1:34" ht="80.099999999999994" customHeight="1" outlineLevel="1">
      <c r="A7" s="287" t="s">
        <v>263</v>
      </c>
      <c r="B7" s="30" t="s">
        <v>47</v>
      </c>
      <c r="C7" s="31">
        <f>C30+C53+C76+C99+C122</f>
        <v>440</v>
      </c>
      <c r="D7" s="32"/>
      <c r="E7" s="32"/>
      <c r="F7" s="32"/>
      <c r="G7" s="32"/>
      <c r="H7" s="31">
        <f>H30+H53+H76+H99+H122</f>
        <v>436</v>
      </c>
      <c r="I7" s="32"/>
      <c r="J7" s="31">
        <f>J30+J53+J76+J99+J122</f>
        <v>440</v>
      </c>
      <c r="K7" s="32"/>
      <c r="L7" s="31">
        <f>L30+L53+L76+L99+L122</f>
        <v>436</v>
      </c>
      <c r="M7" s="32"/>
      <c r="N7" s="31">
        <f>N30+N53+N76+N99+N122</f>
        <v>435</v>
      </c>
      <c r="O7" s="32"/>
      <c r="P7" s="31">
        <f>P30+P53+P76+P99+P122</f>
        <v>427</v>
      </c>
      <c r="Q7" s="32"/>
      <c r="R7" s="31">
        <f>R30+R53+R76+R99+R122</f>
        <v>429</v>
      </c>
      <c r="S7" s="32"/>
      <c r="T7" s="31">
        <f>T30+T53+T76+T99+T122</f>
        <v>436</v>
      </c>
      <c r="U7" s="32"/>
      <c r="V7" s="275">
        <f>V30+V53+V76+V99+V122</f>
        <v>439</v>
      </c>
      <c r="W7" s="276"/>
      <c r="X7" s="163">
        <f>X30+X53+X76+X99+X122</f>
        <v>0</v>
      </c>
      <c r="Y7" s="32"/>
      <c r="Z7" s="163">
        <f>Z30+Z53+Z76+Z99+Z122</f>
        <v>0</v>
      </c>
      <c r="AA7" s="32"/>
      <c r="AB7" s="163">
        <f>AB30+AB53+AB76+AB99+AB122</f>
        <v>0</v>
      </c>
      <c r="AC7" s="32"/>
      <c r="AD7" s="163">
        <f>AD30+AD53+AD76+AD99+AD122</f>
        <v>0</v>
      </c>
      <c r="AE7" s="32"/>
      <c r="AF7" s="33">
        <f t="shared" si="0"/>
        <v>439</v>
      </c>
      <c r="AG7" s="32"/>
      <c r="AH7" s="32"/>
    </row>
    <row r="8" spans="1:34" ht="80.099999999999994" customHeight="1" outlineLevel="1">
      <c r="A8" s="287" t="s">
        <v>264</v>
      </c>
      <c r="B8" s="30" t="s">
        <v>48</v>
      </c>
      <c r="C8" s="31">
        <f>C31+C54+C77+C100+C123</f>
        <v>397</v>
      </c>
      <c r="D8" s="32"/>
      <c r="E8" s="32"/>
      <c r="F8" s="32"/>
      <c r="G8" s="32"/>
      <c r="H8" s="31">
        <f>H31+H54+H77+H100+H123</f>
        <v>401</v>
      </c>
      <c r="I8" s="32"/>
      <c r="J8" s="31">
        <f>J31+J54+J77+J100+J123</f>
        <v>405</v>
      </c>
      <c r="K8" s="32"/>
      <c r="L8" s="31">
        <f>L31+L54+L77+L100+L123</f>
        <v>399</v>
      </c>
      <c r="M8" s="32"/>
      <c r="N8" s="31">
        <f>N31+N54+N77+N100+N123</f>
        <v>395</v>
      </c>
      <c r="O8" s="32"/>
      <c r="P8" s="31">
        <f>P31+P54+P77+P100+P123</f>
        <v>399</v>
      </c>
      <c r="Q8" s="32"/>
      <c r="R8" s="31">
        <f>R31+R54+R77+R100+R123</f>
        <v>393</v>
      </c>
      <c r="S8" s="32"/>
      <c r="T8" s="31">
        <f>T31+T54+T77+T100+T123</f>
        <v>393</v>
      </c>
      <c r="U8" s="32"/>
      <c r="V8" s="275">
        <f>V31+V54+V77+V100+V123</f>
        <v>402</v>
      </c>
      <c r="W8" s="276"/>
      <c r="X8" s="163">
        <f>X31+X54+X77+X100+X123</f>
        <v>0</v>
      </c>
      <c r="Y8" s="32"/>
      <c r="Z8" s="163">
        <f>Z31+Z54+Z77+Z100+Z123</f>
        <v>0</v>
      </c>
      <c r="AA8" s="32"/>
      <c r="AB8" s="163">
        <f>AB31+AB54+AB77+AB100+AB123</f>
        <v>0</v>
      </c>
      <c r="AC8" s="32"/>
      <c r="AD8" s="163">
        <f>AD31+AD54+AD77+AD100+AD123</f>
        <v>0</v>
      </c>
      <c r="AE8" s="32"/>
      <c r="AF8" s="33">
        <f t="shared" si="0"/>
        <v>402</v>
      </c>
      <c r="AG8" s="32"/>
      <c r="AH8" s="32"/>
    </row>
    <row r="9" spans="1:34" ht="80.099999999999994" customHeight="1">
      <c r="A9" s="289" t="s">
        <v>268</v>
      </c>
      <c r="B9" s="27" t="s">
        <v>170</v>
      </c>
      <c r="C9" s="28">
        <f>SUM(C10:C13)</f>
        <v>1485</v>
      </c>
      <c r="D9" s="29"/>
      <c r="E9" s="29"/>
      <c r="F9" s="29"/>
      <c r="G9" s="29"/>
      <c r="H9" s="28">
        <f>SUM(H10:H13)</f>
        <v>1492</v>
      </c>
      <c r="I9" s="29"/>
      <c r="J9" s="28">
        <f>SUM(J10:J13)</f>
        <v>1489</v>
      </c>
      <c r="K9" s="29"/>
      <c r="L9" s="28">
        <f>SUM(L10:L13)</f>
        <v>1500</v>
      </c>
      <c r="M9" s="132"/>
      <c r="N9" s="28">
        <f>SUM(N10:N13)</f>
        <v>1486</v>
      </c>
      <c r="O9" s="29"/>
      <c r="P9" s="28">
        <f>SUM(P10:P13)</f>
        <v>1481</v>
      </c>
      <c r="Q9" s="132"/>
      <c r="R9" s="28">
        <f>SUM(R10:R13)</f>
        <v>1481</v>
      </c>
      <c r="S9" s="132"/>
      <c r="T9" s="28">
        <f>SUM(T10:T13)</f>
        <v>1479</v>
      </c>
      <c r="U9" s="29"/>
      <c r="V9" s="28">
        <f>SUM(V10:V13)</f>
        <v>1456</v>
      </c>
      <c r="W9" s="29"/>
      <c r="X9" s="162">
        <f>SUM(X10:X13)</f>
        <v>0</v>
      </c>
      <c r="Y9" s="165"/>
      <c r="Z9" s="162">
        <f>SUM(Z10:Z13)</f>
        <v>0</v>
      </c>
      <c r="AA9" s="165"/>
      <c r="AB9" s="162">
        <f>SUM(AB10:AB13)</f>
        <v>0</v>
      </c>
      <c r="AC9" s="165"/>
      <c r="AD9" s="162">
        <f>SUM(AD10:AD13)</f>
        <v>0</v>
      </c>
      <c r="AE9" s="29"/>
      <c r="AF9" s="28">
        <f>SUM(AF10:AF13)</f>
        <v>1456</v>
      </c>
      <c r="AG9" s="29"/>
      <c r="AH9" s="29"/>
    </row>
    <row r="10" spans="1:34" ht="80.099999999999994" customHeight="1" outlineLevel="1">
      <c r="B10" s="30" t="s">
        <v>49</v>
      </c>
      <c r="C10" s="31">
        <f>C33+C56+C79+C102+C125</f>
        <v>611</v>
      </c>
      <c r="D10" s="32"/>
      <c r="E10" s="32"/>
      <c r="F10" s="32"/>
      <c r="G10" s="32"/>
      <c r="H10" s="31">
        <f>H33+H56+H79+H102+H125</f>
        <v>609</v>
      </c>
      <c r="I10" s="133"/>
      <c r="J10" s="31">
        <f>J33+J56+J79+J102+J125</f>
        <v>613</v>
      </c>
      <c r="K10" s="32"/>
      <c r="L10" s="31">
        <f>L33+L56+L79+L102+L125</f>
        <v>613</v>
      </c>
      <c r="M10" s="32"/>
      <c r="N10" s="31">
        <f>N33+N56+N79+N102+N125</f>
        <v>608</v>
      </c>
      <c r="O10" s="32"/>
      <c r="P10" s="31">
        <f>P33+P56+P79+P102+P125</f>
        <v>603</v>
      </c>
      <c r="Q10" s="32"/>
      <c r="R10" s="31">
        <f>R33+R56+R79+R102+R125</f>
        <v>602</v>
      </c>
      <c r="S10" s="32"/>
      <c r="T10" s="31">
        <f>T33+T56+T79+T102+T125</f>
        <v>594</v>
      </c>
      <c r="U10" s="32"/>
      <c r="V10" s="275">
        <f>V33+V56+V79+V102+V125</f>
        <v>581</v>
      </c>
      <c r="W10" s="276"/>
      <c r="X10" s="163">
        <f>X33+X56+X79+X102+X125</f>
        <v>0</v>
      </c>
      <c r="Y10" s="133"/>
      <c r="Z10" s="163">
        <f>Z33+Z56+Z79+Z102+Z125</f>
        <v>0</v>
      </c>
      <c r="AA10" s="133"/>
      <c r="AB10" s="163">
        <f>AB33+AB56+AB79+AB102+AB125</f>
        <v>0</v>
      </c>
      <c r="AC10" s="133"/>
      <c r="AD10" s="163">
        <f>AD33+AD56+AD79+AD102+AD125</f>
        <v>0</v>
      </c>
      <c r="AE10" s="133"/>
      <c r="AF10" s="33">
        <f>V10</f>
        <v>581</v>
      </c>
      <c r="AG10" s="32"/>
      <c r="AH10" s="32"/>
    </row>
    <row r="11" spans="1:34" ht="80.099999999999994" customHeight="1" outlineLevel="1">
      <c r="A11" s="35"/>
      <c r="B11" s="30" t="s">
        <v>50</v>
      </c>
      <c r="C11" s="31">
        <f>C34+C57+C80+C103+C126</f>
        <v>326</v>
      </c>
      <c r="D11" s="32"/>
      <c r="E11" s="32"/>
      <c r="F11" s="32"/>
      <c r="G11" s="32"/>
      <c r="H11" s="31">
        <f>H34+H57+H80+H103+H126</f>
        <v>333</v>
      </c>
      <c r="I11" s="133"/>
      <c r="J11" s="31">
        <f>J34+J57+J80+J103+J126</f>
        <v>332</v>
      </c>
      <c r="K11" s="32"/>
      <c r="L11" s="31">
        <f>L34+L57+L80+L103+L126</f>
        <v>335</v>
      </c>
      <c r="M11" s="32"/>
      <c r="N11" s="31">
        <f>N34+N57+N80+N103+N126</f>
        <v>332</v>
      </c>
      <c r="O11" s="32"/>
      <c r="P11" s="31">
        <f>P34+P57+P80+P103+P126</f>
        <v>332</v>
      </c>
      <c r="Q11" s="32"/>
      <c r="R11" s="31">
        <f>R34+R57+R80+R103+R126</f>
        <v>332</v>
      </c>
      <c r="S11" s="32"/>
      <c r="T11" s="31">
        <f>T34+T57+T80+T103+T126</f>
        <v>329</v>
      </c>
      <c r="U11" s="32"/>
      <c r="V11" s="275">
        <f>V34+V57+V80+V103+V126</f>
        <v>322</v>
      </c>
      <c r="W11" s="276"/>
      <c r="X11" s="163">
        <f>X34+X57+X80+X103+X126</f>
        <v>0</v>
      </c>
      <c r="Y11" s="133"/>
      <c r="Z11" s="163">
        <f>Z34+Z57+Z80+Z103+Z126</f>
        <v>0</v>
      </c>
      <c r="AA11" s="133"/>
      <c r="AB11" s="163">
        <f>AB34+AB57+AB80+AB103+AB126</f>
        <v>0</v>
      </c>
      <c r="AC11" s="133"/>
      <c r="AD11" s="163">
        <f>AD34+AD57+AD80+AD103+AD126</f>
        <v>0</v>
      </c>
      <c r="AE11" s="133"/>
      <c r="AF11" s="33">
        <f t="shared" ref="AF11:AF13" si="1">V11</f>
        <v>322</v>
      </c>
      <c r="AG11" s="32"/>
      <c r="AH11" s="32"/>
    </row>
    <row r="12" spans="1:34" ht="80.099999999999994" customHeight="1" outlineLevel="1">
      <c r="A12" s="35"/>
      <c r="B12" s="30" t="s">
        <v>51</v>
      </c>
      <c r="C12" s="31">
        <f>C35+C58+C81+C104+C127</f>
        <v>396</v>
      </c>
      <c r="D12" s="32"/>
      <c r="E12" s="32"/>
      <c r="F12" s="32"/>
      <c r="G12" s="32"/>
      <c r="H12" s="31">
        <f>H35+H58+H81+H104+H127</f>
        <v>400</v>
      </c>
      <c r="I12" s="133"/>
      <c r="J12" s="31">
        <f>J35+J58+J81+J104+J127</f>
        <v>395</v>
      </c>
      <c r="K12" s="32"/>
      <c r="L12" s="31">
        <f>L35+L58+L81+L104+L127</f>
        <v>396</v>
      </c>
      <c r="M12" s="32"/>
      <c r="N12" s="31">
        <f>N35+N58+N81+N104+N127</f>
        <v>393</v>
      </c>
      <c r="O12" s="32"/>
      <c r="P12" s="31">
        <f>P35+P58+P81+P104+P127</f>
        <v>394</v>
      </c>
      <c r="Q12" s="32"/>
      <c r="R12" s="31">
        <f>R35+R58+R81+R104+R127</f>
        <v>391</v>
      </c>
      <c r="S12" s="32"/>
      <c r="T12" s="31">
        <f>T35+T58+T81+T104+T127</f>
        <v>397</v>
      </c>
      <c r="U12" s="32"/>
      <c r="V12" s="275">
        <f>V35+V58+V81+V104+V127</f>
        <v>392</v>
      </c>
      <c r="W12" s="276"/>
      <c r="X12" s="163">
        <f>X35+X58+X81+X104+X127</f>
        <v>0</v>
      </c>
      <c r="Y12" s="133"/>
      <c r="Z12" s="163">
        <f>Z35+Z58+Z81+Z104+Z127</f>
        <v>0</v>
      </c>
      <c r="AA12" s="133"/>
      <c r="AB12" s="163">
        <f>AB35+AB58+AB81+AB104+AB127</f>
        <v>0</v>
      </c>
      <c r="AC12" s="133"/>
      <c r="AD12" s="163">
        <f>AD35+AD58+AD81+AD104+AD127</f>
        <v>0</v>
      </c>
      <c r="AE12" s="133"/>
      <c r="AF12" s="33">
        <f t="shared" si="1"/>
        <v>392</v>
      </c>
      <c r="AG12" s="32"/>
      <c r="AH12" s="32"/>
    </row>
    <row r="13" spans="1:34" ht="80.099999999999994" customHeight="1" outlineLevel="1">
      <c r="A13" s="35"/>
      <c r="B13" s="30" t="s">
        <v>52</v>
      </c>
      <c r="C13" s="31">
        <f>C36+C59+C82+C105+C128</f>
        <v>152</v>
      </c>
      <c r="D13" s="32"/>
      <c r="E13" s="32"/>
      <c r="F13" s="32"/>
      <c r="G13" s="32"/>
      <c r="H13" s="31">
        <f>H36+H59+H82+H105+H128</f>
        <v>150</v>
      </c>
      <c r="I13" s="133"/>
      <c r="J13" s="31">
        <f>J36+J59+J82+J105+J128</f>
        <v>149</v>
      </c>
      <c r="K13" s="32"/>
      <c r="L13" s="31">
        <f>L36+L59+L82+L105+L128</f>
        <v>156</v>
      </c>
      <c r="M13" s="32"/>
      <c r="N13" s="31">
        <f>N36+N59+N82+N105+N128</f>
        <v>153</v>
      </c>
      <c r="O13" s="32"/>
      <c r="P13" s="31">
        <f>P36+P59+P82+P105+P128</f>
        <v>152</v>
      </c>
      <c r="Q13" s="32"/>
      <c r="R13" s="31">
        <f>R36+R59+R82+R105+R128</f>
        <v>156</v>
      </c>
      <c r="S13" s="32"/>
      <c r="T13" s="31">
        <f>T36+T59+T82+T105+T128</f>
        <v>159</v>
      </c>
      <c r="U13" s="32"/>
      <c r="V13" s="275">
        <f>V36+V59+V82+V105+V128</f>
        <v>161</v>
      </c>
      <c r="W13" s="276"/>
      <c r="X13" s="163">
        <f>X36+X59+X82+X105+X128</f>
        <v>0</v>
      </c>
      <c r="Y13" s="133"/>
      <c r="Z13" s="163">
        <f>Z36+Z59+Z82+Z105+Z128</f>
        <v>0</v>
      </c>
      <c r="AA13" s="133"/>
      <c r="AB13" s="163">
        <f>AB36+AB59+AB82+AB105+AB128</f>
        <v>0</v>
      </c>
      <c r="AC13" s="133"/>
      <c r="AD13" s="163">
        <f>AD36+AD59+AD82+AD105+AD128</f>
        <v>0</v>
      </c>
      <c r="AE13" s="133"/>
      <c r="AF13" s="33">
        <f t="shared" si="1"/>
        <v>161</v>
      </c>
      <c r="AG13" s="32"/>
      <c r="AH13" s="32"/>
    </row>
    <row r="14" spans="1:34" ht="80.099999999999994" customHeight="1">
      <c r="A14" s="35"/>
      <c r="B14" s="27" t="s">
        <v>171</v>
      </c>
      <c r="C14" s="28">
        <f>SUM(C15:C18)</f>
        <v>1803</v>
      </c>
      <c r="D14" s="29"/>
      <c r="E14" s="29"/>
      <c r="F14" s="29"/>
      <c r="G14" s="29"/>
      <c r="H14" s="28">
        <f>SUM(H15:H18)</f>
        <v>1812</v>
      </c>
      <c r="I14" s="29"/>
      <c r="J14" s="28">
        <f>SUM(J15:J18)</f>
        <v>1790</v>
      </c>
      <c r="K14" s="29"/>
      <c r="L14" s="28">
        <f>SUM(L15:L18)</f>
        <v>1783</v>
      </c>
      <c r="M14" s="132"/>
      <c r="N14" s="28">
        <f>SUM(N15:N18)</f>
        <v>1775</v>
      </c>
      <c r="O14" s="29"/>
      <c r="P14" s="28">
        <f>SUM(P15:P18)</f>
        <v>1779</v>
      </c>
      <c r="Q14" s="132"/>
      <c r="R14" s="28">
        <f>SUM(R15:R18)</f>
        <v>1789</v>
      </c>
      <c r="S14" s="132"/>
      <c r="T14" s="28">
        <f>SUM(T15:T18)</f>
        <v>1781</v>
      </c>
      <c r="U14" s="29"/>
      <c r="V14" s="28">
        <f>SUM(V15:V18)</f>
        <v>1766</v>
      </c>
      <c r="W14" s="29"/>
      <c r="X14" s="162">
        <f>SUM(X15:X18)</f>
        <v>0</v>
      </c>
      <c r="Y14" s="165"/>
      <c r="Z14" s="162">
        <f>SUM(Z15:Z18)</f>
        <v>0</v>
      </c>
      <c r="AA14" s="165"/>
      <c r="AB14" s="162">
        <f>SUM(AB15:AB18)</f>
        <v>0</v>
      </c>
      <c r="AC14" s="165"/>
      <c r="AD14" s="162">
        <f>SUM(AD15:AD18)</f>
        <v>0</v>
      </c>
      <c r="AE14" s="29"/>
      <c r="AF14" s="28">
        <f>SUM(AF15:AF18)</f>
        <v>1766</v>
      </c>
      <c r="AG14" s="29"/>
      <c r="AH14" s="29"/>
    </row>
    <row r="15" spans="1:34" ht="80.099999999999994" customHeight="1" outlineLevel="1">
      <c r="A15" s="35"/>
      <c r="B15" s="30" t="s">
        <v>53</v>
      </c>
      <c r="C15" s="31">
        <f>C38+C61+C84+C107+C130</f>
        <v>858</v>
      </c>
      <c r="D15" s="32"/>
      <c r="E15" s="32"/>
      <c r="F15" s="32"/>
      <c r="G15" s="32"/>
      <c r="H15" s="31">
        <f>H38+H61+H84+H107+H130</f>
        <v>866</v>
      </c>
      <c r="I15" s="133"/>
      <c r="J15" s="31">
        <f>J38+J61+J84+J107+J130</f>
        <v>859</v>
      </c>
      <c r="K15" s="32"/>
      <c r="L15" s="31">
        <f>L38+L61+L84+L107+L130</f>
        <v>851</v>
      </c>
      <c r="M15" s="32"/>
      <c r="N15" s="31">
        <f>N38+N61+N84+N107+N130</f>
        <v>849</v>
      </c>
      <c r="O15" s="32"/>
      <c r="P15" s="31">
        <f>P38+P61+P84+P107+P130</f>
        <v>847</v>
      </c>
      <c r="Q15" s="32"/>
      <c r="R15" s="31">
        <f>R38+R61+R84+R107+R130</f>
        <v>852</v>
      </c>
      <c r="S15" s="32"/>
      <c r="T15" s="31">
        <f>T38+T61+T84+T107+T130</f>
        <v>845</v>
      </c>
      <c r="U15" s="32"/>
      <c r="V15" s="275">
        <f>V38+V61+V84+V107+V130</f>
        <v>836</v>
      </c>
      <c r="W15" s="276"/>
      <c r="X15" s="163">
        <f>X38+X61+X84+X107+X130</f>
        <v>0</v>
      </c>
      <c r="Y15" s="133"/>
      <c r="Z15" s="163">
        <f>Z38+Z61+Z84+Z107+Z130</f>
        <v>0</v>
      </c>
      <c r="AA15" s="133"/>
      <c r="AB15" s="163">
        <f>AB38+AB61+AB84+AB107+AB130</f>
        <v>0</v>
      </c>
      <c r="AC15" s="133"/>
      <c r="AD15" s="163">
        <f>AD38+AD61+AD84+AD107+AD130</f>
        <v>0</v>
      </c>
      <c r="AE15" s="133"/>
      <c r="AF15" s="33">
        <f>V15</f>
        <v>836</v>
      </c>
      <c r="AG15" s="32"/>
      <c r="AH15" s="32"/>
    </row>
    <row r="16" spans="1:34" ht="80.099999999999994" customHeight="1" outlineLevel="1">
      <c r="A16" s="35"/>
      <c r="B16" s="30" t="s">
        <v>54</v>
      </c>
      <c r="C16" s="31">
        <f>C39+C62+C85+C108+C131</f>
        <v>152</v>
      </c>
      <c r="D16" s="32"/>
      <c r="E16" s="32"/>
      <c r="F16" s="32"/>
      <c r="G16" s="32"/>
      <c r="H16" s="31">
        <f>H39+H62+H85+H108+H131</f>
        <v>152</v>
      </c>
      <c r="I16" s="133"/>
      <c r="J16" s="31">
        <f>J39+J62+J85+J108+J131</f>
        <v>153</v>
      </c>
      <c r="K16" s="32"/>
      <c r="L16" s="31">
        <f>L39+L62+L85+L108+L131</f>
        <v>155</v>
      </c>
      <c r="M16" s="32"/>
      <c r="N16" s="31">
        <f>N39+N62+N85+N108+N131</f>
        <v>154</v>
      </c>
      <c r="O16" s="32"/>
      <c r="P16" s="31">
        <f>P39+P62+P85+P108+P131</f>
        <v>153</v>
      </c>
      <c r="Q16" s="32"/>
      <c r="R16" s="31">
        <f>R39+R62+R85+R108+R131</f>
        <v>156</v>
      </c>
      <c r="S16" s="32"/>
      <c r="T16" s="31">
        <f>T39+T62+T85+T108+T131</f>
        <v>157</v>
      </c>
      <c r="U16" s="32"/>
      <c r="V16" s="275">
        <f>V39+V62+V85+V108+V131</f>
        <v>154</v>
      </c>
      <c r="W16" s="276"/>
      <c r="X16" s="163">
        <f>X39+X62+X85+X108+X131</f>
        <v>0</v>
      </c>
      <c r="Y16" s="133"/>
      <c r="Z16" s="163">
        <f>Z39+Z62+Z85+Z108+Z131</f>
        <v>0</v>
      </c>
      <c r="AA16" s="133"/>
      <c r="AB16" s="163">
        <f>AB39+AB62+AB85+AB108+AB131</f>
        <v>0</v>
      </c>
      <c r="AC16" s="133"/>
      <c r="AD16" s="163">
        <f>AD39+AD62+AD85+AD108+AD131</f>
        <v>0</v>
      </c>
      <c r="AE16" s="133"/>
      <c r="AF16" s="33">
        <f t="shared" ref="AF16:AF18" si="2">V16</f>
        <v>154</v>
      </c>
      <c r="AG16" s="32"/>
      <c r="AH16" s="32"/>
    </row>
    <row r="17" spans="1:34" ht="80.099999999999994" customHeight="1" outlineLevel="1">
      <c r="A17" s="35"/>
      <c r="B17" s="30" t="s">
        <v>55</v>
      </c>
      <c r="C17" s="31">
        <f>C40+C63+C86+C109+C132</f>
        <v>366</v>
      </c>
      <c r="D17" s="32"/>
      <c r="E17" s="32"/>
      <c r="F17" s="32"/>
      <c r="G17" s="32"/>
      <c r="H17" s="31">
        <f>H40+H63+H86+H109+H132</f>
        <v>371</v>
      </c>
      <c r="I17" s="133"/>
      <c r="J17" s="31">
        <f>J40+J63+J86+J109+J132</f>
        <v>364</v>
      </c>
      <c r="K17" s="32"/>
      <c r="L17" s="31">
        <f>L40+L63+L86+L109+L132</f>
        <v>362</v>
      </c>
      <c r="M17" s="32"/>
      <c r="N17" s="31">
        <f>N40+N63+N86+N109+N132</f>
        <v>366</v>
      </c>
      <c r="O17" s="32"/>
      <c r="P17" s="31">
        <f>P40+P63+P86+P109+P132</f>
        <v>368</v>
      </c>
      <c r="Q17" s="32"/>
      <c r="R17" s="31">
        <f>R40+R63+R86+R109+R132</f>
        <v>371</v>
      </c>
      <c r="S17" s="32"/>
      <c r="T17" s="31">
        <f>T40+T63+T86+T109+T132</f>
        <v>370</v>
      </c>
      <c r="U17" s="32"/>
      <c r="V17" s="275">
        <f>V40+V63+V86+V109+V132</f>
        <v>366</v>
      </c>
      <c r="W17" s="276"/>
      <c r="X17" s="163">
        <f>X40+X63+X86+X109+X132</f>
        <v>0</v>
      </c>
      <c r="Y17" s="133"/>
      <c r="Z17" s="163">
        <f>Z40+Z63+Z86+Z109+Z132</f>
        <v>0</v>
      </c>
      <c r="AA17" s="133"/>
      <c r="AB17" s="163">
        <f>AB40+AB63+AB86+AB109+AB132</f>
        <v>0</v>
      </c>
      <c r="AC17" s="133"/>
      <c r="AD17" s="163">
        <f>AD40+AD63+AD86+AD109+AD132</f>
        <v>0</v>
      </c>
      <c r="AE17" s="133"/>
      <c r="AF17" s="33">
        <f t="shared" si="2"/>
        <v>366</v>
      </c>
      <c r="AG17" s="32"/>
      <c r="AH17" s="32"/>
    </row>
    <row r="18" spans="1:34" ht="80.099999999999994" customHeight="1" outlineLevel="1">
      <c r="A18" s="35"/>
      <c r="B18" s="30" t="s">
        <v>56</v>
      </c>
      <c r="C18" s="31">
        <f>C41+C64+C87+C110+C133</f>
        <v>427</v>
      </c>
      <c r="D18" s="32"/>
      <c r="E18" s="32"/>
      <c r="F18" s="32"/>
      <c r="G18" s="32"/>
      <c r="H18" s="31">
        <f>H41+H64+H87+H110+H133</f>
        <v>423</v>
      </c>
      <c r="I18" s="133"/>
      <c r="J18" s="31">
        <f>J41+J64+J87+J110+J133</f>
        <v>414</v>
      </c>
      <c r="K18" s="32"/>
      <c r="L18" s="31">
        <f>L41+L64+L87+L110+L133</f>
        <v>415</v>
      </c>
      <c r="M18" s="32"/>
      <c r="N18" s="31">
        <f>N41+N64+N87+N110+N133</f>
        <v>406</v>
      </c>
      <c r="O18" s="32"/>
      <c r="P18" s="31">
        <f>P41+P64+P87+P110+P133</f>
        <v>411</v>
      </c>
      <c r="Q18" s="32"/>
      <c r="R18" s="31">
        <f>R41+R64+R87+R110+R133</f>
        <v>410</v>
      </c>
      <c r="S18" s="32"/>
      <c r="T18" s="31">
        <f>T41+T64+T87+T110+T133</f>
        <v>409</v>
      </c>
      <c r="U18" s="32"/>
      <c r="V18" s="275">
        <f>V41+V64+V87+V110+V133</f>
        <v>410</v>
      </c>
      <c r="W18" s="276"/>
      <c r="X18" s="163">
        <f>X41+X64+X87+X110+X133</f>
        <v>0</v>
      </c>
      <c r="Y18" s="133"/>
      <c r="Z18" s="163">
        <f>Z41+Z64+Z87+Z110+Z133</f>
        <v>0</v>
      </c>
      <c r="AA18" s="133"/>
      <c r="AB18" s="163">
        <f>AB41+AB64+AB87+AB110+AB133</f>
        <v>0</v>
      </c>
      <c r="AC18" s="133"/>
      <c r="AD18" s="163">
        <f>AD41+AD64+AD87+AD110+AD133</f>
        <v>0</v>
      </c>
      <c r="AE18" s="133"/>
      <c r="AF18" s="33">
        <f t="shared" si="2"/>
        <v>410</v>
      </c>
      <c r="AG18" s="32"/>
      <c r="AH18" s="32"/>
    </row>
    <row r="19" spans="1:34" ht="80.099999999999994" customHeight="1">
      <c r="A19" s="35"/>
      <c r="B19" s="27" t="s">
        <v>172</v>
      </c>
      <c r="C19" s="28">
        <f>SUM(C20:C24)</f>
        <v>1463</v>
      </c>
      <c r="D19" s="29"/>
      <c r="E19" s="29"/>
      <c r="F19" s="29"/>
      <c r="G19" s="29"/>
      <c r="H19" s="28">
        <f>SUM(H20:H24)</f>
        <v>1465</v>
      </c>
      <c r="I19" s="29"/>
      <c r="J19" s="28">
        <f>SUM(J20:J24)</f>
        <v>1458</v>
      </c>
      <c r="K19" s="29"/>
      <c r="L19" s="28">
        <f>SUM(L20:L24)</f>
        <v>1452</v>
      </c>
      <c r="M19" s="132"/>
      <c r="N19" s="28">
        <f>SUM(N20:N24)</f>
        <v>1461</v>
      </c>
      <c r="O19" s="29"/>
      <c r="P19" s="28">
        <f>SUM(P20:P24)</f>
        <v>1457</v>
      </c>
      <c r="Q19" s="132"/>
      <c r="R19" s="28">
        <f>SUM(R20:R24)</f>
        <v>1471</v>
      </c>
      <c r="S19" s="132"/>
      <c r="T19" s="28">
        <f>SUM(T20:T24)</f>
        <v>1458</v>
      </c>
      <c r="U19" s="29"/>
      <c r="V19" s="28">
        <f>SUM(V20:V24)</f>
        <v>1449</v>
      </c>
      <c r="W19" s="29"/>
      <c r="X19" s="162">
        <f>SUM(X20:X24)</f>
        <v>0</v>
      </c>
      <c r="Y19" s="165"/>
      <c r="Z19" s="162">
        <f>SUM(Z20:Z24)</f>
        <v>0</v>
      </c>
      <c r="AA19" s="165"/>
      <c r="AB19" s="162">
        <f>SUM(AB20:AB24)</f>
        <v>0</v>
      </c>
      <c r="AC19" s="165"/>
      <c r="AD19" s="162">
        <f>SUM(AD20:AD24)</f>
        <v>0</v>
      </c>
      <c r="AE19" s="29"/>
      <c r="AF19" s="28">
        <f>SUM(AF20:AF24)</f>
        <v>1449</v>
      </c>
      <c r="AG19" s="29"/>
      <c r="AH19" s="29"/>
    </row>
    <row r="20" spans="1:34" ht="80.099999999999994" customHeight="1" outlineLevel="1">
      <c r="A20" s="35"/>
      <c r="B20" s="30" t="s">
        <v>57</v>
      </c>
      <c r="C20" s="31">
        <f t="shared" ref="C20:C24" si="3">C43+C66+C89+C112+C135</f>
        <v>596</v>
      </c>
      <c r="D20" s="32"/>
      <c r="E20" s="32"/>
      <c r="F20" s="32"/>
      <c r="G20" s="32"/>
      <c r="H20" s="31">
        <f t="shared" ref="H20:H25" si="4">H43+H66+H89+H112+H135</f>
        <v>601</v>
      </c>
      <c r="I20" s="133"/>
      <c r="J20" s="31">
        <f t="shared" ref="J20:J25" si="5">J43+J66+J89+J112+J135</f>
        <v>595</v>
      </c>
      <c r="K20" s="32"/>
      <c r="L20" s="31">
        <f t="shared" ref="L20:L25" si="6">L43+L66+L89+L112+L135</f>
        <v>593</v>
      </c>
      <c r="M20" s="32"/>
      <c r="N20" s="31">
        <f t="shared" ref="N20:N25" si="7">N43+N66+N89+N112+N135</f>
        <v>599</v>
      </c>
      <c r="O20" s="32"/>
      <c r="P20" s="31">
        <f t="shared" ref="P20:P25" si="8">P43+P66+P89+P112+P135</f>
        <v>601</v>
      </c>
      <c r="Q20" s="32"/>
      <c r="R20" s="31">
        <f t="shared" ref="R20" si="9">R43+R66+R89+R112+R135</f>
        <v>601</v>
      </c>
      <c r="S20" s="32"/>
      <c r="T20" s="31">
        <f t="shared" ref="T20:T25" si="10">T43+T66+T89+T112+T135</f>
        <v>601</v>
      </c>
      <c r="U20" s="32"/>
      <c r="V20" s="275">
        <f t="shared" ref="V20:V25" si="11">V43+V66+V89+V112+V135</f>
        <v>599</v>
      </c>
      <c r="W20" s="276"/>
      <c r="X20" s="163">
        <f t="shared" ref="X20:X25" si="12">X43+X66+X89+X112+X135</f>
        <v>0</v>
      </c>
      <c r="Y20" s="133"/>
      <c r="Z20" s="163">
        <f t="shared" ref="Z20:Z25" si="13">Z43+Z66+Z89+Z112+Z135</f>
        <v>0</v>
      </c>
      <c r="AA20" s="133"/>
      <c r="AB20" s="163">
        <f t="shared" ref="AB20:AB25" si="14">AB43+AB66+AB89+AB112+AB135</f>
        <v>0</v>
      </c>
      <c r="AC20" s="133"/>
      <c r="AD20" s="163">
        <f t="shared" ref="AD20:AD25" si="15">AD43+AD66+AD89+AD112+AD135</f>
        <v>0</v>
      </c>
      <c r="AE20" s="133"/>
      <c r="AF20" s="33">
        <f>V20</f>
        <v>599</v>
      </c>
      <c r="AG20" s="32"/>
      <c r="AH20" s="32"/>
    </row>
    <row r="21" spans="1:34" ht="80.099999999999994" customHeight="1" outlineLevel="1">
      <c r="A21" s="35"/>
      <c r="B21" s="30" t="s">
        <v>138</v>
      </c>
      <c r="C21" s="31">
        <f t="shared" si="3"/>
        <v>414</v>
      </c>
      <c r="D21" s="32"/>
      <c r="E21" s="32"/>
      <c r="F21" s="32"/>
      <c r="G21" s="32"/>
      <c r="H21" s="31">
        <f t="shared" si="4"/>
        <v>407</v>
      </c>
      <c r="I21" s="133"/>
      <c r="J21" s="31">
        <f t="shared" si="5"/>
        <v>405</v>
      </c>
      <c r="K21" s="32"/>
      <c r="L21" s="31">
        <f t="shared" si="6"/>
        <v>403</v>
      </c>
      <c r="M21" s="32"/>
      <c r="N21" s="31">
        <f t="shared" si="7"/>
        <v>408</v>
      </c>
      <c r="O21" s="32"/>
      <c r="P21" s="31">
        <f t="shared" si="8"/>
        <v>409</v>
      </c>
      <c r="Q21" s="32"/>
      <c r="R21" s="31">
        <f t="shared" ref="R21" si="16">R44+R67+R90+R113+R136</f>
        <v>417</v>
      </c>
      <c r="S21" s="32"/>
      <c r="T21" s="31">
        <f t="shared" si="10"/>
        <v>414</v>
      </c>
      <c r="U21" s="32"/>
      <c r="V21" s="275">
        <f t="shared" si="11"/>
        <v>411</v>
      </c>
      <c r="W21" s="276"/>
      <c r="X21" s="163">
        <f t="shared" si="12"/>
        <v>0</v>
      </c>
      <c r="Y21" s="133"/>
      <c r="Z21" s="163">
        <f t="shared" si="13"/>
        <v>0</v>
      </c>
      <c r="AA21" s="133"/>
      <c r="AB21" s="163">
        <f t="shared" si="14"/>
        <v>0</v>
      </c>
      <c r="AC21" s="133"/>
      <c r="AD21" s="163">
        <f t="shared" si="15"/>
        <v>0</v>
      </c>
      <c r="AE21" s="133"/>
      <c r="AF21" s="33">
        <f t="shared" ref="AF21:AF24" si="17">V21</f>
        <v>411</v>
      </c>
      <c r="AG21" s="32"/>
      <c r="AH21" s="32"/>
    </row>
    <row r="22" spans="1:34" ht="80.099999999999994" customHeight="1" outlineLevel="1">
      <c r="A22" s="35"/>
      <c r="B22" s="30" t="s">
        <v>59</v>
      </c>
      <c r="C22" s="31">
        <f t="shared" si="3"/>
        <v>134</v>
      </c>
      <c r="D22" s="32"/>
      <c r="E22" s="32"/>
      <c r="F22" s="32"/>
      <c r="G22" s="32"/>
      <c r="H22" s="31">
        <f t="shared" si="4"/>
        <v>140</v>
      </c>
      <c r="I22" s="133"/>
      <c r="J22" s="31">
        <f t="shared" si="5"/>
        <v>142</v>
      </c>
      <c r="K22" s="32"/>
      <c r="L22" s="31">
        <f t="shared" si="6"/>
        <v>142</v>
      </c>
      <c r="M22" s="32"/>
      <c r="N22" s="31">
        <f t="shared" si="7"/>
        <v>140</v>
      </c>
      <c r="O22" s="32"/>
      <c r="P22" s="31">
        <f t="shared" si="8"/>
        <v>132</v>
      </c>
      <c r="Q22" s="32"/>
      <c r="R22" s="31">
        <f t="shared" ref="R22" si="18">R45+R68+R91+R114+R137</f>
        <v>133</v>
      </c>
      <c r="S22" s="32"/>
      <c r="T22" s="31">
        <f t="shared" si="10"/>
        <v>134</v>
      </c>
      <c r="U22" s="32"/>
      <c r="V22" s="275">
        <f t="shared" si="11"/>
        <v>133</v>
      </c>
      <c r="W22" s="276"/>
      <c r="X22" s="163">
        <f t="shared" si="12"/>
        <v>0</v>
      </c>
      <c r="Y22" s="133"/>
      <c r="Z22" s="163">
        <f t="shared" si="13"/>
        <v>0</v>
      </c>
      <c r="AA22" s="133"/>
      <c r="AB22" s="163">
        <f t="shared" si="14"/>
        <v>0</v>
      </c>
      <c r="AC22" s="133"/>
      <c r="AD22" s="163">
        <f t="shared" si="15"/>
        <v>0</v>
      </c>
      <c r="AE22" s="133"/>
      <c r="AF22" s="33">
        <f t="shared" si="17"/>
        <v>133</v>
      </c>
      <c r="AG22" s="32"/>
      <c r="AH22" s="32"/>
    </row>
    <row r="23" spans="1:34" ht="80.099999999999994" customHeight="1" outlineLevel="1">
      <c r="A23" s="35"/>
      <c r="B23" s="30" t="s">
        <v>60</v>
      </c>
      <c r="C23" s="31">
        <f t="shared" si="3"/>
        <v>216</v>
      </c>
      <c r="D23" s="32"/>
      <c r="E23" s="32"/>
      <c r="F23" s="32"/>
      <c r="G23" s="32"/>
      <c r="H23" s="31">
        <f t="shared" si="4"/>
        <v>216</v>
      </c>
      <c r="I23" s="133"/>
      <c r="J23" s="31">
        <f t="shared" si="5"/>
        <v>216</v>
      </c>
      <c r="K23" s="32"/>
      <c r="L23" s="31">
        <f t="shared" si="6"/>
        <v>214</v>
      </c>
      <c r="M23" s="32"/>
      <c r="N23" s="31">
        <f t="shared" si="7"/>
        <v>213</v>
      </c>
      <c r="O23" s="32"/>
      <c r="P23" s="31">
        <f t="shared" si="8"/>
        <v>211</v>
      </c>
      <c r="Q23" s="32"/>
      <c r="R23" s="31">
        <f t="shared" ref="R23" si="19">R46+R69+R92+R115+R138</f>
        <v>213</v>
      </c>
      <c r="S23" s="32"/>
      <c r="T23" s="31">
        <f t="shared" si="10"/>
        <v>209</v>
      </c>
      <c r="U23" s="32"/>
      <c r="V23" s="275">
        <f t="shared" si="11"/>
        <v>206</v>
      </c>
      <c r="W23" s="276"/>
      <c r="X23" s="163">
        <f t="shared" si="12"/>
        <v>0</v>
      </c>
      <c r="Y23" s="133"/>
      <c r="Z23" s="163">
        <f t="shared" si="13"/>
        <v>0</v>
      </c>
      <c r="AA23" s="133"/>
      <c r="AB23" s="163">
        <f t="shared" si="14"/>
        <v>0</v>
      </c>
      <c r="AC23" s="133"/>
      <c r="AD23" s="163">
        <f t="shared" si="15"/>
        <v>0</v>
      </c>
      <c r="AE23" s="133"/>
      <c r="AF23" s="33">
        <f t="shared" si="17"/>
        <v>206</v>
      </c>
      <c r="AG23" s="32"/>
      <c r="AH23" s="32"/>
    </row>
    <row r="24" spans="1:34" ht="80.099999999999994" customHeight="1" outlineLevel="1">
      <c r="A24" s="35"/>
      <c r="B24" s="30" t="s">
        <v>61</v>
      </c>
      <c r="C24" s="31">
        <f t="shared" si="3"/>
        <v>103</v>
      </c>
      <c r="D24" s="32"/>
      <c r="E24" s="32"/>
      <c r="F24" s="32"/>
      <c r="G24" s="32"/>
      <c r="H24" s="31">
        <f t="shared" si="4"/>
        <v>101</v>
      </c>
      <c r="I24" s="133"/>
      <c r="J24" s="31">
        <f t="shared" si="5"/>
        <v>100</v>
      </c>
      <c r="K24" s="32"/>
      <c r="L24" s="31">
        <f t="shared" si="6"/>
        <v>100</v>
      </c>
      <c r="M24" s="32"/>
      <c r="N24" s="31">
        <f t="shared" si="7"/>
        <v>101</v>
      </c>
      <c r="O24" s="32"/>
      <c r="P24" s="31">
        <f t="shared" si="8"/>
        <v>104</v>
      </c>
      <c r="Q24" s="32"/>
      <c r="R24" s="31">
        <f t="shared" ref="R24" si="20">R47+R70+R93+R116+R139</f>
        <v>107</v>
      </c>
      <c r="S24" s="32"/>
      <c r="T24" s="31">
        <f t="shared" si="10"/>
        <v>100</v>
      </c>
      <c r="U24" s="32"/>
      <c r="V24" s="275">
        <f t="shared" si="11"/>
        <v>100</v>
      </c>
      <c r="W24" s="276"/>
      <c r="X24" s="163">
        <f t="shared" si="12"/>
        <v>0</v>
      </c>
      <c r="Y24" s="133"/>
      <c r="Z24" s="163">
        <f t="shared" si="13"/>
        <v>0</v>
      </c>
      <c r="AA24" s="133"/>
      <c r="AB24" s="163">
        <f t="shared" si="14"/>
        <v>0</v>
      </c>
      <c r="AC24" s="133"/>
      <c r="AD24" s="163">
        <f t="shared" si="15"/>
        <v>0</v>
      </c>
      <c r="AE24" s="133"/>
      <c r="AF24" s="33">
        <f t="shared" si="17"/>
        <v>100</v>
      </c>
      <c r="AG24" s="32"/>
      <c r="AH24" s="32"/>
    </row>
    <row r="25" spans="1:34" ht="80.099999999999994" customHeight="1" outlineLevel="1">
      <c r="A25" s="35"/>
      <c r="B25" s="27" t="s">
        <v>265</v>
      </c>
      <c r="C25" s="162">
        <f>C48+C71+C94+C117+C140</f>
        <v>0</v>
      </c>
      <c r="D25" s="29"/>
      <c r="E25" s="29"/>
      <c r="F25" s="29"/>
      <c r="G25" s="29"/>
      <c r="H25" s="28">
        <f t="shared" si="4"/>
        <v>47</v>
      </c>
      <c r="I25" s="29"/>
      <c r="J25" s="28">
        <f t="shared" si="5"/>
        <v>44</v>
      </c>
      <c r="K25" s="29"/>
      <c r="L25" s="28">
        <f t="shared" si="6"/>
        <v>58</v>
      </c>
      <c r="M25" s="132"/>
      <c r="N25" s="28">
        <f t="shared" si="7"/>
        <v>61</v>
      </c>
      <c r="O25" s="29"/>
      <c r="P25" s="28">
        <f t="shared" si="8"/>
        <v>68</v>
      </c>
      <c r="Q25" s="29"/>
      <c r="R25" s="28">
        <f t="shared" ref="R25" si="21">R48+R71+R94+R117+R140</f>
        <v>67</v>
      </c>
      <c r="S25" s="29"/>
      <c r="T25" s="28">
        <f t="shared" si="10"/>
        <v>59</v>
      </c>
      <c r="U25" s="29"/>
      <c r="V25" s="28">
        <f t="shared" si="11"/>
        <v>67</v>
      </c>
      <c r="W25" s="29"/>
      <c r="X25" s="162">
        <f t="shared" si="12"/>
        <v>0</v>
      </c>
      <c r="Y25" s="165"/>
      <c r="Z25" s="162">
        <f t="shared" si="13"/>
        <v>0</v>
      </c>
      <c r="AA25" s="165"/>
      <c r="AB25" s="162">
        <f t="shared" si="14"/>
        <v>0</v>
      </c>
      <c r="AC25" s="165"/>
      <c r="AD25" s="162">
        <f t="shared" si="15"/>
        <v>0</v>
      </c>
      <c r="AE25" s="29"/>
      <c r="AF25" s="28">
        <f>V25</f>
        <v>67</v>
      </c>
      <c r="AG25" s="29"/>
      <c r="AH25" s="29"/>
    </row>
    <row r="26" spans="1:34" ht="80.099999999999994" customHeight="1">
      <c r="A26" s="316" t="s">
        <v>173</v>
      </c>
      <c r="B26" s="24" t="s">
        <v>234</v>
      </c>
      <c r="C26" s="25">
        <f>C27+C32+C37+C42+C48</f>
        <v>12</v>
      </c>
      <c r="D26" s="26">
        <f t="shared" ref="D26:D48" si="22">C26/C3</f>
        <v>1.9175455417066154E-3</v>
      </c>
      <c r="E26" s="26"/>
      <c r="F26" s="26"/>
      <c r="G26" s="26"/>
      <c r="H26" s="25">
        <f>H27+H32+H37+H42+H48</f>
        <v>11</v>
      </c>
      <c r="I26" s="26">
        <f t="shared" ref="I26:I47" si="23">H26/H3</f>
        <v>1.7399557102182853E-3</v>
      </c>
      <c r="J26" s="25">
        <f>J27+J32+J37+J42+J48</f>
        <v>10</v>
      </c>
      <c r="K26" s="26">
        <f t="shared" ref="K26:K48" si="24">J26/J3</f>
        <v>1.5873015873015873E-3</v>
      </c>
      <c r="L26" s="25">
        <f>L27+L32+L37+L42+L48</f>
        <v>10</v>
      </c>
      <c r="M26" s="26">
        <f t="shared" ref="M26:M48" si="25">L26/L3</f>
        <v>1.5852885225110971E-3</v>
      </c>
      <c r="N26" s="25">
        <f>N27+N32+N37+N42+N48</f>
        <v>7</v>
      </c>
      <c r="O26" s="26">
        <f t="shared" ref="O26:O48" si="26">N26/N3</f>
        <v>1.1130545396724439E-3</v>
      </c>
      <c r="P26" s="25">
        <f>P27+P32+P37+P42+P48</f>
        <v>8</v>
      </c>
      <c r="Q26" s="26">
        <f t="shared" ref="Q26:Q48" si="27">P26/P3</f>
        <v>1.2744941851202804E-3</v>
      </c>
      <c r="R26" s="25">
        <f>R27+R32+R37+R42+R48</f>
        <v>11</v>
      </c>
      <c r="S26" s="26">
        <f t="shared" ref="S26:S48" si="28">R26/R3</f>
        <v>1.7468635858345243E-3</v>
      </c>
      <c r="T26" s="25">
        <f>T27+T32+T37+T42+T48</f>
        <v>10</v>
      </c>
      <c r="U26" s="26">
        <f t="shared" ref="U26:U48" si="29">T26/T3</f>
        <v>1.5943877551020409E-3</v>
      </c>
      <c r="V26" s="25">
        <f>V27+V32+V37+V42+V48</f>
        <v>10</v>
      </c>
      <c r="W26" s="26">
        <f t="shared" ref="W26:W48" si="30">V26/V3</f>
        <v>1.60333493666827E-3</v>
      </c>
      <c r="X26" s="170">
        <f>X27+X32+X37+X42+X48</f>
        <v>0</v>
      </c>
      <c r="Y26" s="172" t="e">
        <f t="shared" ref="Y26:Y48" si="31">X26/X3</f>
        <v>#DIV/0!</v>
      </c>
      <c r="Z26" s="170">
        <f>Z27+Z32+Z37+Z42+Z48</f>
        <v>0</v>
      </c>
      <c r="AA26" s="172" t="e">
        <f t="shared" ref="AA26:AA48" si="32">Z26/Z3</f>
        <v>#DIV/0!</v>
      </c>
      <c r="AB26" s="170">
        <f>AB27+AB32+AB37+AB42+AB48</f>
        <v>0</v>
      </c>
      <c r="AC26" s="172" t="e">
        <f t="shared" ref="AC26:AC48" si="33">AB26/AB3</f>
        <v>#DIV/0!</v>
      </c>
      <c r="AD26" s="170">
        <f>AD27+AD32+AD37+AD42+AD48</f>
        <v>0</v>
      </c>
      <c r="AE26" s="172" t="e">
        <f t="shared" ref="AE26:AE48" si="34">AD26/AD3</f>
        <v>#DIV/0!</v>
      </c>
      <c r="AF26" s="25">
        <f>AF27+AF32+AF37+AF42+AF48</f>
        <v>10</v>
      </c>
      <c r="AG26" s="26">
        <f>AF26/AF3</f>
        <v>1.60333493666827E-3</v>
      </c>
      <c r="AH26" s="36"/>
    </row>
    <row r="27" spans="1:34" ht="80.099999999999994" customHeight="1">
      <c r="A27" s="316"/>
      <c r="B27" s="27" t="s">
        <v>169</v>
      </c>
      <c r="C27" s="28">
        <f>SUM(C28:C31)</f>
        <v>4</v>
      </c>
      <c r="D27" s="29">
        <f t="shared" si="22"/>
        <v>2.6542800265428003E-3</v>
      </c>
      <c r="E27" s="37"/>
      <c r="F27" s="37"/>
      <c r="G27" s="37"/>
      <c r="H27" s="28">
        <f>SUM(H28:H31)</f>
        <v>4</v>
      </c>
      <c r="I27" s="29">
        <f t="shared" si="23"/>
        <v>2.6560424966799467E-3</v>
      </c>
      <c r="J27" s="28">
        <f>SUM(J28:J31)</f>
        <v>2</v>
      </c>
      <c r="K27" s="29">
        <f t="shared" si="24"/>
        <v>1.3166556945358788E-3</v>
      </c>
      <c r="L27" s="28">
        <f>SUM(L28:L31)</f>
        <v>3</v>
      </c>
      <c r="M27" s="29">
        <f t="shared" si="25"/>
        <v>1.9801980198019802E-3</v>
      </c>
      <c r="N27" s="28">
        <f>SUM(N28:N31)</f>
        <v>2</v>
      </c>
      <c r="O27" s="29">
        <f t="shared" si="26"/>
        <v>1.3280212483399733E-3</v>
      </c>
      <c r="P27" s="28">
        <f>SUM(P28:P31)</f>
        <v>2</v>
      </c>
      <c r="Q27" s="29">
        <f t="shared" si="27"/>
        <v>1.3404825737265416E-3</v>
      </c>
      <c r="R27" s="28">
        <f>SUM(R28:R31)</f>
        <v>2</v>
      </c>
      <c r="S27" s="29">
        <f t="shared" si="28"/>
        <v>1.3431833445265279E-3</v>
      </c>
      <c r="T27" s="28">
        <f>SUM(T28:T31)</f>
        <v>1</v>
      </c>
      <c r="U27" s="29">
        <f t="shared" si="29"/>
        <v>6.6889632107023408E-4</v>
      </c>
      <c r="V27" s="28">
        <f>SUM(V28:V31)</f>
        <v>1</v>
      </c>
      <c r="W27" s="29">
        <f t="shared" si="30"/>
        <v>6.6711140760506999E-4</v>
      </c>
      <c r="X27" s="162">
        <f>SUM(X28:X31)</f>
        <v>0</v>
      </c>
      <c r="Y27" s="165" t="e">
        <f t="shared" si="31"/>
        <v>#DIV/0!</v>
      </c>
      <c r="Z27" s="162">
        <f>SUM(Z28:Z31)</f>
        <v>0</v>
      </c>
      <c r="AA27" s="165" t="e">
        <f t="shared" si="32"/>
        <v>#DIV/0!</v>
      </c>
      <c r="AB27" s="162">
        <f>SUM(AB28:AB31)</f>
        <v>0</v>
      </c>
      <c r="AC27" s="165" t="e">
        <f t="shared" si="33"/>
        <v>#DIV/0!</v>
      </c>
      <c r="AD27" s="162">
        <f>SUM(AD28:AD31)</f>
        <v>0</v>
      </c>
      <c r="AE27" s="165" t="e">
        <f t="shared" si="34"/>
        <v>#DIV/0!</v>
      </c>
      <c r="AF27" s="28">
        <f>SUM(AF28:AF31)</f>
        <v>1</v>
      </c>
      <c r="AG27" s="29">
        <f>AF27/AF4</f>
        <v>6.6711140760506999E-4</v>
      </c>
      <c r="AH27" s="38"/>
    </row>
    <row r="28" spans="1:34" ht="80.099999999999994" customHeight="1" outlineLevel="1">
      <c r="A28" s="316"/>
      <c r="B28" s="30" t="s">
        <v>45</v>
      </c>
      <c r="C28" s="31">
        <v>2</v>
      </c>
      <c r="D28" s="39">
        <f t="shared" si="22"/>
        <v>5.2219321148825066E-3</v>
      </c>
      <c r="E28" s="40"/>
      <c r="F28" s="40"/>
      <c r="G28" s="40"/>
      <c r="H28" s="31">
        <v>2</v>
      </c>
      <c r="I28" s="39">
        <f t="shared" si="23"/>
        <v>5.208333333333333E-3</v>
      </c>
      <c r="J28" s="31">
        <v>1</v>
      </c>
      <c r="K28" s="39">
        <f t="shared" si="24"/>
        <v>2.5706940874035988E-3</v>
      </c>
      <c r="L28" s="31">
        <v>1</v>
      </c>
      <c r="M28" s="39">
        <f t="shared" si="25"/>
        <v>2.5380710659898475E-3</v>
      </c>
      <c r="N28" s="31">
        <v>0</v>
      </c>
      <c r="O28" s="39">
        <f t="shared" si="26"/>
        <v>0</v>
      </c>
      <c r="P28" s="31">
        <v>1</v>
      </c>
      <c r="Q28" s="39">
        <f t="shared" si="27"/>
        <v>2.5839793281653748E-3</v>
      </c>
      <c r="R28" s="31">
        <v>1</v>
      </c>
      <c r="S28" s="39">
        <f t="shared" si="28"/>
        <v>2.5974025974025974E-3</v>
      </c>
      <c r="T28" s="31">
        <v>1</v>
      </c>
      <c r="U28" s="39">
        <f t="shared" si="29"/>
        <v>2.6109660574412533E-3</v>
      </c>
      <c r="V28" s="275">
        <v>0</v>
      </c>
      <c r="W28" s="39">
        <f t="shared" si="30"/>
        <v>0</v>
      </c>
      <c r="X28" s="163"/>
      <c r="Y28" s="164" t="e">
        <f t="shared" si="31"/>
        <v>#DIV/0!</v>
      </c>
      <c r="Z28" s="163"/>
      <c r="AA28" s="164" t="e">
        <f t="shared" si="32"/>
        <v>#DIV/0!</v>
      </c>
      <c r="AB28" s="163"/>
      <c r="AC28" s="164" t="e">
        <f t="shared" si="33"/>
        <v>#DIV/0!</v>
      </c>
      <c r="AD28" s="163"/>
      <c r="AE28" s="164" t="e">
        <f t="shared" si="34"/>
        <v>#DIV/0!</v>
      </c>
      <c r="AF28" s="33">
        <f>V28</f>
        <v>0</v>
      </c>
      <c r="AG28" s="41">
        <f>AF28/AF5</f>
        <v>0</v>
      </c>
      <c r="AH28" s="42"/>
    </row>
    <row r="29" spans="1:34" ht="80.099999999999994" customHeight="1" outlineLevel="1">
      <c r="A29" s="34"/>
      <c r="B29" s="30" t="s">
        <v>46</v>
      </c>
      <c r="C29" s="31">
        <v>0</v>
      </c>
      <c r="D29" s="39">
        <f t="shared" si="22"/>
        <v>0</v>
      </c>
      <c r="E29" s="40"/>
      <c r="F29" s="40"/>
      <c r="G29" s="40"/>
      <c r="H29" s="31">
        <v>0</v>
      </c>
      <c r="I29" s="39">
        <f t="shared" si="23"/>
        <v>0</v>
      </c>
      <c r="J29" s="31">
        <v>0</v>
      </c>
      <c r="K29" s="39">
        <f t="shared" si="24"/>
        <v>0</v>
      </c>
      <c r="L29" s="31">
        <v>1</v>
      </c>
      <c r="M29" s="39">
        <f t="shared" si="25"/>
        <v>3.4965034965034965E-3</v>
      </c>
      <c r="N29" s="31">
        <v>1</v>
      </c>
      <c r="O29" s="39">
        <f t="shared" si="26"/>
        <v>3.5087719298245615E-3</v>
      </c>
      <c r="P29" s="31">
        <v>1</v>
      </c>
      <c r="Q29" s="39">
        <f t="shared" si="27"/>
        <v>3.5842293906810036E-3</v>
      </c>
      <c r="R29" s="31">
        <v>1</v>
      </c>
      <c r="S29" s="39">
        <f t="shared" si="28"/>
        <v>3.5460992907801418E-3</v>
      </c>
      <c r="T29" s="31">
        <v>0</v>
      </c>
      <c r="U29" s="39">
        <f t="shared" si="29"/>
        <v>0</v>
      </c>
      <c r="V29" s="275">
        <v>0</v>
      </c>
      <c r="W29" s="277">
        <f t="shared" si="30"/>
        <v>0</v>
      </c>
      <c r="X29" s="163"/>
      <c r="Y29" s="164" t="e">
        <f t="shared" si="31"/>
        <v>#DIV/0!</v>
      </c>
      <c r="Z29" s="163"/>
      <c r="AA29" s="164" t="e">
        <f t="shared" si="32"/>
        <v>#DIV/0!</v>
      </c>
      <c r="AB29" s="163"/>
      <c r="AC29" s="164" t="e">
        <f t="shared" si="33"/>
        <v>#DIV/0!</v>
      </c>
      <c r="AD29" s="163"/>
      <c r="AE29" s="164" t="e">
        <f t="shared" si="34"/>
        <v>#DIV/0!</v>
      </c>
      <c r="AF29" s="33">
        <f t="shared" ref="AF29:AF31" si="35">V29</f>
        <v>0</v>
      </c>
      <c r="AG29" s="41">
        <f t="shared" ref="AG29:AG31" si="36">AF29/AF6</f>
        <v>0</v>
      </c>
      <c r="AH29" s="42"/>
    </row>
    <row r="30" spans="1:34" ht="80.099999999999994" customHeight="1" outlineLevel="1">
      <c r="A30" s="34"/>
      <c r="B30" s="30" t="s">
        <v>47</v>
      </c>
      <c r="C30" s="31">
        <v>2</v>
      </c>
      <c r="D30" s="39">
        <f t="shared" si="22"/>
        <v>4.5454545454545452E-3</v>
      </c>
      <c r="E30" s="40"/>
      <c r="F30" s="40"/>
      <c r="G30" s="40"/>
      <c r="H30" s="31">
        <v>2</v>
      </c>
      <c r="I30" s="39">
        <f t="shared" si="23"/>
        <v>4.5871559633027525E-3</v>
      </c>
      <c r="J30" s="31">
        <v>1</v>
      </c>
      <c r="K30" s="39">
        <f t="shared" si="24"/>
        <v>2.2727272727272726E-3</v>
      </c>
      <c r="L30" s="31">
        <v>1</v>
      </c>
      <c r="M30" s="39">
        <f t="shared" si="25"/>
        <v>2.2935779816513763E-3</v>
      </c>
      <c r="N30" s="31">
        <v>1</v>
      </c>
      <c r="O30" s="39">
        <f t="shared" si="26"/>
        <v>2.2988505747126436E-3</v>
      </c>
      <c r="P30" s="31">
        <v>0</v>
      </c>
      <c r="Q30" s="39">
        <f t="shared" si="27"/>
        <v>0</v>
      </c>
      <c r="R30" s="31">
        <v>0</v>
      </c>
      <c r="S30" s="39">
        <f t="shared" si="28"/>
        <v>0</v>
      </c>
      <c r="T30" s="31">
        <v>0</v>
      </c>
      <c r="U30" s="39">
        <f t="shared" si="29"/>
        <v>0</v>
      </c>
      <c r="V30" s="275">
        <v>1</v>
      </c>
      <c r="W30" s="277">
        <f t="shared" si="30"/>
        <v>2.2779043280182231E-3</v>
      </c>
      <c r="X30" s="163"/>
      <c r="Y30" s="164" t="e">
        <f t="shared" si="31"/>
        <v>#DIV/0!</v>
      </c>
      <c r="Z30" s="163"/>
      <c r="AA30" s="164" t="e">
        <f t="shared" si="32"/>
        <v>#DIV/0!</v>
      </c>
      <c r="AB30" s="163"/>
      <c r="AC30" s="164" t="e">
        <f t="shared" si="33"/>
        <v>#DIV/0!</v>
      </c>
      <c r="AD30" s="163"/>
      <c r="AE30" s="164" t="e">
        <f t="shared" si="34"/>
        <v>#DIV/0!</v>
      </c>
      <c r="AF30" s="33">
        <f t="shared" si="35"/>
        <v>1</v>
      </c>
      <c r="AG30" s="41">
        <f t="shared" si="36"/>
        <v>2.2779043280182231E-3</v>
      </c>
      <c r="AH30" s="42"/>
    </row>
    <row r="31" spans="1:34" ht="80.099999999999994" customHeight="1" outlineLevel="1">
      <c r="A31" s="34"/>
      <c r="B31" s="30" t="s">
        <v>48</v>
      </c>
      <c r="C31" s="31">
        <v>0</v>
      </c>
      <c r="D31" s="39">
        <f t="shared" si="22"/>
        <v>0</v>
      </c>
      <c r="E31" s="40"/>
      <c r="F31" s="40"/>
      <c r="G31" s="40"/>
      <c r="H31" s="31">
        <v>0</v>
      </c>
      <c r="I31" s="39">
        <f t="shared" si="23"/>
        <v>0</v>
      </c>
      <c r="J31" s="31">
        <v>0</v>
      </c>
      <c r="K31" s="39">
        <f t="shared" si="24"/>
        <v>0</v>
      </c>
      <c r="L31" s="31">
        <v>0</v>
      </c>
      <c r="M31" s="39">
        <f t="shared" si="25"/>
        <v>0</v>
      </c>
      <c r="N31" s="31">
        <v>0</v>
      </c>
      <c r="O31" s="39">
        <f t="shared" si="26"/>
        <v>0</v>
      </c>
      <c r="P31" s="31">
        <v>0</v>
      </c>
      <c r="Q31" s="39">
        <f t="shared" si="27"/>
        <v>0</v>
      </c>
      <c r="R31" s="31">
        <v>0</v>
      </c>
      <c r="S31" s="39">
        <f t="shared" si="28"/>
        <v>0</v>
      </c>
      <c r="T31" s="31">
        <v>0</v>
      </c>
      <c r="U31" s="39">
        <f t="shared" si="29"/>
        <v>0</v>
      </c>
      <c r="V31" s="275">
        <v>0</v>
      </c>
      <c r="W31" s="277">
        <f t="shared" si="30"/>
        <v>0</v>
      </c>
      <c r="X31" s="163"/>
      <c r="Y31" s="164" t="e">
        <f t="shared" si="31"/>
        <v>#DIV/0!</v>
      </c>
      <c r="Z31" s="163"/>
      <c r="AA31" s="164" t="e">
        <f t="shared" si="32"/>
        <v>#DIV/0!</v>
      </c>
      <c r="AB31" s="163"/>
      <c r="AC31" s="164" t="e">
        <f t="shared" si="33"/>
        <v>#DIV/0!</v>
      </c>
      <c r="AD31" s="163"/>
      <c r="AE31" s="164" t="e">
        <f t="shared" si="34"/>
        <v>#DIV/0!</v>
      </c>
      <c r="AF31" s="33">
        <f t="shared" si="35"/>
        <v>0</v>
      </c>
      <c r="AG31" s="41">
        <f t="shared" si="36"/>
        <v>0</v>
      </c>
      <c r="AH31" s="42"/>
    </row>
    <row r="32" spans="1:34" ht="80.099999999999994" customHeight="1">
      <c r="A32" s="35"/>
      <c r="B32" s="27" t="s">
        <v>170</v>
      </c>
      <c r="C32" s="28">
        <f>SUM(C33:C36)</f>
        <v>3</v>
      </c>
      <c r="D32" s="29">
        <f t="shared" si="22"/>
        <v>2.0202020202020202E-3</v>
      </c>
      <c r="E32" s="37"/>
      <c r="F32" s="37"/>
      <c r="G32" s="37"/>
      <c r="H32" s="28">
        <f>SUM(H33:H36)</f>
        <v>2</v>
      </c>
      <c r="I32" s="29">
        <f t="shared" si="23"/>
        <v>1.3404825737265416E-3</v>
      </c>
      <c r="J32" s="28">
        <f>SUM(J33:J36)</f>
        <v>2</v>
      </c>
      <c r="K32" s="29">
        <f t="shared" si="24"/>
        <v>1.3431833445265279E-3</v>
      </c>
      <c r="L32" s="28">
        <f>SUM(L33:L36)</f>
        <v>2</v>
      </c>
      <c r="M32" s="29">
        <f t="shared" si="25"/>
        <v>1.3333333333333333E-3</v>
      </c>
      <c r="N32" s="28">
        <f>SUM(N33:N36)</f>
        <v>1</v>
      </c>
      <c r="O32" s="29">
        <f t="shared" si="26"/>
        <v>6.7294751009421266E-4</v>
      </c>
      <c r="P32" s="28">
        <f>SUM(P33:P36)</f>
        <v>1</v>
      </c>
      <c r="Q32" s="29">
        <f t="shared" si="27"/>
        <v>6.7521944632005406E-4</v>
      </c>
      <c r="R32" s="28">
        <f>SUM(R33:R36)</f>
        <v>3</v>
      </c>
      <c r="S32" s="29">
        <f t="shared" si="28"/>
        <v>2.0256583389601621E-3</v>
      </c>
      <c r="T32" s="28">
        <f>SUM(T33:T36)</f>
        <v>3</v>
      </c>
      <c r="U32" s="29">
        <f t="shared" si="29"/>
        <v>2.0283975659229209E-3</v>
      </c>
      <c r="V32" s="28">
        <f>SUM(V33:V36)</f>
        <v>2</v>
      </c>
      <c r="W32" s="29">
        <f t="shared" si="30"/>
        <v>1.3736263736263737E-3</v>
      </c>
      <c r="X32" s="162">
        <f>SUM(X33:X36)</f>
        <v>0</v>
      </c>
      <c r="Y32" s="165" t="e">
        <f t="shared" si="31"/>
        <v>#DIV/0!</v>
      </c>
      <c r="Z32" s="162">
        <f>SUM(Z33:Z36)</f>
        <v>0</v>
      </c>
      <c r="AA32" s="165" t="e">
        <f t="shared" si="32"/>
        <v>#DIV/0!</v>
      </c>
      <c r="AB32" s="162">
        <f>SUM(AB33:AB36)</f>
        <v>0</v>
      </c>
      <c r="AC32" s="165" t="e">
        <f t="shared" si="33"/>
        <v>#DIV/0!</v>
      </c>
      <c r="AD32" s="162">
        <f>SUM(AD33:AD36)</f>
        <v>0</v>
      </c>
      <c r="AE32" s="165" t="e">
        <f t="shared" si="34"/>
        <v>#DIV/0!</v>
      </c>
      <c r="AF32" s="28">
        <f>SUM(AF33:AF36)</f>
        <v>2</v>
      </c>
      <c r="AG32" s="29">
        <f>AF32/AF9</f>
        <v>1.3736263736263737E-3</v>
      </c>
      <c r="AH32" s="38"/>
    </row>
    <row r="33" spans="1:34" ht="80.099999999999994" customHeight="1" outlineLevel="1">
      <c r="A33" s="35"/>
      <c r="B33" s="30" t="s">
        <v>49</v>
      </c>
      <c r="C33" s="31">
        <v>1</v>
      </c>
      <c r="D33" s="39">
        <f t="shared" si="22"/>
        <v>1.6366612111292963E-3</v>
      </c>
      <c r="E33" s="40"/>
      <c r="F33" s="40"/>
      <c r="G33" s="40"/>
      <c r="H33" s="31">
        <v>1</v>
      </c>
      <c r="I33" s="39">
        <f t="shared" si="23"/>
        <v>1.6420361247947454E-3</v>
      </c>
      <c r="J33" s="31">
        <v>1</v>
      </c>
      <c r="K33" s="39">
        <f t="shared" si="24"/>
        <v>1.6313213703099511E-3</v>
      </c>
      <c r="L33" s="31">
        <v>1</v>
      </c>
      <c r="M33" s="39">
        <f t="shared" si="25"/>
        <v>1.6313213703099511E-3</v>
      </c>
      <c r="N33" s="31">
        <v>0</v>
      </c>
      <c r="O33" s="39">
        <f t="shared" si="26"/>
        <v>0</v>
      </c>
      <c r="P33" s="31">
        <v>0</v>
      </c>
      <c r="Q33" s="39">
        <f t="shared" si="27"/>
        <v>0</v>
      </c>
      <c r="R33" s="31">
        <v>1</v>
      </c>
      <c r="S33" s="39">
        <f t="shared" si="28"/>
        <v>1.6611295681063123E-3</v>
      </c>
      <c r="T33" s="31">
        <v>1</v>
      </c>
      <c r="U33" s="39">
        <f t="shared" si="29"/>
        <v>1.6835016835016834E-3</v>
      </c>
      <c r="V33" s="275">
        <v>0</v>
      </c>
      <c r="W33" s="277">
        <f t="shared" si="30"/>
        <v>0</v>
      </c>
      <c r="X33" s="163"/>
      <c r="Y33" s="164" t="e">
        <f t="shared" si="31"/>
        <v>#DIV/0!</v>
      </c>
      <c r="Z33" s="163"/>
      <c r="AA33" s="164" t="e">
        <f t="shared" si="32"/>
        <v>#DIV/0!</v>
      </c>
      <c r="AB33" s="163"/>
      <c r="AC33" s="164" t="e">
        <f t="shared" si="33"/>
        <v>#DIV/0!</v>
      </c>
      <c r="AD33" s="163"/>
      <c r="AE33" s="164" t="e">
        <f t="shared" si="34"/>
        <v>#DIV/0!</v>
      </c>
      <c r="AF33" s="33">
        <f>V33</f>
        <v>0</v>
      </c>
      <c r="AG33" s="41">
        <f>AF33/AF10</f>
        <v>0</v>
      </c>
      <c r="AH33" s="42"/>
    </row>
    <row r="34" spans="1:34" ht="80.099999999999994" customHeight="1" outlineLevel="1">
      <c r="A34" s="35"/>
      <c r="B34" s="30" t="s">
        <v>50</v>
      </c>
      <c r="C34" s="31">
        <v>2</v>
      </c>
      <c r="D34" s="39">
        <f t="shared" si="22"/>
        <v>6.1349693251533744E-3</v>
      </c>
      <c r="E34" s="40"/>
      <c r="F34" s="40"/>
      <c r="G34" s="40"/>
      <c r="H34" s="31">
        <v>1</v>
      </c>
      <c r="I34" s="39">
        <f t="shared" si="23"/>
        <v>3.003003003003003E-3</v>
      </c>
      <c r="J34" s="31">
        <v>1</v>
      </c>
      <c r="K34" s="39">
        <f t="shared" si="24"/>
        <v>3.0120481927710845E-3</v>
      </c>
      <c r="L34" s="31">
        <v>1</v>
      </c>
      <c r="M34" s="39">
        <f t="shared" si="25"/>
        <v>2.9850746268656717E-3</v>
      </c>
      <c r="N34" s="31">
        <v>1</v>
      </c>
      <c r="O34" s="39">
        <f t="shared" si="26"/>
        <v>3.0120481927710845E-3</v>
      </c>
      <c r="P34" s="31">
        <v>1</v>
      </c>
      <c r="Q34" s="39">
        <f t="shared" si="27"/>
        <v>3.0120481927710845E-3</v>
      </c>
      <c r="R34" s="31">
        <v>0</v>
      </c>
      <c r="S34" s="39">
        <f t="shared" si="28"/>
        <v>0</v>
      </c>
      <c r="T34" s="31">
        <v>0</v>
      </c>
      <c r="U34" s="39">
        <f t="shared" si="29"/>
        <v>0</v>
      </c>
      <c r="V34" s="275">
        <v>0</v>
      </c>
      <c r="W34" s="277">
        <f t="shared" si="30"/>
        <v>0</v>
      </c>
      <c r="X34" s="163"/>
      <c r="Y34" s="164" t="e">
        <f t="shared" si="31"/>
        <v>#DIV/0!</v>
      </c>
      <c r="Z34" s="163"/>
      <c r="AA34" s="164" t="e">
        <f t="shared" si="32"/>
        <v>#DIV/0!</v>
      </c>
      <c r="AB34" s="163"/>
      <c r="AC34" s="164" t="e">
        <f t="shared" si="33"/>
        <v>#DIV/0!</v>
      </c>
      <c r="AD34" s="163"/>
      <c r="AE34" s="164" t="e">
        <f t="shared" si="34"/>
        <v>#DIV/0!</v>
      </c>
      <c r="AF34" s="33">
        <f t="shared" ref="AF34:AF36" si="37">V34</f>
        <v>0</v>
      </c>
      <c r="AG34" s="41">
        <f t="shared" ref="AG34:AG36" si="38">AF34/AF11</f>
        <v>0</v>
      </c>
      <c r="AH34" s="42"/>
    </row>
    <row r="35" spans="1:34" ht="80.099999999999994" customHeight="1" outlineLevel="1">
      <c r="A35" s="35"/>
      <c r="B35" s="30" t="s">
        <v>51</v>
      </c>
      <c r="C35" s="31">
        <v>0</v>
      </c>
      <c r="D35" s="39">
        <f t="shared" si="22"/>
        <v>0</v>
      </c>
      <c r="E35" s="40"/>
      <c r="F35" s="40"/>
      <c r="G35" s="40"/>
      <c r="H35" s="31">
        <v>0</v>
      </c>
      <c r="I35" s="39">
        <f t="shared" si="23"/>
        <v>0</v>
      </c>
      <c r="J35" s="31">
        <v>0</v>
      </c>
      <c r="K35" s="39">
        <f t="shared" si="24"/>
        <v>0</v>
      </c>
      <c r="L35" s="31">
        <v>0</v>
      </c>
      <c r="M35" s="39">
        <f t="shared" si="25"/>
        <v>0</v>
      </c>
      <c r="N35" s="31">
        <v>0</v>
      </c>
      <c r="O35" s="39">
        <f t="shared" si="26"/>
        <v>0</v>
      </c>
      <c r="P35" s="31">
        <v>0</v>
      </c>
      <c r="Q35" s="39">
        <f t="shared" si="27"/>
        <v>0</v>
      </c>
      <c r="R35" s="31">
        <v>2</v>
      </c>
      <c r="S35" s="39">
        <f t="shared" si="28"/>
        <v>5.1150895140664966E-3</v>
      </c>
      <c r="T35" s="31">
        <v>2</v>
      </c>
      <c r="U35" s="39">
        <f t="shared" si="29"/>
        <v>5.0377833753148613E-3</v>
      </c>
      <c r="V35" s="275">
        <v>2</v>
      </c>
      <c r="W35" s="277">
        <f t="shared" si="30"/>
        <v>5.1020408163265302E-3</v>
      </c>
      <c r="X35" s="163"/>
      <c r="Y35" s="164" t="e">
        <f t="shared" si="31"/>
        <v>#DIV/0!</v>
      </c>
      <c r="Z35" s="163"/>
      <c r="AA35" s="164" t="e">
        <f t="shared" si="32"/>
        <v>#DIV/0!</v>
      </c>
      <c r="AB35" s="163"/>
      <c r="AC35" s="164" t="e">
        <f t="shared" si="33"/>
        <v>#DIV/0!</v>
      </c>
      <c r="AD35" s="163"/>
      <c r="AE35" s="164" t="e">
        <f t="shared" si="34"/>
        <v>#DIV/0!</v>
      </c>
      <c r="AF35" s="33">
        <f t="shared" si="37"/>
        <v>2</v>
      </c>
      <c r="AG35" s="41">
        <f t="shared" si="38"/>
        <v>5.1020408163265302E-3</v>
      </c>
      <c r="AH35" s="42"/>
    </row>
    <row r="36" spans="1:34" ht="80.099999999999994" customHeight="1" outlineLevel="1">
      <c r="A36" s="35"/>
      <c r="B36" s="30" t="s">
        <v>52</v>
      </c>
      <c r="C36" s="31">
        <v>0</v>
      </c>
      <c r="D36" s="39">
        <f t="shared" si="22"/>
        <v>0</v>
      </c>
      <c r="E36" s="40"/>
      <c r="F36" s="40"/>
      <c r="G36" s="40"/>
      <c r="H36" s="31">
        <v>0</v>
      </c>
      <c r="I36" s="39">
        <f t="shared" si="23"/>
        <v>0</v>
      </c>
      <c r="J36" s="31">
        <v>0</v>
      </c>
      <c r="K36" s="39">
        <f t="shared" si="24"/>
        <v>0</v>
      </c>
      <c r="L36" s="31">
        <v>0</v>
      </c>
      <c r="M36" s="39">
        <f t="shared" si="25"/>
        <v>0</v>
      </c>
      <c r="N36" s="31">
        <v>0</v>
      </c>
      <c r="O36" s="39">
        <f t="shared" si="26"/>
        <v>0</v>
      </c>
      <c r="P36" s="31">
        <v>0</v>
      </c>
      <c r="Q36" s="39">
        <f t="shared" si="27"/>
        <v>0</v>
      </c>
      <c r="R36" s="31">
        <v>0</v>
      </c>
      <c r="S36" s="39">
        <f t="shared" si="28"/>
        <v>0</v>
      </c>
      <c r="T36" s="31">
        <v>0</v>
      </c>
      <c r="U36" s="39">
        <f t="shared" si="29"/>
        <v>0</v>
      </c>
      <c r="V36" s="275">
        <v>0</v>
      </c>
      <c r="W36" s="277">
        <f t="shared" si="30"/>
        <v>0</v>
      </c>
      <c r="X36" s="163"/>
      <c r="Y36" s="164" t="e">
        <f t="shared" si="31"/>
        <v>#DIV/0!</v>
      </c>
      <c r="Z36" s="163"/>
      <c r="AA36" s="164" t="e">
        <f t="shared" si="32"/>
        <v>#DIV/0!</v>
      </c>
      <c r="AB36" s="163"/>
      <c r="AC36" s="164" t="e">
        <f t="shared" si="33"/>
        <v>#DIV/0!</v>
      </c>
      <c r="AD36" s="163"/>
      <c r="AE36" s="164" t="e">
        <f t="shared" si="34"/>
        <v>#DIV/0!</v>
      </c>
      <c r="AF36" s="33">
        <f t="shared" si="37"/>
        <v>0</v>
      </c>
      <c r="AG36" s="41">
        <f t="shared" si="38"/>
        <v>0</v>
      </c>
      <c r="AH36" s="42"/>
    </row>
    <row r="37" spans="1:34" ht="80.099999999999994" customHeight="1">
      <c r="A37" s="35"/>
      <c r="B37" s="27" t="s">
        <v>171</v>
      </c>
      <c r="C37" s="28">
        <f>SUM(C38:C41)</f>
        <v>1</v>
      </c>
      <c r="D37" s="29">
        <f t="shared" si="22"/>
        <v>5.5463117027176932E-4</v>
      </c>
      <c r="E37" s="37"/>
      <c r="F37" s="37"/>
      <c r="G37" s="37"/>
      <c r="H37" s="28">
        <f>SUM(H38:H41)</f>
        <v>3</v>
      </c>
      <c r="I37" s="29">
        <f t="shared" si="23"/>
        <v>1.6556291390728477E-3</v>
      </c>
      <c r="J37" s="28">
        <f>SUM(J38:J41)</f>
        <v>4</v>
      </c>
      <c r="K37" s="29">
        <f t="shared" si="24"/>
        <v>2.2346368715083797E-3</v>
      </c>
      <c r="L37" s="28">
        <f>SUM(L38:L41)</f>
        <v>4</v>
      </c>
      <c r="M37" s="29">
        <f t="shared" si="25"/>
        <v>2.2434099831744251E-3</v>
      </c>
      <c r="N37" s="28">
        <f>SUM(N38:N41)</f>
        <v>3</v>
      </c>
      <c r="O37" s="29">
        <f t="shared" si="26"/>
        <v>1.6901408450704226E-3</v>
      </c>
      <c r="P37" s="28">
        <f>SUM(P38:P41)</f>
        <v>3</v>
      </c>
      <c r="Q37" s="29">
        <f t="shared" si="27"/>
        <v>1.6863406408094434E-3</v>
      </c>
      <c r="R37" s="28">
        <f>SUM(R38:R41)</f>
        <v>4</v>
      </c>
      <c r="S37" s="29">
        <f t="shared" si="28"/>
        <v>2.2358859698155395E-3</v>
      </c>
      <c r="T37" s="28">
        <f>SUM(T38:T41)</f>
        <v>4</v>
      </c>
      <c r="U37" s="29">
        <f t="shared" si="29"/>
        <v>2.2459292532285235E-3</v>
      </c>
      <c r="V37" s="28">
        <f>SUM(V38:V41)</f>
        <v>5</v>
      </c>
      <c r="W37" s="29">
        <f t="shared" si="30"/>
        <v>2.8312570781426952E-3</v>
      </c>
      <c r="X37" s="162">
        <f>SUM(X38:X41)</f>
        <v>0</v>
      </c>
      <c r="Y37" s="165" t="e">
        <f t="shared" si="31"/>
        <v>#DIV/0!</v>
      </c>
      <c r="Z37" s="162">
        <f>SUM(Z38:Z41)</f>
        <v>0</v>
      </c>
      <c r="AA37" s="165" t="e">
        <f t="shared" si="32"/>
        <v>#DIV/0!</v>
      </c>
      <c r="AB37" s="162">
        <f>SUM(AB38:AB41)</f>
        <v>0</v>
      </c>
      <c r="AC37" s="165" t="e">
        <f t="shared" si="33"/>
        <v>#DIV/0!</v>
      </c>
      <c r="AD37" s="162">
        <f>SUM(AD38:AD41)</f>
        <v>0</v>
      </c>
      <c r="AE37" s="165" t="e">
        <f t="shared" si="34"/>
        <v>#DIV/0!</v>
      </c>
      <c r="AF37" s="28">
        <f>SUM(AF38:AF41)</f>
        <v>5</v>
      </c>
      <c r="AG37" s="29">
        <f>AF37/AF14</f>
        <v>2.8312570781426952E-3</v>
      </c>
      <c r="AH37" s="38"/>
    </row>
    <row r="38" spans="1:34" ht="80.099999999999994" customHeight="1" outlineLevel="1">
      <c r="A38" s="35"/>
      <c r="B38" s="30" t="s">
        <v>53</v>
      </c>
      <c r="C38" s="31">
        <v>0</v>
      </c>
      <c r="D38" s="39">
        <f t="shared" si="22"/>
        <v>0</v>
      </c>
      <c r="E38" s="40"/>
      <c r="F38" s="40"/>
      <c r="G38" s="40"/>
      <c r="H38" s="31">
        <v>1</v>
      </c>
      <c r="I38" s="39">
        <f t="shared" si="23"/>
        <v>1.1547344110854503E-3</v>
      </c>
      <c r="J38" s="31">
        <v>2</v>
      </c>
      <c r="K38" s="39">
        <f t="shared" si="24"/>
        <v>2.3282887077997671E-3</v>
      </c>
      <c r="L38" s="31">
        <v>2</v>
      </c>
      <c r="M38" s="39">
        <f t="shared" si="25"/>
        <v>2.3501762632197414E-3</v>
      </c>
      <c r="N38" s="31">
        <v>2</v>
      </c>
      <c r="O38" s="39">
        <f t="shared" si="26"/>
        <v>2.3557126030624262E-3</v>
      </c>
      <c r="P38" s="31">
        <v>2</v>
      </c>
      <c r="Q38" s="39">
        <f t="shared" si="27"/>
        <v>2.3612750885478157E-3</v>
      </c>
      <c r="R38" s="31">
        <v>2</v>
      </c>
      <c r="S38" s="39">
        <f t="shared" si="28"/>
        <v>2.3474178403755869E-3</v>
      </c>
      <c r="T38" s="31">
        <v>2</v>
      </c>
      <c r="U38" s="39">
        <f t="shared" si="29"/>
        <v>2.3668639053254438E-3</v>
      </c>
      <c r="V38" s="275">
        <v>2</v>
      </c>
      <c r="W38" s="277">
        <f t="shared" si="30"/>
        <v>2.3923444976076554E-3</v>
      </c>
      <c r="X38" s="163"/>
      <c r="Y38" s="164" t="e">
        <f t="shared" si="31"/>
        <v>#DIV/0!</v>
      </c>
      <c r="Z38" s="163">
        <v>0</v>
      </c>
      <c r="AA38" s="164" t="e">
        <f t="shared" si="32"/>
        <v>#DIV/0!</v>
      </c>
      <c r="AB38" s="163"/>
      <c r="AC38" s="164" t="e">
        <f t="shared" si="33"/>
        <v>#DIV/0!</v>
      </c>
      <c r="AD38" s="163"/>
      <c r="AE38" s="164" t="e">
        <f t="shared" si="34"/>
        <v>#DIV/0!</v>
      </c>
      <c r="AF38" s="33">
        <f>V38</f>
        <v>2</v>
      </c>
      <c r="AG38" s="41">
        <f>AF38/AF15</f>
        <v>2.3923444976076554E-3</v>
      </c>
      <c r="AH38" s="42"/>
    </row>
    <row r="39" spans="1:34" ht="80.099999999999994" customHeight="1" outlineLevel="1">
      <c r="A39" s="35"/>
      <c r="B39" s="30" t="s">
        <v>54</v>
      </c>
      <c r="C39" s="31">
        <v>1</v>
      </c>
      <c r="D39" s="39">
        <f t="shared" si="22"/>
        <v>6.5789473684210523E-3</v>
      </c>
      <c r="E39" s="40"/>
      <c r="F39" s="40"/>
      <c r="G39" s="40"/>
      <c r="H39" s="31">
        <v>1</v>
      </c>
      <c r="I39" s="39">
        <f t="shared" si="23"/>
        <v>6.5789473684210523E-3</v>
      </c>
      <c r="J39" s="31">
        <v>1</v>
      </c>
      <c r="K39" s="39">
        <f t="shared" si="24"/>
        <v>6.5359477124183009E-3</v>
      </c>
      <c r="L39" s="31">
        <v>1</v>
      </c>
      <c r="M39" s="39">
        <f t="shared" si="25"/>
        <v>6.4516129032258064E-3</v>
      </c>
      <c r="N39" s="31">
        <v>1</v>
      </c>
      <c r="O39" s="39">
        <f t="shared" si="26"/>
        <v>6.4935064935064939E-3</v>
      </c>
      <c r="P39" s="31">
        <v>1</v>
      </c>
      <c r="Q39" s="39">
        <f t="shared" si="27"/>
        <v>6.5359477124183009E-3</v>
      </c>
      <c r="R39" s="31">
        <v>1</v>
      </c>
      <c r="S39" s="39">
        <f t="shared" si="28"/>
        <v>6.41025641025641E-3</v>
      </c>
      <c r="T39" s="31">
        <v>1</v>
      </c>
      <c r="U39" s="39">
        <f t="shared" si="29"/>
        <v>6.369426751592357E-3</v>
      </c>
      <c r="V39" s="275">
        <v>1</v>
      </c>
      <c r="W39" s="277">
        <f t="shared" si="30"/>
        <v>6.4935064935064939E-3</v>
      </c>
      <c r="X39" s="163"/>
      <c r="Y39" s="164" t="e">
        <f t="shared" si="31"/>
        <v>#DIV/0!</v>
      </c>
      <c r="Z39" s="163"/>
      <c r="AA39" s="164" t="e">
        <f t="shared" si="32"/>
        <v>#DIV/0!</v>
      </c>
      <c r="AB39" s="163"/>
      <c r="AC39" s="164" t="e">
        <f t="shared" si="33"/>
        <v>#DIV/0!</v>
      </c>
      <c r="AD39" s="163"/>
      <c r="AE39" s="164" t="e">
        <f t="shared" si="34"/>
        <v>#DIV/0!</v>
      </c>
      <c r="AF39" s="33">
        <f t="shared" ref="AF39:AF41" si="39">V39</f>
        <v>1</v>
      </c>
      <c r="AG39" s="41">
        <f t="shared" ref="AG39:AG41" si="40">AF39/AF16</f>
        <v>6.4935064935064939E-3</v>
      </c>
      <c r="AH39" s="42"/>
    </row>
    <row r="40" spans="1:34" ht="80.099999999999994" customHeight="1" outlineLevel="1">
      <c r="A40" s="35"/>
      <c r="B40" s="30" t="s">
        <v>55</v>
      </c>
      <c r="C40" s="31">
        <v>0</v>
      </c>
      <c r="D40" s="39">
        <f t="shared" si="22"/>
        <v>0</v>
      </c>
      <c r="E40" s="40"/>
      <c r="F40" s="40"/>
      <c r="G40" s="40"/>
      <c r="H40" s="31">
        <v>1</v>
      </c>
      <c r="I40" s="39">
        <f t="shared" si="23"/>
        <v>2.6954177897574125E-3</v>
      </c>
      <c r="J40" s="31">
        <v>1</v>
      </c>
      <c r="K40" s="39">
        <f t="shared" si="24"/>
        <v>2.7472527472527475E-3</v>
      </c>
      <c r="L40" s="31">
        <v>1</v>
      </c>
      <c r="M40" s="39">
        <f t="shared" si="25"/>
        <v>2.7624309392265192E-3</v>
      </c>
      <c r="N40" s="31">
        <v>0</v>
      </c>
      <c r="O40" s="39">
        <f t="shared" si="26"/>
        <v>0</v>
      </c>
      <c r="P40" s="31">
        <v>0</v>
      </c>
      <c r="Q40" s="39">
        <f t="shared" si="27"/>
        <v>0</v>
      </c>
      <c r="R40" s="31">
        <v>0</v>
      </c>
      <c r="S40" s="39">
        <f t="shared" si="28"/>
        <v>0</v>
      </c>
      <c r="T40" s="31">
        <v>0</v>
      </c>
      <c r="U40" s="39">
        <f t="shared" si="29"/>
        <v>0</v>
      </c>
      <c r="V40" s="275">
        <v>1</v>
      </c>
      <c r="W40" s="277">
        <f t="shared" si="30"/>
        <v>2.7322404371584699E-3</v>
      </c>
      <c r="X40" s="163"/>
      <c r="Y40" s="164" t="e">
        <f t="shared" si="31"/>
        <v>#DIV/0!</v>
      </c>
      <c r="Z40" s="163"/>
      <c r="AA40" s="164" t="e">
        <f t="shared" si="32"/>
        <v>#DIV/0!</v>
      </c>
      <c r="AB40" s="163"/>
      <c r="AC40" s="164" t="e">
        <f t="shared" si="33"/>
        <v>#DIV/0!</v>
      </c>
      <c r="AD40" s="163"/>
      <c r="AE40" s="164" t="e">
        <f t="shared" si="34"/>
        <v>#DIV/0!</v>
      </c>
      <c r="AF40" s="33">
        <f t="shared" si="39"/>
        <v>1</v>
      </c>
      <c r="AG40" s="41">
        <f t="shared" si="40"/>
        <v>2.7322404371584699E-3</v>
      </c>
      <c r="AH40" s="42"/>
    </row>
    <row r="41" spans="1:34" ht="80.099999999999994" customHeight="1" outlineLevel="1">
      <c r="A41" s="35"/>
      <c r="B41" s="30" t="s">
        <v>56</v>
      </c>
      <c r="C41" s="31">
        <v>0</v>
      </c>
      <c r="D41" s="39">
        <f t="shared" si="22"/>
        <v>0</v>
      </c>
      <c r="E41" s="40"/>
      <c r="F41" s="40"/>
      <c r="G41" s="40"/>
      <c r="H41" s="31">
        <v>0</v>
      </c>
      <c r="I41" s="39">
        <f t="shared" si="23"/>
        <v>0</v>
      </c>
      <c r="J41" s="31">
        <v>0</v>
      </c>
      <c r="K41" s="39">
        <f t="shared" si="24"/>
        <v>0</v>
      </c>
      <c r="L41" s="31">
        <v>0</v>
      </c>
      <c r="M41" s="39">
        <f t="shared" si="25"/>
        <v>0</v>
      </c>
      <c r="N41" s="31">
        <v>0</v>
      </c>
      <c r="O41" s="39">
        <f t="shared" si="26"/>
        <v>0</v>
      </c>
      <c r="P41" s="31">
        <v>0</v>
      </c>
      <c r="Q41" s="39">
        <f t="shared" si="27"/>
        <v>0</v>
      </c>
      <c r="R41" s="31">
        <v>1</v>
      </c>
      <c r="S41" s="39">
        <f t="shared" si="28"/>
        <v>2.4390243902439024E-3</v>
      </c>
      <c r="T41" s="31">
        <v>1</v>
      </c>
      <c r="U41" s="39">
        <f t="shared" si="29"/>
        <v>2.4449877750611247E-3</v>
      </c>
      <c r="V41" s="275">
        <v>1</v>
      </c>
      <c r="W41" s="277">
        <f t="shared" si="30"/>
        <v>2.4390243902439024E-3</v>
      </c>
      <c r="X41" s="163"/>
      <c r="Y41" s="164" t="e">
        <f t="shared" si="31"/>
        <v>#DIV/0!</v>
      </c>
      <c r="Z41" s="163"/>
      <c r="AA41" s="164" t="e">
        <f t="shared" si="32"/>
        <v>#DIV/0!</v>
      </c>
      <c r="AB41" s="163"/>
      <c r="AC41" s="164" t="e">
        <f t="shared" si="33"/>
        <v>#DIV/0!</v>
      </c>
      <c r="AD41" s="163"/>
      <c r="AE41" s="164" t="e">
        <f t="shared" si="34"/>
        <v>#DIV/0!</v>
      </c>
      <c r="AF41" s="33">
        <f t="shared" si="39"/>
        <v>1</v>
      </c>
      <c r="AG41" s="41">
        <f t="shared" si="40"/>
        <v>2.4390243902439024E-3</v>
      </c>
      <c r="AH41" s="42"/>
    </row>
    <row r="42" spans="1:34" ht="80.099999999999994" customHeight="1">
      <c r="A42" s="35"/>
      <c r="B42" s="27" t="s">
        <v>172</v>
      </c>
      <c r="C42" s="28">
        <f>SUM(C43:C47)</f>
        <v>4</v>
      </c>
      <c r="D42" s="29">
        <f t="shared" si="22"/>
        <v>2.7341079972658922E-3</v>
      </c>
      <c r="E42" s="37"/>
      <c r="F42" s="37"/>
      <c r="G42" s="37"/>
      <c r="H42" s="28">
        <f>SUM(H43:H47)</f>
        <v>2</v>
      </c>
      <c r="I42" s="29">
        <f t="shared" si="23"/>
        <v>1.3651877133105802E-3</v>
      </c>
      <c r="J42" s="28">
        <f>SUM(J43:J47)</f>
        <v>2</v>
      </c>
      <c r="K42" s="29">
        <f t="shared" si="24"/>
        <v>1.3717421124828531E-3</v>
      </c>
      <c r="L42" s="28">
        <f>SUM(L43:L47)</f>
        <v>1</v>
      </c>
      <c r="M42" s="29">
        <f t="shared" si="25"/>
        <v>6.8870523415977963E-4</v>
      </c>
      <c r="N42" s="28">
        <f>SUM(N43:N47)</f>
        <v>1</v>
      </c>
      <c r="O42" s="29">
        <f t="shared" si="26"/>
        <v>6.8446269678302531E-4</v>
      </c>
      <c r="P42" s="28">
        <f>SUM(P43:P47)</f>
        <v>2</v>
      </c>
      <c r="Q42" s="29">
        <f t="shared" si="27"/>
        <v>1.3726835964310226E-3</v>
      </c>
      <c r="R42" s="28">
        <f>SUM(R43:R47)</f>
        <v>2</v>
      </c>
      <c r="S42" s="29">
        <f t="shared" si="28"/>
        <v>1.3596193065941536E-3</v>
      </c>
      <c r="T42" s="28">
        <f>SUM(T43:T47)</f>
        <v>2</v>
      </c>
      <c r="U42" s="29">
        <f t="shared" si="29"/>
        <v>1.3717421124828531E-3</v>
      </c>
      <c r="V42" s="28">
        <f>SUM(V43:V47)</f>
        <v>2</v>
      </c>
      <c r="W42" s="29">
        <f t="shared" si="30"/>
        <v>1.3802622498274672E-3</v>
      </c>
      <c r="X42" s="162">
        <f>SUM(X43:X47)</f>
        <v>0</v>
      </c>
      <c r="Y42" s="165" t="e">
        <f t="shared" si="31"/>
        <v>#DIV/0!</v>
      </c>
      <c r="Z42" s="162">
        <f>SUM(Z43:Z47)</f>
        <v>0</v>
      </c>
      <c r="AA42" s="165" t="e">
        <f t="shared" si="32"/>
        <v>#DIV/0!</v>
      </c>
      <c r="AB42" s="162">
        <f>SUM(AB43:AB47)</f>
        <v>0</v>
      </c>
      <c r="AC42" s="165" t="e">
        <f t="shared" si="33"/>
        <v>#DIV/0!</v>
      </c>
      <c r="AD42" s="162">
        <f>SUM(AD43:AD47)</f>
        <v>0</v>
      </c>
      <c r="AE42" s="165" t="e">
        <f t="shared" si="34"/>
        <v>#DIV/0!</v>
      </c>
      <c r="AF42" s="28">
        <f>SUM(AF43:AF47)</f>
        <v>2</v>
      </c>
      <c r="AG42" s="29">
        <f>AF42/AF19</f>
        <v>1.3802622498274672E-3</v>
      </c>
      <c r="AH42" s="38"/>
    </row>
    <row r="43" spans="1:34" ht="80.099999999999994" customHeight="1" outlineLevel="1">
      <c r="A43" s="35"/>
      <c r="B43" s="30" t="s">
        <v>57</v>
      </c>
      <c r="C43" s="31">
        <v>3</v>
      </c>
      <c r="D43" s="39">
        <f t="shared" si="22"/>
        <v>5.0335570469798654E-3</v>
      </c>
      <c r="E43" s="40"/>
      <c r="F43" s="40"/>
      <c r="G43" s="40"/>
      <c r="H43" s="31">
        <v>2</v>
      </c>
      <c r="I43" s="39">
        <f t="shared" si="23"/>
        <v>3.3277870216306157E-3</v>
      </c>
      <c r="J43" s="31">
        <v>2</v>
      </c>
      <c r="K43" s="39">
        <f t="shared" si="24"/>
        <v>3.3613445378151263E-3</v>
      </c>
      <c r="L43" s="31">
        <v>1</v>
      </c>
      <c r="M43" s="39">
        <f t="shared" si="25"/>
        <v>1.6863406408094434E-3</v>
      </c>
      <c r="N43" s="31">
        <v>1</v>
      </c>
      <c r="O43" s="39">
        <f t="shared" si="26"/>
        <v>1.6694490818030051E-3</v>
      </c>
      <c r="P43" s="31">
        <v>1</v>
      </c>
      <c r="Q43" s="39">
        <f t="shared" si="27"/>
        <v>1.6638935108153079E-3</v>
      </c>
      <c r="R43" s="31">
        <v>1</v>
      </c>
      <c r="S43" s="39">
        <f t="shared" si="28"/>
        <v>1.6638935108153079E-3</v>
      </c>
      <c r="T43" s="31">
        <v>1</v>
      </c>
      <c r="U43" s="39">
        <f t="shared" si="29"/>
        <v>1.6638935108153079E-3</v>
      </c>
      <c r="V43" s="275">
        <v>1</v>
      </c>
      <c r="W43" s="277">
        <f t="shared" si="30"/>
        <v>1.6694490818030051E-3</v>
      </c>
      <c r="X43" s="163"/>
      <c r="Y43" s="164" t="e">
        <f t="shared" si="31"/>
        <v>#DIV/0!</v>
      </c>
      <c r="Z43" s="163"/>
      <c r="AA43" s="164" t="e">
        <f t="shared" si="32"/>
        <v>#DIV/0!</v>
      </c>
      <c r="AB43" s="163"/>
      <c r="AC43" s="164" t="e">
        <f t="shared" si="33"/>
        <v>#DIV/0!</v>
      </c>
      <c r="AD43" s="163"/>
      <c r="AE43" s="164" t="e">
        <f t="shared" si="34"/>
        <v>#DIV/0!</v>
      </c>
      <c r="AF43" s="33">
        <f>V43</f>
        <v>1</v>
      </c>
      <c r="AG43" s="41">
        <f>AF43/AF20</f>
        <v>1.6694490818030051E-3</v>
      </c>
      <c r="AH43" s="42"/>
    </row>
    <row r="44" spans="1:34" ht="80.099999999999994" customHeight="1" outlineLevel="1">
      <c r="A44" s="35"/>
      <c r="B44" s="30" t="s">
        <v>58</v>
      </c>
      <c r="C44" s="31">
        <v>0</v>
      </c>
      <c r="D44" s="39">
        <f t="shared" si="22"/>
        <v>0</v>
      </c>
      <c r="E44" s="40"/>
      <c r="F44" s="40"/>
      <c r="G44" s="40"/>
      <c r="H44" s="31">
        <v>0</v>
      </c>
      <c r="I44" s="39">
        <f t="shared" si="23"/>
        <v>0</v>
      </c>
      <c r="J44" s="31">
        <v>0</v>
      </c>
      <c r="K44" s="39">
        <f t="shared" si="24"/>
        <v>0</v>
      </c>
      <c r="L44" s="31">
        <v>0</v>
      </c>
      <c r="M44" s="39">
        <f t="shared" si="25"/>
        <v>0</v>
      </c>
      <c r="N44" s="31">
        <v>0</v>
      </c>
      <c r="O44" s="39">
        <f t="shared" si="26"/>
        <v>0</v>
      </c>
      <c r="P44" s="31">
        <v>0</v>
      </c>
      <c r="Q44" s="39">
        <f t="shared" si="27"/>
        <v>0</v>
      </c>
      <c r="R44" s="31">
        <v>0</v>
      </c>
      <c r="S44" s="39">
        <f t="shared" si="28"/>
        <v>0</v>
      </c>
      <c r="T44" s="31">
        <v>0</v>
      </c>
      <c r="U44" s="39">
        <f t="shared" si="29"/>
        <v>0</v>
      </c>
      <c r="V44" s="275">
        <v>0</v>
      </c>
      <c r="W44" s="277">
        <f t="shared" si="30"/>
        <v>0</v>
      </c>
      <c r="X44" s="163"/>
      <c r="Y44" s="164" t="e">
        <f t="shared" si="31"/>
        <v>#DIV/0!</v>
      </c>
      <c r="Z44" s="163"/>
      <c r="AA44" s="164" t="e">
        <f t="shared" si="32"/>
        <v>#DIV/0!</v>
      </c>
      <c r="AB44" s="163"/>
      <c r="AC44" s="164" t="e">
        <f t="shared" si="33"/>
        <v>#DIV/0!</v>
      </c>
      <c r="AD44" s="163"/>
      <c r="AE44" s="164" t="e">
        <f t="shared" si="34"/>
        <v>#DIV/0!</v>
      </c>
      <c r="AF44" s="33">
        <f t="shared" ref="AF44:AF47" si="41">V44</f>
        <v>0</v>
      </c>
      <c r="AG44" s="41">
        <f t="shared" ref="AG44:AG47" si="42">AF44/AF21</f>
        <v>0</v>
      </c>
      <c r="AH44" s="42"/>
    </row>
    <row r="45" spans="1:34" ht="80.099999999999994" customHeight="1" outlineLevel="1">
      <c r="A45" s="35"/>
      <c r="B45" s="30" t="s">
        <v>59</v>
      </c>
      <c r="C45" s="31">
        <v>1</v>
      </c>
      <c r="D45" s="39">
        <f t="shared" si="22"/>
        <v>7.462686567164179E-3</v>
      </c>
      <c r="E45" s="40"/>
      <c r="F45" s="40"/>
      <c r="G45" s="40"/>
      <c r="H45" s="31">
        <v>0</v>
      </c>
      <c r="I45" s="39">
        <f t="shared" si="23"/>
        <v>0</v>
      </c>
      <c r="J45" s="31">
        <v>0</v>
      </c>
      <c r="K45" s="39">
        <f t="shared" si="24"/>
        <v>0</v>
      </c>
      <c r="L45" s="31">
        <v>0</v>
      </c>
      <c r="M45" s="39">
        <f t="shared" si="25"/>
        <v>0</v>
      </c>
      <c r="N45" s="31">
        <v>0</v>
      </c>
      <c r="O45" s="39">
        <f t="shared" si="26"/>
        <v>0</v>
      </c>
      <c r="P45" s="31">
        <v>0</v>
      </c>
      <c r="Q45" s="39">
        <f t="shared" si="27"/>
        <v>0</v>
      </c>
      <c r="R45" s="31">
        <v>0</v>
      </c>
      <c r="S45" s="39">
        <f t="shared" si="28"/>
        <v>0</v>
      </c>
      <c r="T45" s="31">
        <v>0</v>
      </c>
      <c r="U45" s="39">
        <f t="shared" si="29"/>
        <v>0</v>
      </c>
      <c r="V45" s="275">
        <v>0</v>
      </c>
      <c r="W45" s="277">
        <f t="shared" si="30"/>
        <v>0</v>
      </c>
      <c r="X45" s="163"/>
      <c r="Y45" s="164" t="e">
        <f t="shared" si="31"/>
        <v>#DIV/0!</v>
      </c>
      <c r="Z45" s="163"/>
      <c r="AA45" s="164" t="e">
        <f t="shared" si="32"/>
        <v>#DIV/0!</v>
      </c>
      <c r="AB45" s="163"/>
      <c r="AC45" s="164" t="e">
        <f t="shared" si="33"/>
        <v>#DIV/0!</v>
      </c>
      <c r="AD45" s="163"/>
      <c r="AE45" s="164" t="e">
        <f t="shared" si="34"/>
        <v>#DIV/0!</v>
      </c>
      <c r="AF45" s="33">
        <f t="shared" si="41"/>
        <v>0</v>
      </c>
      <c r="AG45" s="41">
        <f t="shared" si="42"/>
        <v>0</v>
      </c>
      <c r="AH45" s="42"/>
    </row>
    <row r="46" spans="1:34" ht="80.099999999999994" customHeight="1" outlineLevel="1">
      <c r="A46" s="35"/>
      <c r="B46" s="30" t="s">
        <v>60</v>
      </c>
      <c r="C46" s="31">
        <v>0</v>
      </c>
      <c r="D46" s="39">
        <f t="shared" si="22"/>
        <v>0</v>
      </c>
      <c r="E46" s="40"/>
      <c r="F46" s="40"/>
      <c r="G46" s="40"/>
      <c r="H46" s="31">
        <v>0</v>
      </c>
      <c r="I46" s="39">
        <f t="shared" si="23"/>
        <v>0</v>
      </c>
      <c r="J46" s="31">
        <v>0</v>
      </c>
      <c r="K46" s="39">
        <f t="shared" si="24"/>
        <v>0</v>
      </c>
      <c r="L46" s="31">
        <v>0</v>
      </c>
      <c r="M46" s="39">
        <f t="shared" si="25"/>
        <v>0</v>
      </c>
      <c r="N46" s="31">
        <v>0</v>
      </c>
      <c r="O46" s="39">
        <f t="shared" si="26"/>
        <v>0</v>
      </c>
      <c r="P46" s="31">
        <v>1</v>
      </c>
      <c r="Q46" s="39">
        <f t="shared" si="27"/>
        <v>4.7393364928909956E-3</v>
      </c>
      <c r="R46" s="31">
        <v>1</v>
      </c>
      <c r="S46" s="39">
        <f t="shared" si="28"/>
        <v>4.6948356807511738E-3</v>
      </c>
      <c r="T46" s="31">
        <v>1</v>
      </c>
      <c r="U46" s="39">
        <f t="shared" si="29"/>
        <v>4.7846889952153108E-3</v>
      </c>
      <c r="V46" s="275">
        <v>1</v>
      </c>
      <c r="W46" s="277">
        <f t="shared" si="30"/>
        <v>4.8543689320388345E-3</v>
      </c>
      <c r="X46" s="163"/>
      <c r="Y46" s="164" t="e">
        <f t="shared" si="31"/>
        <v>#DIV/0!</v>
      </c>
      <c r="Z46" s="163"/>
      <c r="AA46" s="164" t="e">
        <f t="shared" si="32"/>
        <v>#DIV/0!</v>
      </c>
      <c r="AB46" s="163"/>
      <c r="AC46" s="164" t="e">
        <f t="shared" si="33"/>
        <v>#DIV/0!</v>
      </c>
      <c r="AD46" s="163"/>
      <c r="AE46" s="164" t="e">
        <f t="shared" si="34"/>
        <v>#DIV/0!</v>
      </c>
      <c r="AF46" s="33">
        <f t="shared" si="41"/>
        <v>1</v>
      </c>
      <c r="AG46" s="41">
        <f t="shared" si="42"/>
        <v>4.8543689320388345E-3</v>
      </c>
      <c r="AH46" s="42"/>
    </row>
    <row r="47" spans="1:34" ht="80.099999999999994" customHeight="1" outlineLevel="1">
      <c r="A47" s="35"/>
      <c r="B47" s="30" t="s">
        <v>61</v>
      </c>
      <c r="C47" s="31">
        <v>0</v>
      </c>
      <c r="D47" s="39">
        <f t="shared" si="22"/>
        <v>0</v>
      </c>
      <c r="E47" s="40"/>
      <c r="F47" s="40"/>
      <c r="G47" s="40"/>
      <c r="H47" s="31">
        <v>0</v>
      </c>
      <c r="I47" s="39">
        <f t="shared" si="23"/>
        <v>0</v>
      </c>
      <c r="J47" s="31">
        <v>0</v>
      </c>
      <c r="K47" s="39">
        <f t="shared" si="24"/>
        <v>0</v>
      </c>
      <c r="L47" s="31">
        <v>0</v>
      </c>
      <c r="M47" s="39">
        <f t="shared" si="25"/>
        <v>0</v>
      </c>
      <c r="N47" s="31">
        <v>0</v>
      </c>
      <c r="O47" s="39">
        <f t="shared" si="26"/>
        <v>0</v>
      </c>
      <c r="P47" s="31">
        <v>0</v>
      </c>
      <c r="Q47" s="39">
        <f t="shared" si="27"/>
        <v>0</v>
      </c>
      <c r="R47" s="31">
        <v>0</v>
      </c>
      <c r="S47" s="39">
        <f t="shared" si="28"/>
        <v>0</v>
      </c>
      <c r="T47" s="31">
        <v>0</v>
      </c>
      <c r="U47" s="39">
        <f t="shared" si="29"/>
        <v>0</v>
      </c>
      <c r="V47" s="275">
        <v>0</v>
      </c>
      <c r="W47" s="277">
        <f t="shared" si="30"/>
        <v>0</v>
      </c>
      <c r="X47" s="163"/>
      <c r="Y47" s="164" t="e">
        <f t="shared" si="31"/>
        <v>#DIV/0!</v>
      </c>
      <c r="Z47" s="163"/>
      <c r="AA47" s="164" t="e">
        <f t="shared" si="32"/>
        <v>#DIV/0!</v>
      </c>
      <c r="AB47" s="163"/>
      <c r="AC47" s="164" t="e">
        <f t="shared" si="33"/>
        <v>#DIV/0!</v>
      </c>
      <c r="AD47" s="163"/>
      <c r="AE47" s="164" t="e">
        <f t="shared" si="34"/>
        <v>#DIV/0!</v>
      </c>
      <c r="AF47" s="33">
        <f t="shared" si="41"/>
        <v>0</v>
      </c>
      <c r="AG47" s="41">
        <f t="shared" si="42"/>
        <v>0</v>
      </c>
      <c r="AH47" s="42"/>
    </row>
    <row r="48" spans="1:34" ht="80.099999999999994" customHeight="1" outlineLevel="1">
      <c r="A48" s="35"/>
      <c r="B48" s="27" t="s">
        <v>265</v>
      </c>
      <c r="C48" s="28"/>
      <c r="D48" s="29" t="e">
        <f t="shared" si="22"/>
        <v>#DIV/0!</v>
      </c>
      <c r="E48" s="29"/>
      <c r="F48" s="29"/>
      <c r="G48" s="29"/>
      <c r="H48" s="28">
        <v>0</v>
      </c>
      <c r="I48" s="29">
        <f>H48/H25</f>
        <v>0</v>
      </c>
      <c r="J48" s="28">
        <v>0</v>
      </c>
      <c r="K48" s="29">
        <f t="shared" si="24"/>
        <v>0</v>
      </c>
      <c r="L48" s="28">
        <v>0</v>
      </c>
      <c r="M48" s="29">
        <f t="shared" si="25"/>
        <v>0</v>
      </c>
      <c r="N48" s="28">
        <v>0</v>
      </c>
      <c r="O48" s="29">
        <f t="shared" si="26"/>
        <v>0</v>
      </c>
      <c r="P48" s="28">
        <v>0</v>
      </c>
      <c r="Q48" s="29">
        <f t="shared" si="27"/>
        <v>0</v>
      </c>
      <c r="R48" s="28">
        <v>0</v>
      </c>
      <c r="S48" s="29">
        <f t="shared" si="28"/>
        <v>0</v>
      </c>
      <c r="T48" s="28">
        <v>0</v>
      </c>
      <c r="U48" s="29">
        <f t="shared" si="29"/>
        <v>0</v>
      </c>
      <c r="V48" s="28">
        <v>0</v>
      </c>
      <c r="W48" s="29">
        <f t="shared" si="30"/>
        <v>0</v>
      </c>
      <c r="X48" s="162"/>
      <c r="Y48" s="165" t="e">
        <f t="shared" si="31"/>
        <v>#DIV/0!</v>
      </c>
      <c r="Z48" s="162"/>
      <c r="AA48" s="165" t="e">
        <f t="shared" si="32"/>
        <v>#DIV/0!</v>
      </c>
      <c r="AB48" s="162"/>
      <c r="AC48" s="165" t="e">
        <f t="shared" si="33"/>
        <v>#DIV/0!</v>
      </c>
      <c r="AD48" s="162"/>
      <c r="AE48" s="165" t="e">
        <f t="shared" si="34"/>
        <v>#DIV/0!</v>
      </c>
      <c r="AF48" s="28">
        <f>V48</f>
        <v>0</v>
      </c>
      <c r="AG48" s="29">
        <f>AF48/AF25</f>
        <v>0</v>
      </c>
      <c r="AH48" s="29"/>
    </row>
    <row r="49" spans="1:34" ht="80.099999999999994" customHeight="1">
      <c r="A49" s="316" t="s">
        <v>175</v>
      </c>
      <c r="B49" s="24" t="s">
        <v>62</v>
      </c>
      <c r="C49" s="25">
        <f>C50+C55+C60+C65+C71</f>
        <v>304</v>
      </c>
      <c r="D49" s="26">
        <f t="shared" ref="D49:D70" si="43">C49/C3</f>
        <v>4.8577820389900925E-2</v>
      </c>
      <c r="E49" s="26"/>
      <c r="F49" s="26"/>
      <c r="G49" s="26"/>
      <c r="H49" s="25">
        <f>H50+H55+H60+H65+H71</f>
        <v>330</v>
      </c>
      <c r="I49" s="26">
        <f t="shared" ref="I49:I70" si="44">H49/H3</f>
        <v>5.2198671306548559E-2</v>
      </c>
      <c r="J49" s="25">
        <f>J50+J55+J60+J65+J71</f>
        <v>344</v>
      </c>
      <c r="K49" s="26">
        <f t="shared" ref="K49:K70" si="45">J49/J3</f>
        <v>5.4603174603174605E-2</v>
      </c>
      <c r="L49" s="25">
        <f>L50+L55+L60+L65+L71</f>
        <v>352</v>
      </c>
      <c r="M49" s="26">
        <f t="shared" ref="M49:M70" si="46">L49/L3</f>
        <v>5.5802155992390613E-2</v>
      </c>
      <c r="N49" s="25">
        <f>N50+N55+N60+N65+N71</f>
        <v>351</v>
      </c>
      <c r="O49" s="26">
        <f t="shared" ref="O49:O70" si="47">N49/N3</f>
        <v>5.5811734775003972E-2</v>
      </c>
      <c r="P49" s="25">
        <f>P50+P55+P60+P65+P71</f>
        <v>347</v>
      </c>
      <c r="Q49" s="26">
        <f t="shared" ref="Q49:Q70" si="48">P49/P3</f>
        <v>5.5281185279592158E-2</v>
      </c>
      <c r="R49" s="25">
        <f>R50+R55+R60+R65+R71</f>
        <v>357</v>
      </c>
      <c r="S49" s="26">
        <f t="shared" ref="S49:S70" si="49">R49/R3</f>
        <v>5.6693663649356837E-2</v>
      </c>
      <c r="T49" s="25">
        <f>T50+T55+T60+T65+T71</f>
        <v>348</v>
      </c>
      <c r="U49" s="26">
        <f t="shared" ref="U49:U70" si="50">T49/T3</f>
        <v>5.548469387755102E-2</v>
      </c>
      <c r="V49" s="25">
        <f>V50+V55+V60+V65+V71</f>
        <v>352</v>
      </c>
      <c r="W49" s="26">
        <f t="shared" ref="W49:W70" si="51">V49/V3</f>
        <v>5.6437389770723101E-2</v>
      </c>
      <c r="X49" s="170">
        <f>X50+X55+X60+X65+X71</f>
        <v>0</v>
      </c>
      <c r="Y49" s="172" t="e">
        <f t="shared" ref="Y49:Y70" si="52">X49/X3</f>
        <v>#DIV/0!</v>
      </c>
      <c r="Z49" s="170">
        <f>Z50+Z55+Z60+Z65+Z71</f>
        <v>0</v>
      </c>
      <c r="AA49" s="172" t="e">
        <f t="shared" ref="AA49:AA70" si="53">Z49/Z3</f>
        <v>#DIV/0!</v>
      </c>
      <c r="AB49" s="170">
        <f>AB50+AB55+AB60+AB65+AB71</f>
        <v>0</v>
      </c>
      <c r="AC49" s="172" t="e">
        <f t="shared" ref="AC49:AC70" si="54">AB49/AB3</f>
        <v>#DIV/0!</v>
      </c>
      <c r="AD49" s="170">
        <f>AD50+AD55+AD60+AD65+AD71</f>
        <v>0</v>
      </c>
      <c r="AE49" s="172" t="e">
        <f t="shared" ref="AE49:AE70" si="55">AD49/AD3</f>
        <v>#DIV/0!</v>
      </c>
      <c r="AF49" s="25">
        <f>AF50+AF55+AF60+AF65+AF71</f>
        <v>352</v>
      </c>
      <c r="AG49" s="26">
        <f>AF49/AF3</f>
        <v>5.6437389770723101E-2</v>
      </c>
      <c r="AH49" s="36"/>
    </row>
    <row r="50" spans="1:34" ht="80.099999999999994" customHeight="1">
      <c r="A50" s="316"/>
      <c r="B50" s="27" t="s">
        <v>169</v>
      </c>
      <c r="C50" s="28">
        <f>SUM(C51:C54)</f>
        <v>100</v>
      </c>
      <c r="D50" s="29">
        <f t="shared" si="43"/>
        <v>6.6357000663570004E-2</v>
      </c>
      <c r="E50" s="37"/>
      <c r="F50" s="37"/>
      <c r="G50" s="37"/>
      <c r="H50" s="28">
        <f>SUM(H51:H54)</f>
        <v>102</v>
      </c>
      <c r="I50" s="29">
        <f t="shared" si="44"/>
        <v>6.7729083665338641E-2</v>
      </c>
      <c r="J50" s="28">
        <f>SUM(J51:J54)</f>
        <v>106</v>
      </c>
      <c r="K50" s="29">
        <f t="shared" si="45"/>
        <v>6.9782751810401583E-2</v>
      </c>
      <c r="L50" s="28">
        <f>SUM(L51:L54)</f>
        <v>102</v>
      </c>
      <c r="M50" s="29">
        <f t="shared" si="46"/>
        <v>6.7326732673267331E-2</v>
      </c>
      <c r="N50" s="28">
        <f>SUM(N51:N54)</f>
        <v>93</v>
      </c>
      <c r="O50" s="29">
        <f t="shared" si="47"/>
        <v>6.1752988047808766E-2</v>
      </c>
      <c r="P50" s="28">
        <f>SUM(P51:P54)</f>
        <v>93</v>
      </c>
      <c r="Q50" s="29">
        <f t="shared" si="48"/>
        <v>6.2332439678284182E-2</v>
      </c>
      <c r="R50" s="28">
        <f>SUM(R51:R54)</f>
        <v>104</v>
      </c>
      <c r="S50" s="29">
        <f t="shared" si="49"/>
        <v>6.9845533915379454E-2</v>
      </c>
      <c r="T50" s="28">
        <f>SUM(T51:T54)</f>
        <v>104</v>
      </c>
      <c r="U50" s="29">
        <f t="shared" si="50"/>
        <v>6.9565217391304349E-2</v>
      </c>
      <c r="V50" s="28">
        <f>SUM(V51:V54)</f>
        <v>103</v>
      </c>
      <c r="W50" s="29">
        <f t="shared" si="51"/>
        <v>6.8712474983322211E-2</v>
      </c>
      <c r="X50" s="162">
        <f>SUM(X51:X54)</f>
        <v>0</v>
      </c>
      <c r="Y50" s="165" t="e">
        <f t="shared" si="52"/>
        <v>#DIV/0!</v>
      </c>
      <c r="Z50" s="162">
        <f>SUM(Z51:Z54)</f>
        <v>0</v>
      </c>
      <c r="AA50" s="165" t="e">
        <f t="shared" si="53"/>
        <v>#DIV/0!</v>
      </c>
      <c r="AB50" s="162">
        <f>SUM(AB51:AB54)</f>
        <v>0</v>
      </c>
      <c r="AC50" s="165" t="e">
        <f t="shared" si="54"/>
        <v>#DIV/0!</v>
      </c>
      <c r="AD50" s="162">
        <f>SUM(AD51:AD54)</f>
        <v>0</v>
      </c>
      <c r="AE50" s="165" t="e">
        <f t="shared" si="55"/>
        <v>#DIV/0!</v>
      </c>
      <c r="AF50" s="28">
        <f>SUM(AF51:AF54)</f>
        <v>103</v>
      </c>
      <c r="AG50" s="29">
        <f>AF50/AF4</f>
        <v>6.8712474983322211E-2</v>
      </c>
      <c r="AH50" s="38"/>
    </row>
    <row r="51" spans="1:34" ht="80.099999999999994" customHeight="1" outlineLevel="1">
      <c r="A51" s="316"/>
      <c r="B51" s="30" t="s">
        <v>45</v>
      </c>
      <c r="C51" s="31">
        <v>36</v>
      </c>
      <c r="D51" s="39">
        <f t="shared" si="43"/>
        <v>9.3994778067885115E-2</v>
      </c>
      <c r="E51" s="40"/>
      <c r="F51" s="40"/>
      <c r="G51" s="40"/>
      <c r="H51" s="31">
        <v>36</v>
      </c>
      <c r="I51" s="39">
        <f t="shared" si="44"/>
        <v>9.375E-2</v>
      </c>
      <c r="J51" s="31">
        <v>36</v>
      </c>
      <c r="K51" s="39">
        <f t="shared" si="45"/>
        <v>9.2544987146529561E-2</v>
      </c>
      <c r="L51" s="31">
        <v>37</v>
      </c>
      <c r="M51" s="39">
        <f t="shared" si="46"/>
        <v>9.3908629441624369E-2</v>
      </c>
      <c r="N51" s="31">
        <v>33</v>
      </c>
      <c r="O51" s="39">
        <f t="shared" si="47"/>
        <v>8.4398976982097182E-2</v>
      </c>
      <c r="P51" s="31">
        <v>33</v>
      </c>
      <c r="Q51" s="39">
        <f t="shared" si="48"/>
        <v>8.5271317829457363E-2</v>
      </c>
      <c r="R51" s="31">
        <v>34</v>
      </c>
      <c r="S51" s="39">
        <f t="shared" si="49"/>
        <v>8.8311688311688313E-2</v>
      </c>
      <c r="T51" s="31">
        <v>32</v>
      </c>
      <c r="U51" s="39">
        <f t="shared" si="50"/>
        <v>8.3550913838120106E-2</v>
      </c>
      <c r="V51" s="275">
        <v>32</v>
      </c>
      <c r="W51" s="277">
        <f t="shared" si="51"/>
        <v>8.4656084656084651E-2</v>
      </c>
      <c r="X51" s="163"/>
      <c r="Y51" s="164" t="e">
        <f t="shared" si="52"/>
        <v>#DIV/0!</v>
      </c>
      <c r="Z51" s="163"/>
      <c r="AA51" s="164" t="e">
        <f t="shared" si="53"/>
        <v>#DIV/0!</v>
      </c>
      <c r="AB51" s="163"/>
      <c r="AC51" s="164" t="e">
        <f t="shared" si="54"/>
        <v>#DIV/0!</v>
      </c>
      <c r="AD51" s="163"/>
      <c r="AE51" s="164" t="e">
        <f t="shared" si="55"/>
        <v>#DIV/0!</v>
      </c>
      <c r="AF51" s="33">
        <f>V51</f>
        <v>32</v>
      </c>
      <c r="AG51" s="41">
        <f>AF51/AF5</f>
        <v>8.4656084656084651E-2</v>
      </c>
      <c r="AH51" s="42"/>
    </row>
    <row r="52" spans="1:34" ht="80.099999999999994" customHeight="1" outlineLevel="1">
      <c r="A52" s="34"/>
      <c r="B52" s="30" t="s">
        <v>46</v>
      </c>
      <c r="C52" s="31">
        <v>21</v>
      </c>
      <c r="D52" s="39">
        <f t="shared" si="43"/>
        <v>7.3170731707317069E-2</v>
      </c>
      <c r="E52" s="40"/>
      <c r="F52" s="40"/>
      <c r="G52" s="40"/>
      <c r="H52" s="31">
        <v>21</v>
      </c>
      <c r="I52" s="39">
        <f t="shared" si="44"/>
        <v>7.3684210526315783E-2</v>
      </c>
      <c r="J52" s="31">
        <v>20</v>
      </c>
      <c r="K52" s="39">
        <f t="shared" si="45"/>
        <v>7.0175438596491224E-2</v>
      </c>
      <c r="L52" s="31">
        <v>20</v>
      </c>
      <c r="M52" s="39">
        <f t="shared" si="46"/>
        <v>6.9930069930069935E-2</v>
      </c>
      <c r="N52" s="31">
        <v>19</v>
      </c>
      <c r="O52" s="39">
        <f t="shared" si="47"/>
        <v>6.6666666666666666E-2</v>
      </c>
      <c r="P52" s="31">
        <v>19</v>
      </c>
      <c r="Q52" s="39">
        <f t="shared" si="48"/>
        <v>6.8100358422939072E-2</v>
      </c>
      <c r="R52" s="31">
        <v>21</v>
      </c>
      <c r="S52" s="39">
        <f t="shared" si="49"/>
        <v>7.4468085106382975E-2</v>
      </c>
      <c r="T52" s="31">
        <v>22</v>
      </c>
      <c r="U52" s="39">
        <f t="shared" si="50"/>
        <v>7.7738515901060068E-2</v>
      </c>
      <c r="V52" s="275">
        <v>23</v>
      </c>
      <c r="W52" s="277">
        <f t="shared" si="51"/>
        <v>8.2142857142857142E-2</v>
      </c>
      <c r="X52" s="163"/>
      <c r="Y52" s="164" t="e">
        <f t="shared" si="52"/>
        <v>#DIV/0!</v>
      </c>
      <c r="Z52" s="163"/>
      <c r="AA52" s="164" t="e">
        <f t="shared" si="53"/>
        <v>#DIV/0!</v>
      </c>
      <c r="AB52" s="163"/>
      <c r="AC52" s="164" t="e">
        <f t="shared" si="54"/>
        <v>#DIV/0!</v>
      </c>
      <c r="AD52" s="163"/>
      <c r="AE52" s="164" t="e">
        <f t="shared" si="55"/>
        <v>#DIV/0!</v>
      </c>
      <c r="AF52" s="33">
        <f t="shared" ref="AF52:AF54" si="56">V52</f>
        <v>23</v>
      </c>
      <c r="AG52" s="41">
        <f t="shared" ref="AG52:AG54" si="57">AF52/AF6</f>
        <v>8.2142857142857142E-2</v>
      </c>
      <c r="AH52" s="42"/>
    </row>
    <row r="53" spans="1:34" ht="80.099999999999994" customHeight="1" outlineLevel="1">
      <c r="A53" s="34"/>
      <c r="B53" s="30" t="s">
        <v>47</v>
      </c>
      <c r="C53" s="31">
        <v>28</v>
      </c>
      <c r="D53" s="39">
        <f t="shared" si="43"/>
        <v>6.363636363636363E-2</v>
      </c>
      <c r="E53" s="40"/>
      <c r="F53" s="40"/>
      <c r="G53" s="40"/>
      <c r="H53" s="31">
        <v>30</v>
      </c>
      <c r="I53" s="39">
        <f t="shared" si="44"/>
        <v>6.8807339449541288E-2</v>
      </c>
      <c r="J53" s="31">
        <v>31</v>
      </c>
      <c r="K53" s="39">
        <f t="shared" si="45"/>
        <v>7.045454545454545E-2</v>
      </c>
      <c r="L53" s="31">
        <v>29</v>
      </c>
      <c r="M53" s="39">
        <f t="shared" si="46"/>
        <v>6.6513761467889912E-2</v>
      </c>
      <c r="N53" s="31">
        <v>27</v>
      </c>
      <c r="O53" s="39">
        <f t="shared" si="47"/>
        <v>6.2068965517241378E-2</v>
      </c>
      <c r="P53" s="31">
        <v>27</v>
      </c>
      <c r="Q53" s="39">
        <f t="shared" si="48"/>
        <v>6.323185011709602E-2</v>
      </c>
      <c r="R53" s="31">
        <v>29</v>
      </c>
      <c r="S53" s="39">
        <f t="shared" si="49"/>
        <v>6.75990675990676E-2</v>
      </c>
      <c r="T53" s="31">
        <v>30</v>
      </c>
      <c r="U53" s="39">
        <f t="shared" si="50"/>
        <v>6.8807339449541288E-2</v>
      </c>
      <c r="V53" s="275">
        <v>30</v>
      </c>
      <c r="W53" s="277">
        <f t="shared" si="51"/>
        <v>6.8337129840546698E-2</v>
      </c>
      <c r="X53" s="163"/>
      <c r="Y53" s="164" t="e">
        <f t="shared" si="52"/>
        <v>#DIV/0!</v>
      </c>
      <c r="Z53" s="163"/>
      <c r="AA53" s="164" t="e">
        <f t="shared" si="53"/>
        <v>#DIV/0!</v>
      </c>
      <c r="AB53" s="163"/>
      <c r="AC53" s="164" t="e">
        <f t="shared" si="54"/>
        <v>#DIV/0!</v>
      </c>
      <c r="AD53" s="163"/>
      <c r="AE53" s="164" t="e">
        <f t="shared" si="55"/>
        <v>#DIV/0!</v>
      </c>
      <c r="AF53" s="33">
        <f t="shared" si="56"/>
        <v>30</v>
      </c>
      <c r="AG53" s="41">
        <f t="shared" si="57"/>
        <v>6.8337129840546698E-2</v>
      </c>
      <c r="AH53" s="42"/>
    </row>
    <row r="54" spans="1:34" ht="80.099999999999994" customHeight="1" outlineLevel="1">
      <c r="A54" s="34"/>
      <c r="B54" s="30" t="s">
        <v>48</v>
      </c>
      <c r="C54" s="31">
        <v>15</v>
      </c>
      <c r="D54" s="39">
        <f t="shared" si="43"/>
        <v>3.7783375314861464E-2</v>
      </c>
      <c r="E54" s="40"/>
      <c r="F54" s="40"/>
      <c r="G54" s="40"/>
      <c r="H54" s="31">
        <v>15</v>
      </c>
      <c r="I54" s="39">
        <f t="shared" si="44"/>
        <v>3.7406483790523692E-2</v>
      </c>
      <c r="J54" s="31">
        <v>19</v>
      </c>
      <c r="K54" s="39">
        <f t="shared" si="45"/>
        <v>4.6913580246913583E-2</v>
      </c>
      <c r="L54" s="31">
        <v>16</v>
      </c>
      <c r="M54" s="39">
        <f t="shared" si="46"/>
        <v>4.0100250626566414E-2</v>
      </c>
      <c r="N54" s="31">
        <v>14</v>
      </c>
      <c r="O54" s="39">
        <f t="shared" si="47"/>
        <v>3.5443037974683546E-2</v>
      </c>
      <c r="P54" s="31">
        <v>14</v>
      </c>
      <c r="Q54" s="39">
        <f t="shared" si="48"/>
        <v>3.5087719298245612E-2</v>
      </c>
      <c r="R54" s="31">
        <v>20</v>
      </c>
      <c r="S54" s="39">
        <f t="shared" si="49"/>
        <v>5.0890585241730277E-2</v>
      </c>
      <c r="T54" s="31">
        <v>20</v>
      </c>
      <c r="U54" s="39">
        <f t="shared" si="50"/>
        <v>5.0890585241730277E-2</v>
      </c>
      <c r="V54" s="275">
        <v>18</v>
      </c>
      <c r="W54" s="277">
        <f t="shared" si="51"/>
        <v>4.4776119402985072E-2</v>
      </c>
      <c r="X54" s="163"/>
      <c r="Y54" s="164" t="e">
        <f t="shared" si="52"/>
        <v>#DIV/0!</v>
      </c>
      <c r="Z54" s="163"/>
      <c r="AA54" s="164" t="e">
        <f t="shared" si="53"/>
        <v>#DIV/0!</v>
      </c>
      <c r="AB54" s="163"/>
      <c r="AC54" s="164" t="e">
        <f t="shared" si="54"/>
        <v>#DIV/0!</v>
      </c>
      <c r="AD54" s="163"/>
      <c r="AE54" s="164" t="e">
        <f t="shared" si="55"/>
        <v>#DIV/0!</v>
      </c>
      <c r="AF54" s="33">
        <f t="shared" si="56"/>
        <v>18</v>
      </c>
      <c r="AG54" s="41">
        <f t="shared" si="57"/>
        <v>4.4776119402985072E-2</v>
      </c>
      <c r="AH54" s="42"/>
    </row>
    <row r="55" spans="1:34" ht="80.099999999999994" customHeight="1">
      <c r="A55" s="35"/>
      <c r="B55" s="27" t="s">
        <v>170</v>
      </c>
      <c r="C55" s="28">
        <f>SUM(C56:C59)</f>
        <v>84</v>
      </c>
      <c r="D55" s="29">
        <f t="shared" si="43"/>
        <v>5.6565656565656569E-2</v>
      </c>
      <c r="E55" s="37"/>
      <c r="F55" s="37"/>
      <c r="G55" s="37"/>
      <c r="H55" s="28">
        <f>SUM(H56:H59)</f>
        <v>85</v>
      </c>
      <c r="I55" s="29">
        <f t="shared" si="44"/>
        <v>5.6970509383378019E-2</v>
      </c>
      <c r="J55" s="28">
        <f>SUM(J56:J59)</f>
        <v>87</v>
      </c>
      <c r="K55" s="29">
        <f t="shared" si="45"/>
        <v>5.8428475486903962E-2</v>
      </c>
      <c r="L55" s="28">
        <f>SUM(L56:L59)</f>
        <v>82</v>
      </c>
      <c r="M55" s="29">
        <f t="shared" si="46"/>
        <v>5.4666666666666669E-2</v>
      </c>
      <c r="N55" s="28">
        <f>SUM(N56:N59)</f>
        <v>85</v>
      </c>
      <c r="O55" s="29">
        <f t="shared" si="47"/>
        <v>5.7200538358008077E-2</v>
      </c>
      <c r="P55" s="28">
        <f>SUM(P56:P59)</f>
        <v>87</v>
      </c>
      <c r="Q55" s="29">
        <f t="shared" si="48"/>
        <v>5.8744091829844698E-2</v>
      </c>
      <c r="R55" s="28">
        <f>SUM(R56:R59)</f>
        <v>79</v>
      </c>
      <c r="S55" s="29">
        <f t="shared" si="49"/>
        <v>5.3342336259284265E-2</v>
      </c>
      <c r="T55" s="28">
        <f>SUM(T56:T59)</f>
        <v>76</v>
      </c>
      <c r="U55" s="29">
        <f t="shared" si="50"/>
        <v>5.1386071670047329E-2</v>
      </c>
      <c r="V55" s="28">
        <f>SUM(V56:V59)</f>
        <v>78</v>
      </c>
      <c r="W55" s="29">
        <f t="shared" si="51"/>
        <v>5.3571428571428568E-2</v>
      </c>
      <c r="X55" s="162">
        <f>SUM(X56:X59)</f>
        <v>0</v>
      </c>
      <c r="Y55" s="165" t="e">
        <f t="shared" si="52"/>
        <v>#DIV/0!</v>
      </c>
      <c r="Z55" s="162">
        <f>SUM(Z56:Z59)</f>
        <v>0</v>
      </c>
      <c r="AA55" s="165" t="e">
        <f t="shared" si="53"/>
        <v>#DIV/0!</v>
      </c>
      <c r="AB55" s="162">
        <f>SUM(AB56:AB59)</f>
        <v>0</v>
      </c>
      <c r="AC55" s="165" t="e">
        <f t="shared" si="54"/>
        <v>#DIV/0!</v>
      </c>
      <c r="AD55" s="162">
        <f>SUM(AD56:AD59)</f>
        <v>0</v>
      </c>
      <c r="AE55" s="165" t="e">
        <f t="shared" si="55"/>
        <v>#DIV/0!</v>
      </c>
      <c r="AF55" s="28">
        <f>SUM(AF56:AF59)</f>
        <v>78</v>
      </c>
      <c r="AG55" s="29">
        <f>AF55/AF9</f>
        <v>5.3571428571428568E-2</v>
      </c>
      <c r="AH55" s="38"/>
    </row>
    <row r="56" spans="1:34" ht="80.099999999999994" customHeight="1" outlineLevel="1">
      <c r="A56" s="35"/>
      <c r="B56" s="30" t="s">
        <v>49</v>
      </c>
      <c r="C56" s="31">
        <v>43</v>
      </c>
      <c r="D56" s="39">
        <f t="shared" si="43"/>
        <v>7.0376432078559745E-2</v>
      </c>
      <c r="E56" s="40"/>
      <c r="F56" s="40"/>
      <c r="G56" s="40"/>
      <c r="H56" s="31">
        <v>41</v>
      </c>
      <c r="I56" s="39">
        <f t="shared" si="44"/>
        <v>6.7323481116584566E-2</v>
      </c>
      <c r="J56" s="31">
        <v>44</v>
      </c>
      <c r="K56" s="39">
        <f t="shared" si="45"/>
        <v>7.177814029363784E-2</v>
      </c>
      <c r="L56" s="31">
        <v>40</v>
      </c>
      <c r="M56" s="39">
        <f t="shared" si="46"/>
        <v>6.5252854812398037E-2</v>
      </c>
      <c r="N56" s="31">
        <v>43</v>
      </c>
      <c r="O56" s="39">
        <f t="shared" si="47"/>
        <v>7.0723684210526314E-2</v>
      </c>
      <c r="P56" s="31">
        <v>45</v>
      </c>
      <c r="Q56" s="39">
        <f t="shared" si="48"/>
        <v>7.4626865671641784E-2</v>
      </c>
      <c r="R56" s="31">
        <v>44</v>
      </c>
      <c r="S56" s="39">
        <f t="shared" si="49"/>
        <v>7.3089700996677748E-2</v>
      </c>
      <c r="T56" s="31">
        <v>41</v>
      </c>
      <c r="U56" s="39">
        <f t="shared" si="50"/>
        <v>6.9023569023569029E-2</v>
      </c>
      <c r="V56" s="275">
        <v>46</v>
      </c>
      <c r="W56" s="277">
        <f t="shared" si="51"/>
        <v>7.9173838209982791E-2</v>
      </c>
      <c r="X56" s="163"/>
      <c r="Y56" s="164" t="e">
        <f t="shared" si="52"/>
        <v>#DIV/0!</v>
      </c>
      <c r="Z56" s="163"/>
      <c r="AA56" s="164" t="e">
        <f t="shared" si="53"/>
        <v>#DIV/0!</v>
      </c>
      <c r="AB56" s="163"/>
      <c r="AC56" s="164" t="e">
        <f t="shared" si="54"/>
        <v>#DIV/0!</v>
      </c>
      <c r="AD56" s="163"/>
      <c r="AE56" s="164" t="e">
        <f t="shared" si="55"/>
        <v>#DIV/0!</v>
      </c>
      <c r="AF56" s="33">
        <f>V56</f>
        <v>46</v>
      </c>
      <c r="AG56" s="41">
        <f>AF56/AF10</f>
        <v>7.9173838209982791E-2</v>
      </c>
      <c r="AH56" s="42"/>
    </row>
    <row r="57" spans="1:34" ht="80.099999999999994" customHeight="1" outlineLevel="1">
      <c r="A57" s="35"/>
      <c r="B57" s="30" t="s">
        <v>50</v>
      </c>
      <c r="C57" s="31">
        <v>25</v>
      </c>
      <c r="D57" s="39">
        <f t="shared" si="43"/>
        <v>7.6687116564417179E-2</v>
      </c>
      <c r="E57" s="40"/>
      <c r="F57" s="40"/>
      <c r="G57" s="40"/>
      <c r="H57" s="31">
        <v>26</v>
      </c>
      <c r="I57" s="39">
        <f t="shared" si="44"/>
        <v>7.8078078078078081E-2</v>
      </c>
      <c r="J57" s="31">
        <v>25</v>
      </c>
      <c r="K57" s="39">
        <f t="shared" si="45"/>
        <v>7.5301204819277115E-2</v>
      </c>
      <c r="L57" s="31">
        <v>24</v>
      </c>
      <c r="M57" s="39">
        <f t="shared" si="46"/>
        <v>7.1641791044776124E-2</v>
      </c>
      <c r="N57" s="31">
        <v>23</v>
      </c>
      <c r="O57" s="39">
        <f t="shared" si="47"/>
        <v>6.9277108433734941E-2</v>
      </c>
      <c r="P57" s="31">
        <v>24</v>
      </c>
      <c r="Q57" s="39">
        <f t="shared" si="48"/>
        <v>7.2289156626506021E-2</v>
      </c>
      <c r="R57" s="31">
        <v>22</v>
      </c>
      <c r="S57" s="39">
        <f t="shared" si="49"/>
        <v>6.6265060240963861E-2</v>
      </c>
      <c r="T57" s="31">
        <v>22</v>
      </c>
      <c r="U57" s="39">
        <f t="shared" si="50"/>
        <v>6.6869300911854099E-2</v>
      </c>
      <c r="V57" s="275">
        <v>20</v>
      </c>
      <c r="W57" s="277">
        <f t="shared" si="51"/>
        <v>6.2111801242236024E-2</v>
      </c>
      <c r="X57" s="163"/>
      <c r="Y57" s="164" t="e">
        <f t="shared" si="52"/>
        <v>#DIV/0!</v>
      </c>
      <c r="Z57" s="163"/>
      <c r="AA57" s="164" t="e">
        <f t="shared" si="53"/>
        <v>#DIV/0!</v>
      </c>
      <c r="AB57" s="163"/>
      <c r="AC57" s="164" t="e">
        <f t="shared" si="54"/>
        <v>#DIV/0!</v>
      </c>
      <c r="AD57" s="163"/>
      <c r="AE57" s="164" t="e">
        <f t="shared" si="55"/>
        <v>#DIV/0!</v>
      </c>
      <c r="AF57" s="33">
        <f t="shared" ref="AF57:AF59" si="58">V57</f>
        <v>20</v>
      </c>
      <c r="AG57" s="41">
        <f t="shared" ref="AG57:AG59" si="59">AF57/AF11</f>
        <v>6.2111801242236024E-2</v>
      </c>
      <c r="AH57" s="42"/>
    </row>
    <row r="58" spans="1:34" ht="80.099999999999994" customHeight="1" outlineLevel="1">
      <c r="A58" s="35"/>
      <c r="B58" s="30" t="s">
        <v>51</v>
      </c>
      <c r="C58" s="31">
        <v>14</v>
      </c>
      <c r="D58" s="39">
        <f t="shared" si="43"/>
        <v>3.5353535353535352E-2</v>
      </c>
      <c r="E58" s="40"/>
      <c r="F58" s="40"/>
      <c r="G58" s="40"/>
      <c r="H58" s="31">
        <v>16</v>
      </c>
      <c r="I58" s="39">
        <f t="shared" si="44"/>
        <v>0.04</v>
      </c>
      <c r="J58" s="31">
        <v>16</v>
      </c>
      <c r="K58" s="39">
        <f t="shared" si="45"/>
        <v>4.0506329113924051E-2</v>
      </c>
      <c r="L58" s="31">
        <v>16</v>
      </c>
      <c r="M58" s="39">
        <f t="shared" si="46"/>
        <v>4.0404040404040407E-2</v>
      </c>
      <c r="N58" s="31">
        <v>17</v>
      </c>
      <c r="O58" s="39">
        <f t="shared" si="47"/>
        <v>4.3256997455470736E-2</v>
      </c>
      <c r="P58" s="31">
        <v>16</v>
      </c>
      <c r="Q58" s="39">
        <f t="shared" si="48"/>
        <v>4.060913705583756E-2</v>
      </c>
      <c r="R58" s="31">
        <v>11</v>
      </c>
      <c r="S58" s="39">
        <f t="shared" si="49"/>
        <v>2.8132992327365727E-2</v>
      </c>
      <c r="T58" s="31">
        <v>11</v>
      </c>
      <c r="U58" s="39">
        <f t="shared" si="50"/>
        <v>2.7707808564231738E-2</v>
      </c>
      <c r="V58" s="275">
        <v>11</v>
      </c>
      <c r="W58" s="277">
        <f t="shared" si="51"/>
        <v>2.8061224489795918E-2</v>
      </c>
      <c r="X58" s="163"/>
      <c r="Y58" s="164" t="e">
        <f t="shared" si="52"/>
        <v>#DIV/0!</v>
      </c>
      <c r="Z58" s="163"/>
      <c r="AA58" s="164" t="e">
        <f t="shared" si="53"/>
        <v>#DIV/0!</v>
      </c>
      <c r="AB58" s="163"/>
      <c r="AC58" s="164" t="e">
        <f t="shared" si="54"/>
        <v>#DIV/0!</v>
      </c>
      <c r="AD58" s="163"/>
      <c r="AE58" s="164" t="e">
        <f t="shared" si="55"/>
        <v>#DIV/0!</v>
      </c>
      <c r="AF58" s="33">
        <f t="shared" si="58"/>
        <v>11</v>
      </c>
      <c r="AG58" s="41">
        <f t="shared" si="59"/>
        <v>2.8061224489795918E-2</v>
      </c>
      <c r="AH58" s="42"/>
    </row>
    <row r="59" spans="1:34" ht="80.099999999999994" customHeight="1" outlineLevel="1">
      <c r="A59" s="35"/>
      <c r="B59" s="30" t="s">
        <v>52</v>
      </c>
      <c r="C59" s="31">
        <v>2</v>
      </c>
      <c r="D59" s="39">
        <f t="shared" si="43"/>
        <v>1.3157894736842105E-2</v>
      </c>
      <c r="E59" s="40"/>
      <c r="F59" s="40"/>
      <c r="G59" s="40"/>
      <c r="H59" s="31">
        <v>2</v>
      </c>
      <c r="I59" s="39">
        <f t="shared" si="44"/>
        <v>1.3333333333333334E-2</v>
      </c>
      <c r="J59" s="31">
        <v>2</v>
      </c>
      <c r="K59" s="39">
        <f t="shared" si="45"/>
        <v>1.3422818791946308E-2</v>
      </c>
      <c r="L59" s="31">
        <v>2</v>
      </c>
      <c r="M59" s="39">
        <f t="shared" si="46"/>
        <v>1.282051282051282E-2</v>
      </c>
      <c r="N59" s="31">
        <v>2</v>
      </c>
      <c r="O59" s="39">
        <f t="shared" si="47"/>
        <v>1.3071895424836602E-2</v>
      </c>
      <c r="P59" s="31">
        <v>2</v>
      </c>
      <c r="Q59" s="39">
        <f t="shared" si="48"/>
        <v>1.3157894736842105E-2</v>
      </c>
      <c r="R59" s="31">
        <v>2</v>
      </c>
      <c r="S59" s="39">
        <f t="shared" si="49"/>
        <v>1.282051282051282E-2</v>
      </c>
      <c r="T59" s="31">
        <v>2</v>
      </c>
      <c r="U59" s="39">
        <f t="shared" si="50"/>
        <v>1.2578616352201259E-2</v>
      </c>
      <c r="V59" s="275">
        <v>1</v>
      </c>
      <c r="W59" s="277">
        <f t="shared" si="51"/>
        <v>6.2111801242236021E-3</v>
      </c>
      <c r="X59" s="163"/>
      <c r="Y59" s="164" t="e">
        <f t="shared" si="52"/>
        <v>#DIV/0!</v>
      </c>
      <c r="Z59" s="163"/>
      <c r="AA59" s="164" t="e">
        <f t="shared" si="53"/>
        <v>#DIV/0!</v>
      </c>
      <c r="AB59" s="163"/>
      <c r="AC59" s="164" t="e">
        <f t="shared" si="54"/>
        <v>#DIV/0!</v>
      </c>
      <c r="AD59" s="163"/>
      <c r="AE59" s="164" t="e">
        <f t="shared" si="55"/>
        <v>#DIV/0!</v>
      </c>
      <c r="AF59" s="33">
        <f t="shared" si="58"/>
        <v>1</v>
      </c>
      <c r="AG59" s="41">
        <f t="shared" si="59"/>
        <v>6.2111801242236021E-3</v>
      </c>
      <c r="AH59" s="42"/>
    </row>
    <row r="60" spans="1:34" ht="80.099999999999994" customHeight="1">
      <c r="A60" s="35"/>
      <c r="B60" s="27" t="s">
        <v>171</v>
      </c>
      <c r="C60" s="28">
        <f>SUM(C61:C64)</f>
        <v>83</v>
      </c>
      <c r="D60" s="29">
        <f t="shared" si="43"/>
        <v>4.603438713255685E-2</v>
      </c>
      <c r="E60" s="37"/>
      <c r="F60" s="37"/>
      <c r="G60" s="37"/>
      <c r="H60" s="28">
        <f>SUM(H61:H64)</f>
        <v>83</v>
      </c>
      <c r="I60" s="29">
        <f t="shared" si="44"/>
        <v>4.5805739514348784E-2</v>
      </c>
      <c r="J60" s="28">
        <f>SUM(J61:J64)</f>
        <v>89</v>
      </c>
      <c r="K60" s="29">
        <f t="shared" si="45"/>
        <v>4.9720670391061456E-2</v>
      </c>
      <c r="L60" s="28">
        <f>SUM(L61:L64)</f>
        <v>91</v>
      </c>
      <c r="M60" s="29">
        <f t="shared" si="46"/>
        <v>5.1037577117218173E-2</v>
      </c>
      <c r="N60" s="28">
        <f>SUM(N61:N64)</f>
        <v>96</v>
      </c>
      <c r="O60" s="29">
        <f t="shared" si="47"/>
        <v>5.4084507042253524E-2</v>
      </c>
      <c r="P60" s="28">
        <f>SUM(P61:P64)</f>
        <v>94</v>
      </c>
      <c r="Q60" s="29">
        <f t="shared" si="48"/>
        <v>5.2838673412029233E-2</v>
      </c>
      <c r="R60" s="28">
        <f>SUM(R61:R64)</f>
        <v>98</v>
      </c>
      <c r="S60" s="29">
        <f t="shared" si="49"/>
        <v>5.4779206260480717E-2</v>
      </c>
      <c r="T60" s="28">
        <f>SUM(T61:T64)</f>
        <v>94</v>
      </c>
      <c r="U60" s="29">
        <f t="shared" si="50"/>
        <v>5.2779337450870295E-2</v>
      </c>
      <c r="V60" s="28">
        <f>SUM(V61:V64)</f>
        <v>96</v>
      </c>
      <c r="W60" s="29">
        <f t="shared" si="51"/>
        <v>5.4360135900339751E-2</v>
      </c>
      <c r="X60" s="162">
        <f>SUM(X61:X64)</f>
        <v>0</v>
      </c>
      <c r="Y60" s="165" t="e">
        <f t="shared" si="52"/>
        <v>#DIV/0!</v>
      </c>
      <c r="Z60" s="162">
        <f>SUM(Z61:Z64)</f>
        <v>0</v>
      </c>
      <c r="AA60" s="165" t="e">
        <f t="shared" si="53"/>
        <v>#DIV/0!</v>
      </c>
      <c r="AB60" s="162">
        <f>SUM(AB61:AB64)</f>
        <v>0</v>
      </c>
      <c r="AC60" s="165" t="e">
        <f t="shared" si="54"/>
        <v>#DIV/0!</v>
      </c>
      <c r="AD60" s="162">
        <f>SUM(AD61:AD64)</f>
        <v>0</v>
      </c>
      <c r="AE60" s="165" t="e">
        <f t="shared" si="55"/>
        <v>#DIV/0!</v>
      </c>
      <c r="AF60" s="28">
        <f>SUM(AF61:AF64)</f>
        <v>96</v>
      </c>
      <c r="AG60" s="29">
        <f>AF60/AF14</f>
        <v>5.4360135900339751E-2</v>
      </c>
      <c r="AH60" s="38"/>
    </row>
    <row r="61" spans="1:34" ht="80.099999999999994" customHeight="1" outlineLevel="1">
      <c r="A61" s="35"/>
      <c r="B61" s="30" t="s">
        <v>53</v>
      </c>
      <c r="C61" s="31">
        <v>36</v>
      </c>
      <c r="D61" s="39">
        <f t="shared" si="43"/>
        <v>4.195804195804196E-2</v>
      </c>
      <c r="E61" s="40"/>
      <c r="F61" s="40"/>
      <c r="G61" s="40"/>
      <c r="H61" s="31">
        <v>36</v>
      </c>
      <c r="I61" s="39">
        <f t="shared" si="44"/>
        <v>4.1570438799076209E-2</v>
      </c>
      <c r="J61" s="31">
        <v>40</v>
      </c>
      <c r="K61" s="39">
        <f t="shared" si="45"/>
        <v>4.6565774155995346E-2</v>
      </c>
      <c r="L61" s="31">
        <v>40</v>
      </c>
      <c r="M61" s="39">
        <f t="shared" si="46"/>
        <v>4.700352526439483E-2</v>
      </c>
      <c r="N61" s="31">
        <v>41</v>
      </c>
      <c r="O61" s="39">
        <f t="shared" si="47"/>
        <v>4.8292108362779744E-2</v>
      </c>
      <c r="P61" s="31">
        <v>40</v>
      </c>
      <c r="Q61" s="39">
        <f t="shared" si="48"/>
        <v>4.7225501770956316E-2</v>
      </c>
      <c r="R61" s="31">
        <v>42</v>
      </c>
      <c r="S61" s="39">
        <f t="shared" si="49"/>
        <v>4.9295774647887321E-2</v>
      </c>
      <c r="T61" s="31">
        <v>40</v>
      </c>
      <c r="U61" s="39">
        <f t="shared" si="50"/>
        <v>4.7337278106508875E-2</v>
      </c>
      <c r="V61" s="275">
        <v>39</v>
      </c>
      <c r="W61" s="277">
        <f t="shared" si="51"/>
        <v>4.6650717703349283E-2</v>
      </c>
      <c r="X61" s="163"/>
      <c r="Y61" s="164" t="e">
        <f t="shared" si="52"/>
        <v>#DIV/0!</v>
      </c>
      <c r="Z61" s="163"/>
      <c r="AA61" s="164" t="e">
        <f t="shared" si="53"/>
        <v>#DIV/0!</v>
      </c>
      <c r="AB61" s="163"/>
      <c r="AC61" s="164" t="e">
        <f t="shared" si="54"/>
        <v>#DIV/0!</v>
      </c>
      <c r="AD61" s="163"/>
      <c r="AE61" s="164" t="e">
        <f t="shared" si="55"/>
        <v>#DIV/0!</v>
      </c>
      <c r="AF61" s="33">
        <f>V61</f>
        <v>39</v>
      </c>
      <c r="AG61" s="41">
        <f>AF61/AF15</f>
        <v>4.6650717703349283E-2</v>
      </c>
      <c r="AH61" s="42"/>
    </row>
    <row r="62" spans="1:34" ht="80.099999999999994" customHeight="1" outlineLevel="1">
      <c r="A62" s="35"/>
      <c r="B62" s="30" t="s">
        <v>54</v>
      </c>
      <c r="C62" s="31">
        <v>2</v>
      </c>
      <c r="D62" s="39">
        <f t="shared" si="43"/>
        <v>1.3157894736842105E-2</v>
      </c>
      <c r="E62" s="40"/>
      <c r="F62" s="40"/>
      <c r="G62" s="40"/>
      <c r="H62" s="31">
        <v>2</v>
      </c>
      <c r="I62" s="39">
        <f t="shared" si="44"/>
        <v>1.3157894736842105E-2</v>
      </c>
      <c r="J62" s="31">
        <v>2</v>
      </c>
      <c r="K62" s="39">
        <f t="shared" si="45"/>
        <v>1.3071895424836602E-2</v>
      </c>
      <c r="L62" s="31">
        <v>4</v>
      </c>
      <c r="M62" s="39">
        <f t="shared" si="46"/>
        <v>2.5806451612903226E-2</v>
      </c>
      <c r="N62" s="31">
        <v>4</v>
      </c>
      <c r="O62" s="39">
        <f t="shared" si="47"/>
        <v>2.5974025974025976E-2</v>
      </c>
      <c r="P62" s="31">
        <v>3</v>
      </c>
      <c r="Q62" s="39">
        <f t="shared" si="48"/>
        <v>1.9607843137254902E-2</v>
      </c>
      <c r="R62" s="31">
        <v>4</v>
      </c>
      <c r="S62" s="39">
        <f t="shared" si="49"/>
        <v>2.564102564102564E-2</v>
      </c>
      <c r="T62" s="31">
        <v>4</v>
      </c>
      <c r="U62" s="39">
        <f t="shared" si="50"/>
        <v>2.5477707006369428E-2</v>
      </c>
      <c r="V62" s="275">
        <v>5</v>
      </c>
      <c r="W62" s="277">
        <f t="shared" si="51"/>
        <v>3.2467532467532464E-2</v>
      </c>
      <c r="X62" s="163"/>
      <c r="Y62" s="164" t="e">
        <f t="shared" si="52"/>
        <v>#DIV/0!</v>
      </c>
      <c r="Z62" s="163"/>
      <c r="AA62" s="164" t="e">
        <f t="shared" si="53"/>
        <v>#DIV/0!</v>
      </c>
      <c r="AB62" s="163"/>
      <c r="AC62" s="164" t="e">
        <f t="shared" si="54"/>
        <v>#DIV/0!</v>
      </c>
      <c r="AD62" s="163"/>
      <c r="AE62" s="164" t="e">
        <f t="shared" si="55"/>
        <v>#DIV/0!</v>
      </c>
      <c r="AF62" s="33">
        <f t="shared" ref="AF62:AF64" si="60">V62</f>
        <v>5</v>
      </c>
      <c r="AG62" s="41">
        <f t="shared" ref="AG62:AG64" si="61">AF62/AF16</f>
        <v>3.2467532467532464E-2</v>
      </c>
      <c r="AH62" s="42"/>
    </row>
    <row r="63" spans="1:34" ht="80.099999999999994" customHeight="1" outlineLevel="1">
      <c r="A63" s="35"/>
      <c r="B63" s="30" t="s">
        <v>55</v>
      </c>
      <c r="C63" s="31">
        <v>16</v>
      </c>
      <c r="D63" s="39">
        <f t="shared" si="43"/>
        <v>4.3715846994535519E-2</v>
      </c>
      <c r="E63" s="40"/>
      <c r="F63" s="40"/>
      <c r="G63" s="40"/>
      <c r="H63" s="31">
        <v>15</v>
      </c>
      <c r="I63" s="39">
        <f t="shared" si="44"/>
        <v>4.0431266846361183E-2</v>
      </c>
      <c r="J63" s="31">
        <v>17</v>
      </c>
      <c r="K63" s="39">
        <f t="shared" si="45"/>
        <v>4.6703296703296704E-2</v>
      </c>
      <c r="L63" s="31">
        <v>19</v>
      </c>
      <c r="M63" s="39">
        <f t="shared" si="46"/>
        <v>5.2486187845303865E-2</v>
      </c>
      <c r="N63" s="31">
        <v>22</v>
      </c>
      <c r="O63" s="39">
        <f t="shared" si="47"/>
        <v>6.0109289617486336E-2</v>
      </c>
      <c r="P63" s="31">
        <v>23</v>
      </c>
      <c r="Q63" s="39">
        <f t="shared" si="48"/>
        <v>6.25E-2</v>
      </c>
      <c r="R63" s="31">
        <v>21</v>
      </c>
      <c r="S63" s="39">
        <f t="shared" si="49"/>
        <v>5.6603773584905662E-2</v>
      </c>
      <c r="T63" s="31">
        <v>19</v>
      </c>
      <c r="U63" s="39">
        <f t="shared" si="50"/>
        <v>5.1351351351351354E-2</v>
      </c>
      <c r="V63" s="275">
        <v>20</v>
      </c>
      <c r="W63" s="277">
        <f t="shared" si="51"/>
        <v>5.4644808743169397E-2</v>
      </c>
      <c r="X63" s="163"/>
      <c r="Y63" s="164" t="e">
        <f t="shared" si="52"/>
        <v>#DIV/0!</v>
      </c>
      <c r="Z63" s="163"/>
      <c r="AA63" s="164" t="e">
        <f t="shared" si="53"/>
        <v>#DIV/0!</v>
      </c>
      <c r="AB63" s="163"/>
      <c r="AC63" s="164" t="e">
        <f t="shared" si="54"/>
        <v>#DIV/0!</v>
      </c>
      <c r="AD63" s="163"/>
      <c r="AE63" s="164" t="e">
        <f t="shared" si="55"/>
        <v>#DIV/0!</v>
      </c>
      <c r="AF63" s="33">
        <f t="shared" si="60"/>
        <v>20</v>
      </c>
      <c r="AG63" s="41">
        <f t="shared" si="61"/>
        <v>5.4644808743169397E-2</v>
      </c>
      <c r="AH63" s="42"/>
    </row>
    <row r="64" spans="1:34" ht="80.099999999999994" customHeight="1" outlineLevel="1">
      <c r="A64" s="35"/>
      <c r="B64" s="30" t="s">
        <v>56</v>
      </c>
      <c r="C64" s="31">
        <v>29</v>
      </c>
      <c r="D64" s="39">
        <f t="shared" si="43"/>
        <v>6.7915690866510545E-2</v>
      </c>
      <c r="E64" s="40"/>
      <c r="F64" s="40"/>
      <c r="G64" s="40"/>
      <c r="H64" s="31">
        <v>30</v>
      </c>
      <c r="I64" s="39">
        <f t="shared" si="44"/>
        <v>7.0921985815602842E-2</v>
      </c>
      <c r="J64" s="31">
        <v>30</v>
      </c>
      <c r="K64" s="39">
        <f t="shared" si="45"/>
        <v>7.2463768115942032E-2</v>
      </c>
      <c r="L64" s="31">
        <v>28</v>
      </c>
      <c r="M64" s="39">
        <f t="shared" si="46"/>
        <v>6.746987951807229E-2</v>
      </c>
      <c r="N64" s="31">
        <v>29</v>
      </c>
      <c r="O64" s="39">
        <f t="shared" si="47"/>
        <v>7.1428571428571425E-2</v>
      </c>
      <c r="P64" s="31">
        <v>28</v>
      </c>
      <c r="Q64" s="39">
        <f t="shared" si="48"/>
        <v>6.8126520681265207E-2</v>
      </c>
      <c r="R64" s="31">
        <v>31</v>
      </c>
      <c r="S64" s="39">
        <f t="shared" si="49"/>
        <v>7.5609756097560973E-2</v>
      </c>
      <c r="T64" s="31">
        <v>31</v>
      </c>
      <c r="U64" s="39">
        <f t="shared" si="50"/>
        <v>7.5794621026894868E-2</v>
      </c>
      <c r="V64" s="275">
        <v>32</v>
      </c>
      <c r="W64" s="277">
        <f t="shared" si="51"/>
        <v>7.8048780487804878E-2</v>
      </c>
      <c r="X64" s="163"/>
      <c r="Y64" s="164" t="e">
        <f t="shared" si="52"/>
        <v>#DIV/0!</v>
      </c>
      <c r="Z64" s="163"/>
      <c r="AA64" s="164" t="e">
        <f t="shared" si="53"/>
        <v>#DIV/0!</v>
      </c>
      <c r="AB64" s="163"/>
      <c r="AC64" s="164" t="e">
        <f t="shared" si="54"/>
        <v>#DIV/0!</v>
      </c>
      <c r="AD64" s="163"/>
      <c r="AE64" s="164" t="e">
        <f t="shared" si="55"/>
        <v>#DIV/0!</v>
      </c>
      <c r="AF64" s="33">
        <f t="shared" si="60"/>
        <v>32</v>
      </c>
      <c r="AG64" s="41">
        <f t="shared" si="61"/>
        <v>7.8048780487804878E-2</v>
      </c>
      <c r="AH64" s="42"/>
    </row>
    <row r="65" spans="1:34" ht="80.099999999999994" customHeight="1">
      <c r="A65" s="35"/>
      <c r="B65" s="27" t="s">
        <v>172</v>
      </c>
      <c r="C65" s="28">
        <f>SUM(C66:C70)</f>
        <v>37</v>
      </c>
      <c r="D65" s="29">
        <f t="shared" si="43"/>
        <v>2.5290498974709502E-2</v>
      </c>
      <c r="E65" s="37"/>
      <c r="F65" s="37"/>
      <c r="G65" s="37"/>
      <c r="H65" s="28">
        <f>SUM(H66:H70)</f>
        <v>40</v>
      </c>
      <c r="I65" s="29">
        <f t="shared" si="44"/>
        <v>2.7303754266211604E-2</v>
      </c>
      <c r="J65" s="28">
        <f>SUM(J66:J70)</f>
        <v>40</v>
      </c>
      <c r="K65" s="29">
        <f t="shared" si="45"/>
        <v>2.7434842249657063E-2</v>
      </c>
      <c r="L65" s="28">
        <f>SUM(L66:L70)</f>
        <v>41</v>
      </c>
      <c r="M65" s="29">
        <f t="shared" si="46"/>
        <v>2.8236914600550965E-2</v>
      </c>
      <c r="N65" s="28">
        <f>SUM(N66:N70)</f>
        <v>42</v>
      </c>
      <c r="O65" s="29">
        <f t="shared" si="47"/>
        <v>2.8747433264887063E-2</v>
      </c>
      <c r="P65" s="28">
        <f>SUM(P66:P70)</f>
        <v>36</v>
      </c>
      <c r="Q65" s="29">
        <f t="shared" si="48"/>
        <v>2.4708304735758406E-2</v>
      </c>
      <c r="R65" s="28">
        <f>SUM(R66:R70)</f>
        <v>40</v>
      </c>
      <c r="S65" s="29">
        <f t="shared" si="49"/>
        <v>2.7192386131883073E-2</v>
      </c>
      <c r="T65" s="28">
        <f>SUM(T66:T70)</f>
        <v>40</v>
      </c>
      <c r="U65" s="29">
        <f t="shared" si="50"/>
        <v>2.7434842249657063E-2</v>
      </c>
      <c r="V65" s="28">
        <f>SUM(V66:V70)</f>
        <v>38</v>
      </c>
      <c r="W65" s="29">
        <f t="shared" si="51"/>
        <v>2.6224982746721876E-2</v>
      </c>
      <c r="X65" s="162">
        <f>SUM(X66:X70)</f>
        <v>0</v>
      </c>
      <c r="Y65" s="165" t="e">
        <f t="shared" si="52"/>
        <v>#DIV/0!</v>
      </c>
      <c r="Z65" s="162">
        <f>SUM(Z66:Z70)</f>
        <v>0</v>
      </c>
      <c r="AA65" s="165" t="e">
        <f t="shared" si="53"/>
        <v>#DIV/0!</v>
      </c>
      <c r="AB65" s="162">
        <f>SUM(AB66:AB70)</f>
        <v>0</v>
      </c>
      <c r="AC65" s="165" t="e">
        <f t="shared" si="54"/>
        <v>#DIV/0!</v>
      </c>
      <c r="AD65" s="162">
        <f>SUM(AD66:AD70)</f>
        <v>0</v>
      </c>
      <c r="AE65" s="165" t="e">
        <f t="shared" si="55"/>
        <v>#DIV/0!</v>
      </c>
      <c r="AF65" s="28">
        <f>SUM(AF66:AF70)</f>
        <v>38</v>
      </c>
      <c r="AG65" s="29">
        <f>AF65/AF19</f>
        <v>2.6224982746721876E-2</v>
      </c>
      <c r="AH65" s="38"/>
    </row>
    <row r="66" spans="1:34" ht="80.099999999999994" customHeight="1" outlineLevel="1">
      <c r="A66" s="35"/>
      <c r="B66" s="30" t="s">
        <v>57</v>
      </c>
      <c r="C66" s="31">
        <v>20</v>
      </c>
      <c r="D66" s="39">
        <f t="shared" si="43"/>
        <v>3.3557046979865772E-2</v>
      </c>
      <c r="E66" s="40"/>
      <c r="F66" s="40"/>
      <c r="G66" s="40"/>
      <c r="H66" s="31">
        <v>22</v>
      </c>
      <c r="I66" s="39">
        <f t="shared" si="44"/>
        <v>3.6605657237936774E-2</v>
      </c>
      <c r="J66" s="31">
        <v>21</v>
      </c>
      <c r="K66" s="39">
        <f t="shared" si="45"/>
        <v>3.5294117647058823E-2</v>
      </c>
      <c r="L66" s="31">
        <v>22</v>
      </c>
      <c r="M66" s="39">
        <f t="shared" si="46"/>
        <v>3.7099494097807759E-2</v>
      </c>
      <c r="N66" s="31">
        <v>21</v>
      </c>
      <c r="O66" s="39">
        <f t="shared" si="47"/>
        <v>3.5058430717863104E-2</v>
      </c>
      <c r="P66" s="31">
        <v>20</v>
      </c>
      <c r="Q66" s="39">
        <f t="shared" si="48"/>
        <v>3.3277870216306155E-2</v>
      </c>
      <c r="R66" s="31">
        <v>23</v>
      </c>
      <c r="S66" s="39">
        <f t="shared" si="49"/>
        <v>3.8269550748752081E-2</v>
      </c>
      <c r="T66" s="31">
        <v>23</v>
      </c>
      <c r="U66" s="39">
        <f t="shared" si="50"/>
        <v>3.8269550748752081E-2</v>
      </c>
      <c r="V66" s="275">
        <v>22</v>
      </c>
      <c r="W66" s="277">
        <f t="shared" si="51"/>
        <v>3.6727879799666109E-2</v>
      </c>
      <c r="X66" s="163"/>
      <c r="Y66" s="164" t="e">
        <f t="shared" si="52"/>
        <v>#DIV/0!</v>
      </c>
      <c r="Z66" s="163"/>
      <c r="AA66" s="164" t="e">
        <f t="shared" si="53"/>
        <v>#DIV/0!</v>
      </c>
      <c r="AB66" s="163"/>
      <c r="AC66" s="164" t="e">
        <f t="shared" si="54"/>
        <v>#DIV/0!</v>
      </c>
      <c r="AD66" s="163"/>
      <c r="AE66" s="164" t="e">
        <f t="shared" si="55"/>
        <v>#DIV/0!</v>
      </c>
      <c r="AF66" s="33">
        <f>V66</f>
        <v>22</v>
      </c>
      <c r="AG66" s="41">
        <f>AF66/AF20</f>
        <v>3.6727879799666109E-2</v>
      </c>
      <c r="AH66" s="42"/>
    </row>
    <row r="67" spans="1:34" ht="80.099999999999994" customHeight="1" outlineLevel="1">
      <c r="A67" s="35"/>
      <c r="B67" s="30" t="s">
        <v>58</v>
      </c>
      <c r="C67" s="31">
        <v>5</v>
      </c>
      <c r="D67" s="39">
        <f t="shared" si="43"/>
        <v>1.2077294685990338E-2</v>
      </c>
      <c r="E67" s="40"/>
      <c r="F67" s="40"/>
      <c r="G67" s="40"/>
      <c r="H67" s="31">
        <v>5</v>
      </c>
      <c r="I67" s="39">
        <f t="shared" si="44"/>
        <v>1.2285012285012284E-2</v>
      </c>
      <c r="J67" s="31">
        <v>6</v>
      </c>
      <c r="K67" s="39">
        <f t="shared" si="45"/>
        <v>1.4814814814814815E-2</v>
      </c>
      <c r="L67" s="31">
        <v>6</v>
      </c>
      <c r="M67" s="39">
        <f t="shared" si="46"/>
        <v>1.488833746898263E-2</v>
      </c>
      <c r="N67" s="31">
        <v>6</v>
      </c>
      <c r="O67" s="39">
        <f t="shared" si="47"/>
        <v>1.4705882352941176E-2</v>
      </c>
      <c r="P67" s="31">
        <v>5</v>
      </c>
      <c r="Q67" s="39">
        <f t="shared" si="48"/>
        <v>1.2224938875305624E-2</v>
      </c>
      <c r="R67" s="31">
        <v>5</v>
      </c>
      <c r="S67" s="39">
        <f t="shared" si="49"/>
        <v>1.1990407673860911E-2</v>
      </c>
      <c r="T67" s="31">
        <v>5</v>
      </c>
      <c r="U67" s="39">
        <f t="shared" si="50"/>
        <v>1.2077294685990338E-2</v>
      </c>
      <c r="V67" s="275">
        <v>5</v>
      </c>
      <c r="W67" s="277">
        <f t="shared" si="51"/>
        <v>1.2165450121654502E-2</v>
      </c>
      <c r="X67" s="163"/>
      <c r="Y67" s="164" t="e">
        <f t="shared" si="52"/>
        <v>#DIV/0!</v>
      </c>
      <c r="Z67" s="163"/>
      <c r="AA67" s="164" t="e">
        <f t="shared" si="53"/>
        <v>#DIV/0!</v>
      </c>
      <c r="AB67" s="163"/>
      <c r="AC67" s="164" t="e">
        <f t="shared" si="54"/>
        <v>#DIV/0!</v>
      </c>
      <c r="AD67" s="163"/>
      <c r="AE67" s="164" t="e">
        <f t="shared" si="55"/>
        <v>#DIV/0!</v>
      </c>
      <c r="AF67" s="33">
        <f t="shared" ref="AF67:AF70" si="62">V67</f>
        <v>5</v>
      </c>
      <c r="AG67" s="41">
        <f t="shared" ref="AG67:AG69" si="63">AF67/AF21</f>
        <v>1.2165450121654502E-2</v>
      </c>
      <c r="AH67" s="42"/>
    </row>
    <row r="68" spans="1:34" ht="80.099999999999994" customHeight="1" outlineLevel="1">
      <c r="A68" s="35"/>
      <c r="B68" s="30" t="s">
        <v>59</v>
      </c>
      <c r="C68" s="31">
        <v>0</v>
      </c>
      <c r="D68" s="39">
        <f t="shared" si="43"/>
        <v>0</v>
      </c>
      <c r="E68" s="40"/>
      <c r="F68" s="40"/>
      <c r="G68" s="40"/>
      <c r="H68" s="31">
        <v>1</v>
      </c>
      <c r="I68" s="39">
        <f t="shared" si="44"/>
        <v>7.1428571428571426E-3</v>
      </c>
      <c r="J68" s="31">
        <v>1</v>
      </c>
      <c r="K68" s="39">
        <f t="shared" si="45"/>
        <v>7.0422535211267607E-3</v>
      </c>
      <c r="L68" s="31">
        <v>1</v>
      </c>
      <c r="M68" s="39">
        <f t="shared" si="46"/>
        <v>7.0422535211267607E-3</v>
      </c>
      <c r="N68" s="31">
        <v>0</v>
      </c>
      <c r="O68" s="39">
        <f t="shared" si="47"/>
        <v>0</v>
      </c>
      <c r="P68" s="31">
        <v>0</v>
      </c>
      <c r="Q68" s="39">
        <f t="shared" si="48"/>
        <v>0</v>
      </c>
      <c r="R68" s="31">
        <v>0</v>
      </c>
      <c r="S68" s="39">
        <f t="shared" si="49"/>
        <v>0</v>
      </c>
      <c r="T68" s="31">
        <v>0</v>
      </c>
      <c r="U68" s="39">
        <f t="shared" si="50"/>
        <v>0</v>
      </c>
      <c r="V68" s="275">
        <v>0</v>
      </c>
      <c r="W68" s="277">
        <f t="shared" si="51"/>
        <v>0</v>
      </c>
      <c r="X68" s="163"/>
      <c r="Y68" s="164" t="e">
        <f t="shared" si="52"/>
        <v>#DIV/0!</v>
      </c>
      <c r="Z68" s="163"/>
      <c r="AA68" s="164" t="e">
        <f t="shared" si="53"/>
        <v>#DIV/0!</v>
      </c>
      <c r="AB68" s="163"/>
      <c r="AC68" s="164" t="e">
        <f t="shared" si="54"/>
        <v>#DIV/0!</v>
      </c>
      <c r="AD68" s="163"/>
      <c r="AE68" s="164" t="e">
        <f t="shared" si="55"/>
        <v>#DIV/0!</v>
      </c>
      <c r="AF68" s="33">
        <f t="shared" si="62"/>
        <v>0</v>
      </c>
      <c r="AG68" s="41">
        <f t="shared" si="63"/>
        <v>0</v>
      </c>
      <c r="AH68" s="42"/>
    </row>
    <row r="69" spans="1:34" ht="80.099999999999994" customHeight="1" outlineLevel="1">
      <c r="A69" s="35"/>
      <c r="B69" s="30" t="s">
        <v>60</v>
      </c>
      <c r="C69" s="31">
        <v>4</v>
      </c>
      <c r="D69" s="39">
        <f t="shared" si="43"/>
        <v>1.8518518518518517E-2</v>
      </c>
      <c r="E69" s="40"/>
      <c r="F69" s="40"/>
      <c r="G69" s="40"/>
      <c r="H69" s="31">
        <v>5</v>
      </c>
      <c r="I69" s="39">
        <f t="shared" si="44"/>
        <v>2.3148148148148147E-2</v>
      </c>
      <c r="J69" s="31">
        <v>5</v>
      </c>
      <c r="K69" s="39">
        <f t="shared" si="45"/>
        <v>2.3148148148148147E-2</v>
      </c>
      <c r="L69" s="31">
        <v>6</v>
      </c>
      <c r="M69" s="39">
        <f t="shared" si="46"/>
        <v>2.8037383177570093E-2</v>
      </c>
      <c r="N69" s="31">
        <v>6</v>
      </c>
      <c r="O69" s="39">
        <f t="shared" si="47"/>
        <v>2.8169014084507043E-2</v>
      </c>
      <c r="P69" s="31">
        <v>4</v>
      </c>
      <c r="Q69" s="39">
        <f t="shared" si="48"/>
        <v>1.8957345971563982E-2</v>
      </c>
      <c r="R69" s="31">
        <v>5</v>
      </c>
      <c r="S69" s="39">
        <f t="shared" si="49"/>
        <v>2.3474178403755867E-2</v>
      </c>
      <c r="T69" s="31">
        <v>5</v>
      </c>
      <c r="U69" s="39">
        <f t="shared" si="50"/>
        <v>2.3923444976076555E-2</v>
      </c>
      <c r="V69" s="275">
        <v>4</v>
      </c>
      <c r="W69" s="277">
        <f t="shared" si="51"/>
        <v>1.9417475728155338E-2</v>
      </c>
      <c r="X69" s="163"/>
      <c r="Y69" s="164" t="e">
        <f t="shared" si="52"/>
        <v>#DIV/0!</v>
      </c>
      <c r="Z69" s="163"/>
      <c r="AA69" s="164" t="e">
        <f t="shared" si="53"/>
        <v>#DIV/0!</v>
      </c>
      <c r="AB69" s="163"/>
      <c r="AC69" s="164" t="e">
        <f t="shared" si="54"/>
        <v>#DIV/0!</v>
      </c>
      <c r="AD69" s="163"/>
      <c r="AE69" s="164" t="e">
        <f t="shared" si="55"/>
        <v>#DIV/0!</v>
      </c>
      <c r="AF69" s="33">
        <f t="shared" si="62"/>
        <v>4</v>
      </c>
      <c r="AG69" s="41">
        <f t="shared" si="63"/>
        <v>1.9417475728155338E-2</v>
      </c>
      <c r="AH69" s="42"/>
    </row>
    <row r="70" spans="1:34" ht="80.099999999999994" customHeight="1" outlineLevel="1">
      <c r="A70" s="35"/>
      <c r="B70" s="30" t="s">
        <v>61</v>
      </c>
      <c r="C70" s="31">
        <v>8</v>
      </c>
      <c r="D70" s="39">
        <f t="shared" si="43"/>
        <v>7.7669902912621352E-2</v>
      </c>
      <c r="E70" s="40"/>
      <c r="F70" s="40"/>
      <c r="G70" s="40"/>
      <c r="H70" s="31">
        <v>7</v>
      </c>
      <c r="I70" s="39">
        <f t="shared" si="44"/>
        <v>6.9306930693069313E-2</v>
      </c>
      <c r="J70" s="31">
        <v>7</v>
      </c>
      <c r="K70" s="39">
        <f t="shared" si="45"/>
        <v>7.0000000000000007E-2</v>
      </c>
      <c r="L70" s="31">
        <v>6</v>
      </c>
      <c r="M70" s="39">
        <f t="shared" si="46"/>
        <v>0.06</v>
      </c>
      <c r="N70" s="31">
        <v>9</v>
      </c>
      <c r="O70" s="39">
        <f t="shared" si="47"/>
        <v>8.9108910891089105E-2</v>
      </c>
      <c r="P70" s="31">
        <v>7</v>
      </c>
      <c r="Q70" s="39">
        <f t="shared" si="48"/>
        <v>6.7307692307692304E-2</v>
      </c>
      <c r="R70" s="31">
        <v>7</v>
      </c>
      <c r="S70" s="39">
        <f t="shared" si="49"/>
        <v>6.5420560747663545E-2</v>
      </c>
      <c r="T70" s="31">
        <v>7</v>
      </c>
      <c r="U70" s="39">
        <f t="shared" si="50"/>
        <v>7.0000000000000007E-2</v>
      </c>
      <c r="V70" s="275">
        <v>7</v>
      </c>
      <c r="W70" s="277">
        <f t="shared" si="51"/>
        <v>7.0000000000000007E-2</v>
      </c>
      <c r="X70" s="163"/>
      <c r="Y70" s="164" t="e">
        <f t="shared" si="52"/>
        <v>#DIV/0!</v>
      </c>
      <c r="Z70" s="163"/>
      <c r="AA70" s="164" t="e">
        <f t="shared" si="53"/>
        <v>#DIV/0!</v>
      </c>
      <c r="AB70" s="163"/>
      <c r="AC70" s="164" t="e">
        <f t="shared" si="54"/>
        <v>#DIV/0!</v>
      </c>
      <c r="AD70" s="163"/>
      <c r="AE70" s="164" t="e">
        <f t="shared" si="55"/>
        <v>#DIV/0!</v>
      </c>
      <c r="AF70" s="33">
        <f t="shared" si="62"/>
        <v>7</v>
      </c>
      <c r="AG70" s="41">
        <f>AF70/AF24</f>
        <v>7.0000000000000007E-2</v>
      </c>
      <c r="AH70" s="42"/>
    </row>
    <row r="71" spans="1:34" ht="80.099999999999994" customHeight="1" outlineLevel="1">
      <c r="A71" s="35"/>
      <c r="B71" s="27" t="s">
        <v>265</v>
      </c>
      <c r="C71" s="28"/>
      <c r="D71" s="29" t="e">
        <f>C71/C25</f>
        <v>#DIV/0!</v>
      </c>
      <c r="E71" s="29"/>
      <c r="F71" s="29"/>
      <c r="G71" s="29"/>
      <c r="H71" s="28">
        <v>20</v>
      </c>
      <c r="I71" s="29">
        <f>H71/H25</f>
        <v>0.42553191489361702</v>
      </c>
      <c r="J71" s="28">
        <v>22</v>
      </c>
      <c r="K71" s="29">
        <f>J71/J25</f>
        <v>0.5</v>
      </c>
      <c r="L71" s="28">
        <v>36</v>
      </c>
      <c r="M71" s="29">
        <f>L71/L25</f>
        <v>0.62068965517241381</v>
      </c>
      <c r="N71" s="28">
        <v>35</v>
      </c>
      <c r="O71" s="29">
        <f>N71/N25</f>
        <v>0.57377049180327866</v>
      </c>
      <c r="P71" s="28">
        <v>37</v>
      </c>
      <c r="Q71" s="29">
        <f>P71/P25</f>
        <v>0.54411764705882348</v>
      </c>
      <c r="R71" s="28">
        <v>36</v>
      </c>
      <c r="S71" s="29">
        <f>R71/R25</f>
        <v>0.53731343283582089</v>
      </c>
      <c r="T71" s="28">
        <v>34</v>
      </c>
      <c r="U71" s="29">
        <f>T71/T25</f>
        <v>0.57627118644067798</v>
      </c>
      <c r="V71" s="28">
        <v>37</v>
      </c>
      <c r="W71" s="29">
        <f>V71/V25</f>
        <v>0.55223880597014929</v>
      </c>
      <c r="X71" s="162"/>
      <c r="Y71" s="165" t="e">
        <f>X71/X25</f>
        <v>#DIV/0!</v>
      </c>
      <c r="Z71" s="162"/>
      <c r="AA71" s="165" t="e">
        <f>Z71/Z25</f>
        <v>#DIV/0!</v>
      </c>
      <c r="AB71" s="162"/>
      <c r="AC71" s="165" t="e">
        <f>AB71/AB25</f>
        <v>#DIV/0!</v>
      </c>
      <c r="AD71" s="162"/>
      <c r="AE71" s="165" t="e">
        <f>AD71/AD25</f>
        <v>#DIV/0!</v>
      </c>
      <c r="AF71" s="28">
        <f>V71</f>
        <v>37</v>
      </c>
      <c r="AG71" s="29">
        <f>AF71/AF25</f>
        <v>0.55223880597014929</v>
      </c>
      <c r="AH71" s="38"/>
    </row>
    <row r="72" spans="1:34" ht="80.099999999999994" customHeight="1">
      <c r="A72" s="316" t="s">
        <v>176</v>
      </c>
      <c r="B72" s="24" t="s">
        <v>62</v>
      </c>
      <c r="C72" s="25">
        <f>C73+C78+C83+C88+C94</f>
        <v>4102</v>
      </c>
      <c r="D72" s="26">
        <f t="shared" ref="D72:D93" si="64">C72/C3</f>
        <v>0.65548098434004476</v>
      </c>
      <c r="E72" s="26"/>
      <c r="F72" s="26"/>
      <c r="G72" s="26"/>
      <c r="H72" s="25">
        <f>H73+H78+H83+H88+H94</f>
        <v>4134</v>
      </c>
      <c r="I72" s="26">
        <f t="shared" ref="I72:I93" si="65">H72/H3</f>
        <v>0.65390699145839926</v>
      </c>
      <c r="J72" s="25">
        <f>J73+J78+J83+J88+J94</f>
        <v>4121</v>
      </c>
      <c r="K72" s="26">
        <f t="shared" ref="K72:K93" si="66">J72/J3</f>
        <v>0.65412698412698411</v>
      </c>
      <c r="L72" s="25">
        <f>L73+L78+L83+L88+L94</f>
        <v>4133</v>
      </c>
      <c r="M72" s="26">
        <f t="shared" ref="M72:M93" si="67">L72/L3</f>
        <v>0.65519974635383638</v>
      </c>
      <c r="N72" s="25">
        <f>N73+N78+N83+N88+N94</f>
        <v>4112</v>
      </c>
      <c r="O72" s="26">
        <f t="shared" ref="O72:O93" si="68">N72/N3</f>
        <v>0.65384003816186997</v>
      </c>
      <c r="P72" s="25">
        <f>P73+P78+P83+P88+P94</f>
        <v>4100</v>
      </c>
      <c r="Q72" s="26">
        <f t="shared" ref="Q72:Q93" si="69">P72/P3</f>
        <v>0.65317826987414374</v>
      </c>
      <c r="R72" s="25">
        <f>R73+R78+R83+R88+R94</f>
        <v>4106</v>
      </c>
      <c r="S72" s="26">
        <f t="shared" ref="S72:S93" si="70">R72/R3</f>
        <v>0.65205653485786885</v>
      </c>
      <c r="T72" s="25">
        <f>T73+T78+T83+T88+T94</f>
        <v>4088</v>
      </c>
      <c r="U72" s="26">
        <f t="shared" ref="U72:U93" si="71">T72/T3</f>
        <v>0.6517857142857143</v>
      </c>
      <c r="V72" s="25">
        <f>V73+V78+V83+V88+V94</f>
        <v>4056</v>
      </c>
      <c r="W72" s="26">
        <f t="shared" ref="W72:W93" si="72">V72/V3</f>
        <v>0.65031265031265029</v>
      </c>
      <c r="X72" s="170">
        <f>X73+X78+X83+X88+X94</f>
        <v>0</v>
      </c>
      <c r="Y72" s="172" t="e">
        <f t="shared" ref="Y72:Y93" si="73">X72/X3</f>
        <v>#DIV/0!</v>
      </c>
      <c r="Z72" s="170">
        <f>Z73+Z78+Z83+Z88+Z94</f>
        <v>0</v>
      </c>
      <c r="AA72" s="172" t="e">
        <f t="shared" ref="AA72:AA93" si="74">Z72/Z3</f>
        <v>#DIV/0!</v>
      </c>
      <c r="AB72" s="170">
        <f>AB73+AB78+AB83+AB88+AB94</f>
        <v>0</v>
      </c>
      <c r="AC72" s="172" t="e">
        <f t="shared" ref="AC72:AC93" si="75">AB72/AB3</f>
        <v>#DIV/0!</v>
      </c>
      <c r="AD72" s="170">
        <f>AD73+AD78+AD83+AD88+AD94</f>
        <v>0</v>
      </c>
      <c r="AE72" s="172" t="e">
        <f t="shared" ref="AE72:AE93" si="76">AD72/AD3</f>
        <v>#DIV/0!</v>
      </c>
      <c r="AF72" s="25">
        <f>AF73+AF78+AF83+AF88+AF94</f>
        <v>4056</v>
      </c>
      <c r="AG72" s="26">
        <f>AF72/AF3</f>
        <v>0.65031265031265029</v>
      </c>
      <c r="AH72" s="36"/>
    </row>
    <row r="73" spans="1:34" ht="80.099999999999994" customHeight="1">
      <c r="A73" s="316"/>
      <c r="B73" s="27" t="s">
        <v>169</v>
      </c>
      <c r="C73" s="28">
        <f>SUM(C74:C77)</f>
        <v>949</v>
      </c>
      <c r="D73" s="29">
        <f t="shared" si="64"/>
        <v>0.62972793629727941</v>
      </c>
      <c r="E73" s="37"/>
      <c r="F73" s="37"/>
      <c r="G73" s="37"/>
      <c r="H73" s="28">
        <f>SUM(H74:H77)</f>
        <v>950</v>
      </c>
      <c r="I73" s="29">
        <f t="shared" si="65"/>
        <v>0.63081009296148738</v>
      </c>
      <c r="J73" s="28">
        <f>SUM(J74:J77)</f>
        <v>961</v>
      </c>
      <c r="K73" s="29">
        <f t="shared" si="66"/>
        <v>0.63265306122448983</v>
      </c>
      <c r="L73" s="28">
        <f>SUM(L74:L77)</f>
        <v>963</v>
      </c>
      <c r="M73" s="29">
        <f t="shared" si="67"/>
        <v>0.63564356435643565</v>
      </c>
      <c r="N73" s="28">
        <f>SUM(N74:N77)</f>
        <v>967</v>
      </c>
      <c r="O73" s="29">
        <f t="shared" si="68"/>
        <v>0.64209827357237714</v>
      </c>
      <c r="P73" s="28">
        <f>SUM(P74:P77)</f>
        <v>946</v>
      </c>
      <c r="Q73" s="29">
        <f t="shared" si="69"/>
        <v>0.63404825737265413</v>
      </c>
      <c r="R73" s="28">
        <f>SUM(R74:R77)</f>
        <v>929</v>
      </c>
      <c r="S73" s="29">
        <f t="shared" si="70"/>
        <v>0.62390866353257224</v>
      </c>
      <c r="T73" s="28">
        <f>SUM(T74:T77)</f>
        <v>921</v>
      </c>
      <c r="U73" s="29">
        <f t="shared" si="71"/>
        <v>0.61605351170568556</v>
      </c>
      <c r="V73" s="28">
        <f>SUM(V74:V77)</f>
        <v>934</v>
      </c>
      <c r="W73" s="29">
        <f t="shared" si="72"/>
        <v>0.62308205470313538</v>
      </c>
      <c r="X73" s="162">
        <f>SUM(X74:X77)</f>
        <v>0</v>
      </c>
      <c r="Y73" s="165" t="e">
        <f t="shared" si="73"/>
        <v>#DIV/0!</v>
      </c>
      <c r="Z73" s="162">
        <f>SUM(Z74:Z77)</f>
        <v>0</v>
      </c>
      <c r="AA73" s="165" t="e">
        <f t="shared" si="74"/>
        <v>#DIV/0!</v>
      </c>
      <c r="AB73" s="162">
        <f>SUM(AB74:AB77)</f>
        <v>0</v>
      </c>
      <c r="AC73" s="165" t="e">
        <f t="shared" si="75"/>
        <v>#DIV/0!</v>
      </c>
      <c r="AD73" s="162">
        <f>SUM(AD74:AD77)</f>
        <v>0</v>
      </c>
      <c r="AE73" s="165" t="e">
        <f t="shared" si="76"/>
        <v>#DIV/0!</v>
      </c>
      <c r="AF73" s="28">
        <f>SUM(AF74:AF77)</f>
        <v>934</v>
      </c>
      <c r="AG73" s="29">
        <f>AF73/AF4</f>
        <v>0.62308205470313538</v>
      </c>
      <c r="AH73" s="38"/>
    </row>
    <row r="74" spans="1:34" ht="80.099999999999994" customHeight="1" outlineLevel="1">
      <c r="A74" s="316"/>
      <c r="B74" s="30" t="s">
        <v>45</v>
      </c>
      <c r="C74" s="31">
        <v>238</v>
      </c>
      <c r="D74" s="39">
        <f t="shared" si="64"/>
        <v>0.62140992167101827</v>
      </c>
      <c r="E74" s="40"/>
      <c r="F74" s="40"/>
      <c r="G74" s="40"/>
      <c r="H74" s="31">
        <v>240</v>
      </c>
      <c r="I74" s="39">
        <f t="shared" si="65"/>
        <v>0.625</v>
      </c>
      <c r="J74" s="31">
        <v>247</v>
      </c>
      <c r="K74" s="39">
        <f t="shared" si="66"/>
        <v>0.63496143958868889</v>
      </c>
      <c r="L74" s="31">
        <v>255</v>
      </c>
      <c r="M74" s="39">
        <f t="shared" si="67"/>
        <v>0.64720812182741116</v>
      </c>
      <c r="N74" s="31">
        <v>256</v>
      </c>
      <c r="O74" s="39">
        <f t="shared" si="68"/>
        <v>0.65473145780051156</v>
      </c>
      <c r="P74" s="31">
        <v>244</v>
      </c>
      <c r="Q74" s="39">
        <f t="shared" si="69"/>
        <v>0.63049095607235139</v>
      </c>
      <c r="R74" s="31">
        <v>234</v>
      </c>
      <c r="S74" s="39">
        <f t="shared" si="70"/>
        <v>0.60779220779220777</v>
      </c>
      <c r="T74" s="31">
        <v>231</v>
      </c>
      <c r="U74" s="39">
        <f t="shared" si="71"/>
        <v>0.60313315926892952</v>
      </c>
      <c r="V74" s="275">
        <v>233</v>
      </c>
      <c r="W74" s="277">
        <f t="shared" si="72"/>
        <v>0.6164021164021164</v>
      </c>
      <c r="X74" s="163"/>
      <c r="Y74" s="164" t="e">
        <f t="shared" si="73"/>
        <v>#DIV/0!</v>
      </c>
      <c r="Z74" s="163"/>
      <c r="AA74" s="164" t="e">
        <f t="shared" si="74"/>
        <v>#DIV/0!</v>
      </c>
      <c r="AB74" s="163"/>
      <c r="AC74" s="164" t="e">
        <f t="shared" si="75"/>
        <v>#DIV/0!</v>
      </c>
      <c r="AD74" s="163"/>
      <c r="AE74" s="164" t="e">
        <f t="shared" si="76"/>
        <v>#DIV/0!</v>
      </c>
      <c r="AF74" s="33">
        <f>V74</f>
        <v>233</v>
      </c>
      <c r="AG74" s="41">
        <f>AF74/AF5</f>
        <v>0.6164021164021164</v>
      </c>
      <c r="AH74" s="42"/>
    </row>
    <row r="75" spans="1:34" ht="80.099999999999994" customHeight="1" outlineLevel="1">
      <c r="A75" s="34"/>
      <c r="B75" s="30" t="s">
        <v>46</v>
      </c>
      <c r="C75" s="31">
        <v>181</v>
      </c>
      <c r="D75" s="39">
        <f t="shared" si="64"/>
        <v>0.63066202090592338</v>
      </c>
      <c r="E75" s="40"/>
      <c r="F75" s="40"/>
      <c r="G75" s="40"/>
      <c r="H75" s="31">
        <v>179</v>
      </c>
      <c r="I75" s="39">
        <f t="shared" si="65"/>
        <v>0.62807017543859645</v>
      </c>
      <c r="J75" s="31">
        <v>179</v>
      </c>
      <c r="K75" s="39">
        <f t="shared" si="66"/>
        <v>0.62807017543859645</v>
      </c>
      <c r="L75" s="31">
        <v>180</v>
      </c>
      <c r="M75" s="39">
        <f t="shared" si="67"/>
        <v>0.62937062937062938</v>
      </c>
      <c r="N75" s="31">
        <v>182</v>
      </c>
      <c r="O75" s="39">
        <f t="shared" si="68"/>
        <v>0.63859649122807016</v>
      </c>
      <c r="P75" s="31">
        <v>177</v>
      </c>
      <c r="Q75" s="39">
        <f t="shared" si="69"/>
        <v>0.63440860215053763</v>
      </c>
      <c r="R75" s="31">
        <v>179</v>
      </c>
      <c r="S75" s="39">
        <f t="shared" si="70"/>
        <v>0.63475177304964536</v>
      </c>
      <c r="T75" s="31">
        <v>178</v>
      </c>
      <c r="U75" s="39">
        <f t="shared" si="71"/>
        <v>0.62897526501766787</v>
      </c>
      <c r="V75" s="275">
        <v>177</v>
      </c>
      <c r="W75" s="277">
        <f t="shared" si="72"/>
        <v>0.63214285714285712</v>
      </c>
      <c r="X75" s="163"/>
      <c r="Y75" s="164" t="e">
        <f t="shared" si="73"/>
        <v>#DIV/0!</v>
      </c>
      <c r="Z75" s="163"/>
      <c r="AA75" s="164" t="e">
        <f t="shared" si="74"/>
        <v>#DIV/0!</v>
      </c>
      <c r="AB75" s="163"/>
      <c r="AC75" s="164" t="e">
        <f t="shared" si="75"/>
        <v>#DIV/0!</v>
      </c>
      <c r="AD75" s="163"/>
      <c r="AE75" s="164" t="e">
        <f t="shared" si="76"/>
        <v>#DIV/0!</v>
      </c>
      <c r="AF75" s="33">
        <f t="shared" ref="AF75:AF77" si="77">V75</f>
        <v>177</v>
      </c>
      <c r="AG75" s="41">
        <f t="shared" ref="AG75:AG77" si="78">AF75/AF6</f>
        <v>0.63214285714285712</v>
      </c>
      <c r="AH75" s="42"/>
    </row>
    <row r="76" spans="1:34" ht="80.099999999999994" customHeight="1" outlineLevel="1">
      <c r="A76" s="34"/>
      <c r="B76" s="30" t="s">
        <v>47</v>
      </c>
      <c r="C76" s="31">
        <v>252</v>
      </c>
      <c r="D76" s="39">
        <f t="shared" si="64"/>
        <v>0.57272727272727275</v>
      </c>
      <c r="E76" s="40"/>
      <c r="F76" s="40"/>
      <c r="G76" s="40"/>
      <c r="H76" s="31">
        <v>250</v>
      </c>
      <c r="I76" s="39">
        <f t="shared" si="65"/>
        <v>0.57339449541284404</v>
      </c>
      <c r="J76" s="31">
        <v>250</v>
      </c>
      <c r="K76" s="39">
        <f t="shared" si="66"/>
        <v>0.56818181818181823</v>
      </c>
      <c r="L76" s="31">
        <v>249</v>
      </c>
      <c r="M76" s="39">
        <f t="shared" si="67"/>
        <v>0.57110091743119262</v>
      </c>
      <c r="N76" s="31">
        <v>252</v>
      </c>
      <c r="O76" s="39">
        <f t="shared" si="68"/>
        <v>0.57931034482758625</v>
      </c>
      <c r="P76" s="31">
        <v>244</v>
      </c>
      <c r="Q76" s="39">
        <f t="shared" si="69"/>
        <v>0.5714285714285714</v>
      </c>
      <c r="R76" s="31">
        <v>248</v>
      </c>
      <c r="S76" s="39">
        <f t="shared" si="70"/>
        <v>0.57808857808857805</v>
      </c>
      <c r="T76" s="31">
        <v>244</v>
      </c>
      <c r="U76" s="39">
        <f t="shared" si="71"/>
        <v>0.55963302752293576</v>
      </c>
      <c r="V76" s="275">
        <v>243</v>
      </c>
      <c r="W76" s="277">
        <f t="shared" si="72"/>
        <v>0.55353075170842825</v>
      </c>
      <c r="X76" s="163"/>
      <c r="Y76" s="164" t="e">
        <f t="shared" si="73"/>
        <v>#DIV/0!</v>
      </c>
      <c r="Z76" s="163"/>
      <c r="AA76" s="164" t="e">
        <f t="shared" si="74"/>
        <v>#DIV/0!</v>
      </c>
      <c r="AB76" s="163"/>
      <c r="AC76" s="164" t="e">
        <f t="shared" si="75"/>
        <v>#DIV/0!</v>
      </c>
      <c r="AD76" s="163"/>
      <c r="AE76" s="164" t="e">
        <f t="shared" si="76"/>
        <v>#DIV/0!</v>
      </c>
      <c r="AF76" s="33">
        <f t="shared" si="77"/>
        <v>243</v>
      </c>
      <c r="AG76" s="41">
        <f t="shared" si="78"/>
        <v>0.55353075170842825</v>
      </c>
      <c r="AH76" s="42"/>
    </row>
    <row r="77" spans="1:34" ht="80.099999999999994" customHeight="1" outlineLevel="1">
      <c r="A77" s="34"/>
      <c r="B77" s="30" t="s">
        <v>48</v>
      </c>
      <c r="C77" s="31">
        <v>278</v>
      </c>
      <c r="D77" s="39">
        <f t="shared" si="64"/>
        <v>0.7002518891687658</v>
      </c>
      <c r="E77" s="40"/>
      <c r="F77" s="40"/>
      <c r="G77" s="40"/>
      <c r="H77" s="31">
        <v>281</v>
      </c>
      <c r="I77" s="39">
        <f t="shared" si="65"/>
        <v>0.70074812967581046</v>
      </c>
      <c r="J77" s="31">
        <v>285</v>
      </c>
      <c r="K77" s="39">
        <f t="shared" si="66"/>
        <v>0.70370370370370372</v>
      </c>
      <c r="L77" s="31">
        <v>279</v>
      </c>
      <c r="M77" s="39">
        <f t="shared" si="67"/>
        <v>0.6992481203007519</v>
      </c>
      <c r="N77" s="31">
        <v>277</v>
      </c>
      <c r="O77" s="39">
        <f t="shared" si="68"/>
        <v>0.70126582278481009</v>
      </c>
      <c r="P77" s="31">
        <v>281</v>
      </c>
      <c r="Q77" s="39">
        <f t="shared" si="69"/>
        <v>0.7042606516290727</v>
      </c>
      <c r="R77" s="31">
        <v>268</v>
      </c>
      <c r="S77" s="39">
        <f t="shared" si="70"/>
        <v>0.68193384223918574</v>
      </c>
      <c r="T77" s="31">
        <v>268</v>
      </c>
      <c r="U77" s="39">
        <f t="shared" si="71"/>
        <v>0.68193384223918574</v>
      </c>
      <c r="V77" s="275">
        <v>281</v>
      </c>
      <c r="W77" s="277">
        <f t="shared" si="72"/>
        <v>0.69900497512437809</v>
      </c>
      <c r="X77" s="163"/>
      <c r="Y77" s="164" t="e">
        <f t="shared" si="73"/>
        <v>#DIV/0!</v>
      </c>
      <c r="Z77" s="163"/>
      <c r="AA77" s="164" t="e">
        <f t="shared" si="74"/>
        <v>#DIV/0!</v>
      </c>
      <c r="AB77" s="163"/>
      <c r="AC77" s="164" t="e">
        <f t="shared" si="75"/>
        <v>#DIV/0!</v>
      </c>
      <c r="AD77" s="163"/>
      <c r="AE77" s="164" t="e">
        <f t="shared" si="76"/>
        <v>#DIV/0!</v>
      </c>
      <c r="AF77" s="33">
        <f t="shared" si="77"/>
        <v>281</v>
      </c>
      <c r="AG77" s="41">
        <f t="shared" si="78"/>
        <v>0.69900497512437809</v>
      </c>
      <c r="AH77" s="42"/>
    </row>
    <row r="78" spans="1:34" ht="80.099999999999994" customHeight="1">
      <c r="A78" s="35"/>
      <c r="B78" s="27" t="s">
        <v>170</v>
      </c>
      <c r="C78" s="28">
        <f>SUM(C79:C82)</f>
        <v>930</v>
      </c>
      <c r="D78" s="29">
        <f t="shared" si="64"/>
        <v>0.6262626262626263</v>
      </c>
      <c r="E78" s="37"/>
      <c r="F78" s="37"/>
      <c r="G78" s="37"/>
      <c r="H78" s="28">
        <f>SUM(H79:H82)</f>
        <v>937</v>
      </c>
      <c r="I78" s="29">
        <f t="shared" si="65"/>
        <v>0.62801608579088475</v>
      </c>
      <c r="J78" s="28">
        <f>SUM(J79:J82)</f>
        <v>937</v>
      </c>
      <c r="K78" s="29">
        <f t="shared" si="66"/>
        <v>0.6292813969106783</v>
      </c>
      <c r="L78" s="28">
        <f>SUM(L79:L82)</f>
        <v>953</v>
      </c>
      <c r="M78" s="29">
        <f t="shared" si="67"/>
        <v>0.63533333333333331</v>
      </c>
      <c r="N78" s="28">
        <f>SUM(N79:N82)</f>
        <v>943</v>
      </c>
      <c r="O78" s="29">
        <f t="shared" si="68"/>
        <v>0.63458950201884257</v>
      </c>
      <c r="P78" s="28">
        <f>SUM(P79:P82)</f>
        <v>944</v>
      </c>
      <c r="Q78" s="29">
        <f t="shared" si="69"/>
        <v>0.63740715732613096</v>
      </c>
      <c r="R78" s="28">
        <f>SUM(R79:R82)</f>
        <v>951</v>
      </c>
      <c r="S78" s="29">
        <f t="shared" si="70"/>
        <v>0.64213369345037141</v>
      </c>
      <c r="T78" s="28">
        <f>SUM(T79:T82)</f>
        <v>953</v>
      </c>
      <c r="U78" s="29">
        <f t="shared" si="71"/>
        <v>0.64435429344151451</v>
      </c>
      <c r="V78" s="28">
        <f>SUM(V79:V82)</f>
        <v>938</v>
      </c>
      <c r="W78" s="29">
        <f t="shared" si="72"/>
        <v>0.64423076923076927</v>
      </c>
      <c r="X78" s="162">
        <f>SUM(X79:X82)</f>
        <v>0</v>
      </c>
      <c r="Y78" s="165" t="e">
        <f t="shared" si="73"/>
        <v>#DIV/0!</v>
      </c>
      <c r="Z78" s="162">
        <f>SUM(Z79:Z82)</f>
        <v>0</v>
      </c>
      <c r="AA78" s="165" t="e">
        <f t="shared" si="74"/>
        <v>#DIV/0!</v>
      </c>
      <c r="AB78" s="162">
        <f>SUM(AB79:AB82)</f>
        <v>0</v>
      </c>
      <c r="AC78" s="165" t="e">
        <f t="shared" si="75"/>
        <v>#DIV/0!</v>
      </c>
      <c r="AD78" s="162">
        <f>SUM(AD79:AD82)</f>
        <v>0</v>
      </c>
      <c r="AE78" s="165" t="e">
        <f t="shared" si="76"/>
        <v>#DIV/0!</v>
      </c>
      <c r="AF78" s="28">
        <f>SUM(AF79:AF82)</f>
        <v>938</v>
      </c>
      <c r="AG78" s="29">
        <f>AF78/AF9</f>
        <v>0.64423076923076927</v>
      </c>
      <c r="AH78" s="38"/>
    </row>
    <row r="79" spans="1:34" ht="80.099999999999994" customHeight="1" outlineLevel="1">
      <c r="A79" s="35"/>
      <c r="B79" s="30" t="s">
        <v>49</v>
      </c>
      <c r="C79" s="31">
        <v>347</v>
      </c>
      <c r="D79" s="39">
        <f t="shared" si="64"/>
        <v>0.56792144026186575</v>
      </c>
      <c r="E79" s="40"/>
      <c r="F79" s="40"/>
      <c r="G79" s="40"/>
      <c r="H79" s="31">
        <v>348</v>
      </c>
      <c r="I79" s="39">
        <f t="shared" si="65"/>
        <v>0.5714285714285714</v>
      </c>
      <c r="J79" s="31">
        <v>348</v>
      </c>
      <c r="K79" s="39">
        <f t="shared" si="66"/>
        <v>0.56769983686786296</v>
      </c>
      <c r="L79" s="31">
        <v>352</v>
      </c>
      <c r="M79" s="39">
        <f t="shared" si="67"/>
        <v>0.57422512234910272</v>
      </c>
      <c r="N79" s="31">
        <v>348</v>
      </c>
      <c r="O79" s="39">
        <f t="shared" si="68"/>
        <v>0.57236842105263153</v>
      </c>
      <c r="P79" s="31">
        <v>343</v>
      </c>
      <c r="Q79" s="39">
        <f t="shared" si="69"/>
        <v>0.56882255389718073</v>
      </c>
      <c r="R79" s="31">
        <v>347</v>
      </c>
      <c r="S79" s="39">
        <f t="shared" si="70"/>
        <v>0.57641196013289031</v>
      </c>
      <c r="T79" s="31">
        <v>344</v>
      </c>
      <c r="U79" s="39">
        <f t="shared" si="71"/>
        <v>0.57912457912457915</v>
      </c>
      <c r="V79" s="275">
        <v>333</v>
      </c>
      <c r="W79" s="277">
        <f t="shared" si="72"/>
        <v>0.57314974182444067</v>
      </c>
      <c r="X79" s="163"/>
      <c r="Y79" s="164" t="e">
        <f t="shared" si="73"/>
        <v>#DIV/0!</v>
      </c>
      <c r="Z79" s="163"/>
      <c r="AA79" s="164" t="e">
        <f t="shared" si="74"/>
        <v>#DIV/0!</v>
      </c>
      <c r="AB79" s="163"/>
      <c r="AC79" s="164" t="e">
        <f t="shared" si="75"/>
        <v>#DIV/0!</v>
      </c>
      <c r="AD79" s="163"/>
      <c r="AE79" s="164" t="e">
        <f t="shared" si="76"/>
        <v>#DIV/0!</v>
      </c>
      <c r="AF79" s="33">
        <f>V79</f>
        <v>333</v>
      </c>
      <c r="AG79" s="41">
        <f>AF79/AF10</f>
        <v>0.57314974182444067</v>
      </c>
      <c r="AH79" s="42"/>
    </row>
    <row r="80" spans="1:34" ht="80.099999999999994" customHeight="1" outlineLevel="1">
      <c r="A80" s="35"/>
      <c r="B80" s="30" t="s">
        <v>50</v>
      </c>
      <c r="C80" s="31">
        <v>181</v>
      </c>
      <c r="D80" s="39">
        <f t="shared" si="64"/>
        <v>0.55521472392638038</v>
      </c>
      <c r="E80" s="40"/>
      <c r="F80" s="40"/>
      <c r="G80" s="40"/>
      <c r="H80" s="31">
        <v>188</v>
      </c>
      <c r="I80" s="39">
        <f t="shared" si="65"/>
        <v>0.56456456456456461</v>
      </c>
      <c r="J80" s="31">
        <v>191</v>
      </c>
      <c r="K80" s="39">
        <f t="shared" si="66"/>
        <v>0.57530120481927716</v>
      </c>
      <c r="L80" s="31">
        <v>196</v>
      </c>
      <c r="M80" s="39">
        <f t="shared" si="67"/>
        <v>0.58507462686567169</v>
      </c>
      <c r="N80" s="31">
        <v>195</v>
      </c>
      <c r="O80" s="39">
        <f t="shared" si="68"/>
        <v>0.58734939759036142</v>
      </c>
      <c r="P80" s="31">
        <v>198</v>
      </c>
      <c r="Q80" s="39">
        <f t="shared" si="69"/>
        <v>0.59638554216867468</v>
      </c>
      <c r="R80" s="31">
        <v>199</v>
      </c>
      <c r="S80" s="39">
        <f t="shared" si="70"/>
        <v>0.5993975903614458</v>
      </c>
      <c r="T80" s="31">
        <v>196</v>
      </c>
      <c r="U80" s="39">
        <f t="shared" si="71"/>
        <v>0.5957446808510638</v>
      </c>
      <c r="V80" s="275">
        <v>193</v>
      </c>
      <c r="W80" s="277">
        <f t="shared" si="72"/>
        <v>0.59937888198757761</v>
      </c>
      <c r="X80" s="163"/>
      <c r="Y80" s="164" t="e">
        <f t="shared" si="73"/>
        <v>#DIV/0!</v>
      </c>
      <c r="Z80" s="163"/>
      <c r="AA80" s="164" t="e">
        <f t="shared" si="74"/>
        <v>#DIV/0!</v>
      </c>
      <c r="AB80" s="163"/>
      <c r="AC80" s="164" t="e">
        <f t="shared" si="75"/>
        <v>#DIV/0!</v>
      </c>
      <c r="AD80" s="163"/>
      <c r="AE80" s="164" t="e">
        <f t="shared" si="76"/>
        <v>#DIV/0!</v>
      </c>
      <c r="AF80" s="33">
        <f t="shared" ref="AF80:AF82" si="79">V80</f>
        <v>193</v>
      </c>
      <c r="AG80" s="41">
        <f t="shared" ref="AG80:AG82" si="80">AF80/AF11</f>
        <v>0.59937888198757761</v>
      </c>
      <c r="AH80" s="42"/>
    </row>
    <row r="81" spans="1:34" ht="80.099999999999994" customHeight="1" outlineLevel="1">
      <c r="A81" s="35"/>
      <c r="B81" s="30" t="s">
        <v>51</v>
      </c>
      <c r="C81" s="31">
        <v>277</v>
      </c>
      <c r="D81" s="39">
        <f t="shared" si="64"/>
        <v>0.6994949494949495</v>
      </c>
      <c r="E81" s="40"/>
      <c r="F81" s="40"/>
      <c r="G81" s="40"/>
      <c r="H81" s="31">
        <v>278</v>
      </c>
      <c r="I81" s="39">
        <f t="shared" si="65"/>
        <v>0.69499999999999995</v>
      </c>
      <c r="J81" s="31">
        <v>276</v>
      </c>
      <c r="K81" s="39">
        <f t="shared" si="66"/>
        <v>0.69873417721518982</v>
      </c>
      <c r="L81" s="31">
        <v>277</v>
      </c>
      <c r="M81" s="39">
        <f t="shared" si="67"/>
        <v>0.6994949494949495</v>
      </c>
      <c r="N81" s="31">
        <v>274</v>
      </c>
      <c r="O81" s="39">
        <f t="shared" si="68"/>
        <v>0.69720101781170485</v>
      </c>
      <c r="P81" s="31">
        <v>278</v>
      </c>
      <c r="Q81" s="39">
        <f t="shared" si="69"/>
        <v>0.70558375634517767</v>
      </c>
      <c r="R81" s="31">
        <v>276</v>
      </c>
      <c r="S81" s="39">
        <f t="shared" si="70"/>
        <v>0.70588235294117652</v>
      </c>
      <c r="T81" s="31">
        <v>286</v>
      </c>
      <c r="U81" s="39">
        <f t="shared" si="71"/>
        <v>0.72040302267002521</v>
      </c>
      <c r="V81" s="275">
        <v>283</v>
      </c>
      <c r="W81" s="277">
        <f t="shared" si="72"/>
        <v>0.72193877551020413</v>
      </c>
      <c r="X81" s="163"/>
      <c r="Y81" s="164" t="e">
        <f t="shared" si="73"/>
        <v>#DIV/0!</v>
      </c>
      <c r="Z81" s="163"/>
      <c r="AA81" s="164" t="e">
        <f t="shared" si="74"/>
        <v>#DIV/0!</v>
      </c>
      <c r="AB81" s="163"/>
      <c r="AC81" s="164" t="e">
        <f t="shared" si="75"/>
        <v>#DIV/0!</v>
      </c>
      <c r="AD81" s="163"/>
      <c r="AE81" s="164" t="e">
        <f t="shared" si="76"/>
        <v>#DIV/0!</v>
      </c>
      <c r="AF81" s="33">
        <f t="shared" si="79"/>
        <v>283</v>
      </c>
      <c r="AG81" s="41">
        <f t="shared" si="80"/>
        <v>0.72193877551020413</v>
      </c>
      <c r="AH81" s="42"/>
    </row>
    <row r="82" spans="1:34" ht="80.099999999999994" customHeight="1" outlineLevel="1">
      <c r="A82" s="35"/>
      <c r="B82" s="30" t="s">
        <v>52</v>
      </c>
      <c r="C82" s="31">
        <v>125</v>
      </c>
      <c r="D82" s="39">
        <f t="shared" si="64"/>
        <v>0.82236842105263153</v>
      </c>
      <c r="E82" s="40"/>
      <c r="F82" s="40"/>
      <c r="G82" s="40"/>
      <c r="H82" s="31">
        <v>123</v>
      </c>
      <c r="I82" s="39">
        <f t="shared" si="65"/>
        <v>0.82</v>
      </c>
      <c r="J82" s="31">
        <v>122</v>
      </c>
      <c r="K82" s="39">
        <f t="shared" si="66"/>
        <v>0.81879194630872487</v>
      </c>
      <c r="L82" s="31">
        <v>128</v>
      </c>
      <c r="M82" s="39">
        <f t="shared" si="67"/>
        <v>0.82051282051282048</v>
      </c>
      <c r="N82" s="31">
        <v>126</v>
      </c>
      <c r="O82" s="39">
        <f t="shared" si="68"/>
        <v>0.82352941176470584</v>
      </c>
      <c r="P82" s="31">
        <v>125</v>
      </c>
      <c r="Q82" s="39">
        <f t="shared" si="69"/>
        <v>0.82236842105263153</v>
      </c>
      <c r="R82" s="31">
        <v>129</v>
      </c>
      <c r="S82" s="39">
        <f t="shared" si="70"/>
        <v>0.82692307692307687</v>
      </c>
      <c r="T82" s="31">
        <v>127</v>
      </c>
      <c r="U82" s="39">
        <f t="shared" si="71"/>
        <v>0.79874213836477992</v>
      </c>
      <c r="V82" s="275">
        <v>129</v>
      </c>
      <c r="W82" s="277">
        <f t="shared" si="72"/>
        <v>0.80124223602484468</v>
      </c>
      <c r="X82" s="163"/>
      <c r="Y82" s="164" t="e">
        <f t="shared" si="73"/>
        <v>#DIV/0!</v>
      </c>
      <c r="Z82" s="163"/>
      <c r="AA82" s="164" t="e">
        <f t="shared" si="74"/>
        <v>#DIV/0!</v>
      </c>
      <c r="AB82" s="163"/>
      <c r="AC82" s="164" t="e">
        <f t="shared" si="75"/>
        <v>#DIV/0!</v>
      </c>
      <c r="AD82" s="163"/>
      <c r="AE82" s="164" t="e">
        <f t="shared" si="76"/>
        <v>#DIV/0!</v>
      </c>
      <c r="AF82" s="33">
        <f t="shared" si="79"/>
        <v>129</v>
      </c>
      <c r="AG82" s="41">
        <f t="shared" si="80"/>
        <v>0.80124223602484468</v>
      </c>
      <c r="AH82" s="42"/>
    </row>
    <row r="83" spans="1:34" ht="80.099999999999994" customHeight="1">
      <c r="A83" s="35"/>
      <c r="B83" s="27" t="s">
        <v>171</v>
      </c>
      <c r="C83" s="28">
        <f>SUM(C84:C87)</f>
        <v>1150</v>
      </c>
      <c r="D83" s="29">
        <f t="shared" si="64"/>
        <v>0.63782584581253465</v>
      </c>
      <c r="E83" s="37"/>
      <c r="F83" s="37"/>
      <c r="G83" s="37"/>
      <c r="H83" s="28">
        <f>SUM(H84:H87)</f>
        <v>1159</v>
      </c>
      <c r="I83" s="29">
        <f t="shared" si="65"/>
        <v>0.63962472406181015</v>
      </c>
      <c r="J83" s="28">
        <f>SUM(J84:J87)</f>
        <v>1143</v>
      </c>
      <c r="K83" s="29">
        <f t="shared" si="66"/>
        <v>0.63854748603351952</v>
      </c>
      <c r="L83" s="28">
        <f>SUM(L84:L87)</f>
        <v>1140</v>
      </c>
      <c r="M83" s="29">
        <f t="shared" si="67"/>
        <v>0.63937184520471113</v>
      </c>
      <c r="N83" s="28">
        <f>SUM(N84:N87)</f>
        <v>1131</v>
      </c>
      <c r="O83" s="29">
        <f t="shared" si="68"/>
        <v>0.63718309859154931</v>
      </c>
      <c r="P83" s="28">
        <f>SUM(P84:P87)</f>
        <v>1138</v>
      </c>
      <c r="Q83" s="29">
        <f t="shared" si="69"/>
        <v>0.63968521641371556</v>
      </c>
      <c r="R83" s="28">
        <f>SUM(R84:R87)</f>
        <v>1139</v>
      </c>
      <c r="S83" s="29">
        <f t="shared" si="70"/>
        <v>0.6366685299049748</v>
      </c>
      <c r="T83" s="28">
        <f>SUM(T84:T87)</f>
        <v>1140</v>
      </c>
      <c r="U83" s="29">
        <f t="shared" si="71"/>
        <v>0.64008983717012913</v>
      </c>
      <c r="V83" s="28">
        <f>SUM(V84:V87)</f>
        <v>1129</v>
      </c>
      <c r="W83" s="29">
        <f t="shared" si="72"/>
        <v>0.63929784824462066</v>
      </c>
      <c r="X83" s="162">
        <f>SUM(X84:X87)</f>
        <v>0</v>
      </c>
      <c r="Y83" s="165" t="e">
        <f t="shared" si="73"/>
        <v>#DIV/0!</v>
      </c>
      <c r="Z83" s="162">
        <f>SUM(Z84:Z87)</f>
        <v>0</v>
      </c>
      <c r="AA83" s="165" t="e">
        <f t="shared" si="74"/>
        <v>#DIV/0!</v>
      </c>
      <c r="AB83" s="162">
        <f>SUM(AB84:AB87)</f>
        <v>0</v>
      </c>
      <c r="AC83" s="165" t="e">
        <f t="shared" si="75"/>
        <v>#DIV/0!</v>
      </c>
      <c r="AD83" s="162">
        <f>SUM(AD84:AD87)</f>
        <v>0</v>
      </c>
      <c r="AE83" s="165" t="e">
        <f t="shared" si="76"/>
        <v>#DIV/0!</v>
      </c>
      <c r="AF83" s="28">
        <f>SUM(AF84:AF87)</f>
        <v>1129</v>
      </c>
      <c r="AG83" s="29">
        <f>AF83/AF14</f>
        <v>0.63929784824462066</v>
      </c>
      <c r="AH83" s="38"/>
    </row>
    <row r="84" spans="1:34" ht="80.099999999999994" customHeight="1" outlineLevel="1">
      <c r="A84" s="35"/>
      <c r="B84" s="30" t="s">
        <v>53</v>
      </c>
      <c r="C84" s="31">
        <v>527</v>
      </c>
      <c r="D84" s="39">
        <f t="shared" si="64"/>
        <v>0.61421911421911424</v>
      </c>
      <c r="E84" s="40"/>
      <c r="F84" s="40"/>
      <c r="G84" s="40"/>
      <c r="H84" s="31">
        <v>535</v>
      </c>
      <c r="I84" s="39">
        <f t="shared" si="65"/>
        <v>0.61778290993071594</v>
      </c>
      <c r="J84" s="31">
        <v>533</v>
      </c>
      <c r="K84" s="39">
        <f t="shared" si="66"/>
        <v>0.62048894062863791</v>
      </c>
      <c r="L84" s="31">
        <v>529</v>
      </c>
      <c r="M84" s="39">
        <f t="shared" si="67"/>
        <v>0.6216216216216216</v>
      </c>
      <c r="N84" s="31">
        <v>529</v>
      </c>
      <c r="O84" s="39">
        <f t="shared" si="68"/>
        <v>0.62308598351001176</v>
      </c>
      <c r="P84" s="31">
        <v>532</v>
      </c>
      <c r="Q84" s="39">
        <f t="shared" si="69"/>
        <v>0.62809917355371903</v>
      </c>
      <c r="R84" s="31">
        <v>532</v>
      </c>
      <c r="S84" s="39">
        <f t="shared" si="70"/>
        <v>0.62441314553990612</v>
      </c>
      <c r="T84" s="31">
        <v>529</v>
      </c>
      <c r="U84" s="39">
        <f t="shared" si="71"/>
        <v>0.6260355029585799</v>
      </c>
      <c r="V84" s="275">
        <v>524</v>
      </c>
      <c r="W84" s="277">
        <f t="shared" si="72"/>
        <v>0.62679425837320579</v>
      </c>
      <c r="X84" s="163"/>
      <c r="Y84" s="164" t="e">
        <f t="shared" si="73"/>
        <v>#DIV/0!</v>
      </c>
      <c r="Z84" s="163"/>
      <c r="AA84" s="164" t="e">
        <f t="shared" si="74"/>
        <v>#DIV/0!</v>
      </c>
      <c r="AB84" s="163"/>
      <c r="AC84" s="164" t="e">
        <f t="shared" si="75"/>
        <v>#DIV/0!</v>
      </c>
      <c r="AD84" s="163"/>
      <c r="AE84" s="164" t="e">
        <f t="shared" si="76"/>
        <v>#DIV/0!</v>
      </c>
      <c r="AF84" s="33">
        <f>V84</f>
        <v>524</v>
      </c>
      <c r="AG84" s="41">
        <f>AF84/AF15</f>
        <v>0.62679425837320579</v>
      </c>
      <c r="AH84" s="42"/>
    </row>
    <row r="85" spans="1:34" ht="80.099999999999994" customHeight="1" outlineLevel="1">
      <c r="A85" s="35"/>
      <c r="B85" s="30" t="s">
        <v>54</v>
      </c>
      <c r="C85" s="31">
        <v>84</v>
      </c>
      <c r="D85" s="39">
        <f t="shared" si="64"/>
        <v>0.55263157894736847</v>
      </c>
      <c r="E85" s="40"/>
      <c r="F85" s="40"/>
      <c r="G85" s="40"/>
      <c r="H85" s="31">
        <v>84</v>
      </c>
      <c r="I85" s="39">
        <f t="shared" si="65"/>
        <v>0.55263157894736847</v>
      </c>
      <c r="J85" s="31">
        <v>84</v>
      </c>
      <c r="K85" s="39">
        <f t="shared" si="66"/>
        <v>0.5490196078431373</v>
      </c>
      <c r="L85" s="31">
        <v>85</v>
      </c>
      <c r="M85" s="39">
        <f t="shared" si="67"/>
        <v>0.54838709677419351</v>
      </c>
      <c r="N85" s="31">
        <v>83</v>
      </c>
      <c r="O85" s="39">
        <f t="shared" si="68"/>
        <v>0.53896103896103897</v>
      </c>
      <c r="P85" s="31">
        <v>83</v>
      </c>
      <c r="Q85" s="39">
        <f t="shared" si="69"/>
        <v>0.54248366013071891</v>
      </c>
      <c r="R85" s="31">
        <v>84</v>
      </c>
      <c r="S85" s="39">
        <f t="shared" si="70"/>
        <v>0.53846153846153844</v>
      </c>
      <c r="T85" s="31">
        <v>84</v>
      </c>
      <c r="U85" s="39">
        <f t="shared" si="71"/>
        <v>0.53503184713375795</v>
      </c>
      <c r="V85" s="275">
        <v>83</v>
      </c>
      <c r="W85" s="277">
        <f t="shared" si="72"/>
        <v>0.53896103896103897</v>
      </c>
      <c r="X85" s="163"/>
      <c r="Y85" s="164" t="e">
        <f t="shared" si="73"/>
        <v>#DIV/0!</v>
      </c>
      <c r="Z85" s="163"/>
      <c r="AA85" s="164" t="e">
        <f t="shared" si="74"/>
        <v>#DIV/0!</v>
      </c>
      <c r="AB85" s="163"/>
      <c r="AC85" s="164" t="e">
        <f t="shared" si="75"/>
        <v>#DIV/0!</v>
      </c>
      <c r="AD85" s="163"/>
      <c r="AE85" s="164" t="e">
        <f t="shared" si="76"/>
        <v>#DIV/0!</v>
      </c>
      <c r="AF85" s="33">
        <f t="shared" ref="AF85:AF87" si="81">V85</f>
        <v>83</v>
      </c>
      <c r="AG85" s="41">
        <f t="shared" ref="AG85:AG87" si="82">AF85/AF16</f>
        <v>0.53896103896103897</v>
      </c>
      <c r="AH85" s="42"/>
    </row>
    <row r="86" spans="1:34" ht="80.099999999999994" customHeight="1" outlineLevel="1">
      <c r="A86" s="35"/>
      <c r="B86" s="30" t="s">
        <v>55</v>
      </c>
      <c r="C86" s="31">
        <v>236</v>
      </c>
      <c r="D86" s="39">
        <f t="shared" si="64"/>
        <v>0.64480874316939896</v>
      </c>
      <c r="E86" s="40"/>
      <c r="F86" s="40"/>
      <c r="G86" s="40"/>
      <c r="H86" s="31">
        <v>242</v>
      </c>
      <c r="I86" s="39">
        <f t="shared" si="65"/>
        <v>0.65229110512129385</v>
      </c>
      <c r="J86" s="31">
        <v>234</v>
      </c>
      <c r="K86" s="39">
        <f t="shared" si="66"/>
        <v>0.6428571428571429</v>
      </c>
      <c r="L86" s="31">
        <v>232</v>
      </c>
      <c r="M86" s="39">
        <f t="shared" si="67"/>
        <v>0.64088397790055252</v>
      </c>
      <c r="N86" s="31">
        <v>234</v>
      </c>
      <c r="O86" s="39">
        <f t="shared" si="68"/>
        <v>0.63934426229508201</v>
      </c>
      <c r="P86" s="31">
        <v>236</v>
      </c>
      <c r="Q86" s="39">
        <f t="shared" si="69"/>
        <v>0.64130434782608692</v>
      </c>
      <c r="R86" s="31">
        <v>240</v>
      </c>
      <c r="S86" s="39">
        <f t="shared" si="70"/>
        <v>0.64690026954177893</v>
      </c>
      <c r="T86" s="31">
        <v>241</v>
      </c>
      <c r="U86" s="39">
        <f t="shared" si="71"/>
        <v>0.65135135135135136</v>
      </c>
      <c r="V86" s="275">
        <v>236</v>
      </c>
      <c r="W86" s="277">
        <f t="shared" si="72"/>
        <v>0.64480874316939896</v>
      </c>
      <c r="X86" s="163"/>
      <c r="Y86" s="164" t="e">
        <f t="shared" si="73"/>
        <v>#DIV/0!</v>
      </c>
      <c r="Z86" s="163"/>
      <c r="AA86" s="164" t="e">
        <f t="shared" si="74"/>
        <v>#DIV/0!</v>
      </c>
      <c r="AB86" s="163"/>
      <c r="AC86" s="164" t="e">
        <f t="shared" si="75"/>
        <v>#DIV/0!</v>
      </c>
      <c r="AD86" s="163"/>
      <c r="AE86" s="164" t="e">
        <f t="shared" si="76"/>
        <v>#DIV/0!</v>
      </c>
      <c r="AF86" s="33">
        <f t="shared" si="81"/>
        <v>236</v>
      </c>
      <c r="AG86" s="41">
        <f t="shared" si="82"/>
        <v>0.64480874316939896</v>
      </c>
      <c r="AH86" s="42"/>
    </row>
    <row r="87" spans="1:34" ht="80.099999999999994" customHeight="1" outlineLevel="1">
      <c r="A87" s="35"/>
      <c r="B87" s="30" t="s">
        <v>56</v>
      </c>
      <c r="C87" s="31">
        <v>303</v>
      </c>
      <c r="D87" s="39">
        <f t="shared" si="64"/>
        <v>0.70960187353629978</v>
      </c>
      <c r="E87" s="40"/>
      <c r="F87" s="40"/>
      <c r="G87" s="40"/>
      <c r="H87" s="31">
        <v>298</v>
      </c>
      <c r="I87" s="39">
        <f t="shared" si="65"/>
        <v>0.70449172576832153</v>
      </c>
      <c r="J87" s="31">
        <v>292</v>
      </c>
      <c r="K87" s="39">
        <f t="shared" si="66"/>
        <v>0.70531400966183577</v>
      </c>
      <c r="L87" s="31">
        <v>294</v>
      </c>
      <c r="M87" s="39">
        <f t="shared" si="67"/>
        <v>0.70843373493975903</v>
      </c>
      <c r="N87" s="31">
        <v>285</v>
      </c>
      <c r="O87" s="39">
        <f t="shared" si="68"/>
        <v>0.70197044334975367</v>
      </c>
      <c r="P87" s="31">
        <v>287</v>
      </c>
      <c r="Q87" s="39">
        <f t="shared" si="69"/>
        <v>0.69829683698296841</v>
      </c>
      <c r="R87" s="31">
        <v>283</v>
      </c>
      <c r="S87" s="39">
        <f t="shared" si="70"/>
        <v>0.69024390243902434</v>
      </c>
      <c r="T87" s="31">
        <v>286</v>
      </c>
      <c r="U87" s="39">
        <f t="shared" si="71"/>
        <v>0.69926650366748166</v>
      </c>
      <c r="V87" s="275">
        <v>286</v>
      </c>
      <c r="W87" s="277">
        <f t="shared" si="72"/>
        <v>0.69756097560975605</v>
      </c>
      <c r="X87" s="163"/>
      <c r="Y87" s="164" t="e">
        <f t="shared" si="73"/>
        <v>#DIV/0!</v>
      </c>
      <c r="Z87" s="163"/>
      <c r="AA87" s="164" t="e">
        <f t="shared" si="74"/>
        <v>#DIV/0!</v>
      </c>
      <c r="AB87" s="163"/>
      <c r="AC87" s="164" t="e">
        <f t="shared" si="75"/>
        <v>#DIV/0!</v>
      </c>
      <c r="AD87" s="163"/>
      <c r="AE87" s="164" t="e">
        <f t="shared" si="76"/>
        <v>#DIV/0!</v>
      </c>
      <c r="AF87" s="33">
        <f t="shared" si="81"/>
        <v>286</v>
      </c>
      <c r="AG87" s="41">
        <f t="shared" si="82"/>
        <v>0.69756097560975605</v>
      </c>
      <c r="AH87" s="42"/>
    </row>
    <row r="88" spans="1:34" ht="80.099999999999994" customHeight="1">
      <c r="A88" s="35"/>
      <c r="B88" s="27" t="s">
        <v>172</v>
      </c>
      <c r="C88" s="28">
        <f>SUM(C89:C93)</f>
        <v>1073</v>
      </c>
      <c r="D88" s="29">
        <f t="shared" si="64"/>
        <v>0.73342447026657553</v>
      </c>
      <c r="E88" s="37"/>
      <c r="F88" s="37"/>
      <c r="G88" s="37"/>
      <c r="H88" s="28">
        <f>SUM(H89:H93)</f>
        <v>1073</v>
      </c>
      <c r="I88" s="29">
        <f t="shared" si="65"/>
        <v>0.73242320819112627</v>
      </c>
      <c r="J88" s="28">
        <f>SUM(J89:J93)</f>
        <v>1070</v>
      </c>
      <c r="K88" s="29">
        <f t="shared" si="66"/>
        <v>0.73388203017832643</v>
      </c>
      <c r="L88" s="28">
        <f>SUM(L89:L93)</f>
        <v>1067</v>
      </c>
      <c r="M88" s="29">
        <f t="shared" si="67"/>
        <v>0.73484848484848486</v>
      </c>
      <c r="N88" s="28">
        <f>SUM(N89:N93)</f>
        <v>1058</v>
      </c>
      <c r="O88" s="29">
        <f t="shared" si="68"/>
        <v>0.72416153319644083</v>
      </c>
      <c r="P88" s="28">
        <f>SUM(P89:P93)</f>
        <v>1058</v>
      </c>
      <c r="Q88" s="29">
        <f t="shared" si="69"/>
        <v>0.72614962251201098</v>
      </c>
      <c r="R88" s="28">
        <f>SUM(R89:R93)</f>
        <v>1073</v>
      </c>
      <c r="S88" s="29">
        <f t="shared" si="70"/>
        <v>0.72943575798776339</v>
      </c>
      <c r="T88" s="28">
        <f>SUM(T89:T93)</f>
        <v>1063</v>
      </c>
      <c r="U88" s="29">
        <f t="shared" si="71"/>
        <v>0.72908093278463648</v>
      </c>
      <c r="V88" s="28">
        <f>SUM(V89:V93)</f>
        <v>1044</v>
      </c>
      <c r="W88" s="29">
        <f t="shared" si="72"/>
        <v>0.72049689440993792</v>
      </c>
      <c r="X88" s="162">
        <f>SUM(X89:X93)</f>
        <v>0</v>
      </c>
      <c r="Y88" s="165" t="e">
        <f t="shared" si="73"/>
        <v>#DIV/0!</v>
      </c>
      <c r="Z88" s="162">
        <f>SUM(Z89:Z93)</f>
        <v>0</v>
      </c>
      <c r="AA88" s="165" t="e">
        <f t="shared" si="74"/>
        <v>#DIV/0!</v>
      </c>
      <c r="AB88" s="162">
        <f>SUM(AB89:AB93)</f>
        <v>0</v>
      </c>
      <c r="AC88" s="165" t="e">
        <f t="shared" si="75"/>
        <v>#DIV/0!</v>
      </c>
      <c r="AD88" s="162">
        <f>SUM(AD89:AD93)</f>
        <v>0</v>
      </c>
      <c r="AE88" s="165" t="e">
        <f t="shared" si="76"/>
        <v>#DIV/0!</v>
      </c>
      <c r="AF88" s="28">
        <f>SUM(AF89:AF93)</f>
        <v>1044</v>
      </c>
      <c r="AG88" s="29">
        <f>AF88/AF19</f>
        <v>0.72049689440993792</v>
      </c>
      <c r="AH88" s="38"/>
    </row>
    <row r="89" spans="1:34" ht="80.099999999999994" customHeight="1" outlineLevel="1">
      <c r="A89" s="35"/>
      <c r="B89" s="30" t="s">
        <v>57</v>
      </c>
      <c r="C89" s="31">
        <v>405</v>
      </c>
      <c r="D89" s="39">
        <f t="shared" si="64"/>
        <v>0.67953020134228193</v>
      </c>
      <c r="E89" s="40"/>
      <c r="F89" s="40"/>
      <c r="G89" s="40"/>
      <c r="H89" s="31">
        <v>406</v>
      </c>
      <c r="I89" s="39">
        <f t="shared" si="65"/>
        <v>0.67554076539101493</v>
      </c>
      <c r="J89" s="31">
        <v>406</v>
      </c>
      <c r="K89" s="39">
        <f t="shared" si="66"/>
        <v>0.68235294117647061</v>
      </c>
      <c r="L89" s="31">
        <v>404</v>
      </c>
      <c r="M89" s="39">
        <f t="shared" si="67"/>
        <v>0.68128161888701522</v>
      </c>
      <c r="N89" s="31">
        <v>399</v>
      </c>
      <c r="O89" s="39">
        <f t="shared" si="68"/>
        <v>0.666110183639399</v>
      </c>
      <c r="P89" s="31">
        <v>404</v>
      </c>
      <c r="Q89" s="39">
        <f t="shared" si="69"/>
        <v>0.67221297836938432</v>
      </c>
      <c r="R89" s="31">
        <v>402</v>
      </c>
      <c r="S89" s="39">
        <f t="shared" si="70"/>
        <v>0.6688851913477537</v>
      </c>
      <c r="T89" s="31">
        <v>410</v>
      </c>
      <c r="U89" s="39">
        <f t="shared" si="71"/>
        <v>0.68219633943427616</v>
      </c>
      <c r="V89" s="275">
        <v>401</v>
      </c>
      <c r="W89" s="277">
        <f t="shared" si="72"/>
        <v>0.669449081803005</v>
      </c>
      <c r="X89" s="163"/>
      <c r="Y89" s="164" t="e">
        <f t="shared" si="73"/>
        <v>#DIV/0!</v>
      </c>
      <c r="Z89" s="163"/>
      <c r="AA89" s="164" t="e">
        <f t="shared" si="74"/>
        <v>#DIV/0!</v>
      </c>
      <c r="AB89" s="163"/>
      <c r="AC89" s="164" t="e">
        <f t="shared" si="75"/>
        <v>#DIV/0!</v>
      </c>
      <c r="AD89" s="163"/>
      <c r="AE89" s="164" t="e">
        <f t="shared" si="76"/>
        <v>#DIV/0!</v>
      </c>
      <c r="AF89" s="33">
        <f>V89</f>
        <v>401</v>
      </c>
      <c r="AG89" s="41">
        <f>AF89/AF20</f>
        <v>0.669449081803005</v>
      </c>
      <c r="AH89" s="42"/>
    </row>
    <row r="90" spans="1:34" ht="80.099999999999994" customHeight="1" outlineLevel="1">
      <c r="A90" s="35"/>
      <c r="B90" s="30" t="s">
        <v>58</v>
      </c>
      <c r="C90" s="31">
        <v>320</v>
      </c>
      <c r="D90" s="39">
        <f t="shared" si="64"/>
        <v>0.77294685990338163</v>
      </c>
      <c r="E90" s="40"/>
      <c r="F90" s="40"/>
      <c r="G90" s="40"/>
      <c r="H90" s="31">
        <v>317</v>
      </c>
      <c r="I90" s="39">
        <f t="shared" si="65"/>
        <v>0.77886977886977882</v>
      </c>
      <c r="J90" s="31">
        <v>313</v>
      </c>
      <c r="K90" s="39">
        <f t="shared" si="66"/>
        <v>0.77283950617283947</v>
      </c>
      <c r="L90" s="31">
        <v>314</v>
      </c>
      <c r="M90" s="39">
        <f t="shared" si="67"/>
        <v>0.77915632754342434</v>
      </c>
      <c r="N90" s="31">
        <v>315</v>
      </c>
      <c r="O90" s="39">
        <f t="shared" si="68"/>
        <v>0.7720588235294118</v>
      </c>
      <c r="P90" s="31">
        <v>317</v>
      </c>
      <c r="Q90" s="39">
        <f t="shared" si="69"/>
        <v>0.77506112469437649</v>
      </c>
      <c r="R90" s="31">
        <v>327</v>
      </c>
      <c r="S90" s="39">
        <f t="shared" si="70"/>
        <v>0.78417266187050361</v>
      </c>
      <c r="T90" s="31">
        <v>324</v>
      </c>
      <c r="U90" s="39">
        <f t="shared" si="71"/>
        <v>0.78260869565217395</v>
      </c>
      <c r="V90" s="275">
        <v>318</v>
      </c>
      <c r="W90" s="277">
        <f t="shared" si="72"/>
        <v>0.77372262773722633</v>
      </c>
      <c r="X90" s="163"/>
      <c r="Y90" s="164" t="e">
        <f t="shared" si="73"/>
        <v>#DIV/0!</v>
      </c>
      <c r="Z90" s="163"/>
      <c r="AA90" s="164" t="e">
        <f t="shared" si="74"/>
        <v>#DIV/0!</v>
      </c>
      <c r="AB90" s="163"/>
      <c r="AC90" s="164" t="e">
        <f t="shared" si="75"/>
        <v>#DIV/0!</v>
      </c>
      <c r="AD90" s="163"/>
      <c r="AE90" s="164" t="e">
        <f t="shared" si="76"/>
        <v>#DIV/0!</v>
      </c>
      <c r="AF90" s="33">
        <f t="shared" ref="AF90:AF93" si="83">V90</f>
        <v>318</v>
      </c>
      <c r="AG90" s="41">
        <f t="shared" ref="AG90:AG93" si="84">AF90/AF21</f>
        <v>0.77372262773722633</v>
      </c>
      <c r="AH90" s="42"/>
    </row>
    <row r="91" spans="1:34" ht="80.099999999999994" customHeight="1" outlineLevel="1">
      <c r="A91" s="35"/>
      <c r="B91" s="30" t="s">
        <v>59</v>
      </c>
      <c r="C91" s="31">
        <v>96</v>
      </c>
      <c r="D91" s="39">
        <f t="shared" si="64"/>
        <v>0.71641791044776115</v>
      </c>
      <c r="E91" s="40"/>
      <c r="F91" s="40"/>
      <c r="G91" s="40"/>
      <c r="H91" s="31">
        <v>100</v>
      </c>
      <c r="I91" s="39">
        <f t="shared" si="65"/>
        <v>0.7142857142857143</v>
      </c>
      <c r="J91" s="31">
        <v>102</v>
      </c>
      <c r="K91" s="39">
        <f t="shared" si="66"/>
        <v>0.71830985915492962</v>
      </c>
      <c r="L91" s="31">
        <v>102</v>
      </c>
      <c r="M91" s="39">
        <f t="shared" si="67"/>
        <v>0.71830985915492962</v>
      </c>
      <c r="N91" s="31">
        <v>102</v>
      </c>
      <c r="O91" s="39">
        <f t="shared" si="68"/>
        <v>0.72857142857142854</v>
      </c>
      <c r="P91" s="31">
        <v>95</v>
      </c>
      <c r="Q91" s="39">
        <f t="shared" si="69"/>
        <v>0.71969696969696972</v>
      </c>
      <c r="R91" s="31">
        <v>97</v>
      </c>
      <c r="S91" s="39">
        <f t="shared" si="70"/>
        <v>0.72932330827067671</v>
      </c>
      <c r="T91" s="31">
        <v>93</v>
      </c>
      <c r="U91" s="39">
        <f t="shared" si="71"/>
        <v>0.69402985074626866</v>
      </c>
      <c r="V91" s="275">
        <v>91</v>
      </c>
      <c r="W91" s="277">
        <f t="shared" si="72"/>
        <v>0.68421052631578949</v>
      </c>
      <c r="X91" s="163"/>
      <c r="Y91" s="164" t="e">
        <f t="shared" si="73"/>
        <v>#DIV/0!</v>
      </c>
      <c r="Z91" s="163"/>
      <c r="AA91" s="164" t="e">
        <f t="shared" si="74"/>
        <v>#DIV/0!</v>
      </c>
      <c r="AB91" s="163"/>
      <c r="AC91" s="164" t="e">
        <f t="shared" si="75"/>
        <v>#DIV/0!</v>
      </c>
      <c r="AD91" s="163"/>
      <c r="AE91" s="164" t="e">
        <f t="shared" si="76"/>
        <v>#DIV/0!</v>
      </c>
      <c r="AF91" s="33">
        <f t="shared" si="83"/>
        <v>91</v>
      </c>
      <c r="AG91" s="41">
        <f t="shared" si="84"/>
        <v>0.68421052631578949</v>
      </c>
      <c r="AH91" s="42"/>
    </row>
    <row r="92" spans="1:34" ht="80.099999999999994" customHeight="1" outlineLevel="1">
      <c r="A92" s="35"/>
      <c r="B92" s="30" t="s">
        <v>60</v>
      </c>
      <c r="C92" s="31">
        <v>174</v>
      </c>
      <c r="D92" s="39">
        <f t="shared" si="64"/>
        <v>0.80555555555555558</v>
      </c>
      <c r="E92" s="40"/>
      <c r="F92" s="40"/>
      <c r="G92" s="40"/>
      <c r="H92" s="31">
        <v>173</v>
      </c>
      <c r="I92" s="39">
        <f t="shared" si="65"/>
        <v>0.80092592592592593</v>
      </c>
      <c r="J92" s="31">
        <v>173</v>
      </c>
      <c r="K92" s="39">
        <f t="shared" si="66"/>
        <v>0.80092592592592593</v>
      </c>
      <c r="L92" s="31">
        <v>171</v>
      </c>
      <c r="M92" s="39">
        <f t="shared" si="67"/>
        <v>0.7990654205607477</v>
      </c>
      <c r="N92" s="31">
        <v>170</v>
      </c>
      <c r="O92" s="39">
        <f t="shared" si="68"/>
        <v>0.7981220657276995</v>
      </c>
      <c r="P92" s="31">
        <v>165</v>
      </c>
      <c r="Q92" s="39">
        <f t="shared" si="69"/>
        <v>0.78199052132701419</v>
      </c>
      <c r="R92" s="31">
        <v>167</v>
      </c>
      <c r="S92" s="39">
        <f t="shared" si="70"/>
        <v>0.784037558685446</v>
      </c>
      <c r="T92" s="31">
        <v>163</v>
      </c>
      <c r="U92" s="39">
        <f t="shared" si="71"/>
        <v>0.77990430622009566</v>
      </c>
      <c r="V92" s="275">
        <v>161</v>
      </c>
      <c r="W92" s="277">
        <f t="shared" si="72"/>
        <v>0.78155339805825241</v>
      </c>
      <c r="X92" s="163"/>
      <c r="Y92" s="164" t="e">
        <f t="shared" si="73"/>
        <v>#DIV/0!</v>
      </c>
      <c r="Z92" s="163"/>
      <c r="AA92" s="164" t="e">
        <f t="shared" si="74"/>
        <v>#DIV/0!</v>
      </c>
      <c r="AB92" s="163"/>
      <c r="AC92" s="164" t="e">
        <f t="shared" si="75"/>
        <v>#DIV/0!</v>
      </c>
      <c r="AD92" s="163"/>
      <c r="AE92" s="164" t="e">
        <f t="shared" si="76"/>
        <v>#DIV/0!</v>
      </c>
      <c r="AF92" s="33">
        <f t="shared" si="83"/>
        <v>161</v>
      </c>
      <c r="AG92" s="41">
        <f t="shared" si="84"/>
        <v>0.78155339805825241</v>
      </c>
      <c r="AH92" s="42"/>
    </row>
    <row r="93" spans="1:34" ht="80.099999999999994" customHeight="1" outlineLevel="1">
      <c r="A93" s="35"/>
      <c r="B93" s="30" t="s">
        <v>61</v>
      </c>
      <c r="C93" s="31">
        <v>78</v>
      </c>
      <c r="D93" s="39">
        <f t="shared" si="64"/>
        <v>0.75728155339805825</v>
      </c>
      <c r="E93" s="40"/>
      <c r="F93" s="40"/>
      <c r="G93" s="40"/>
      <c r="H93" s="31">
        <v>77</v>
      </c>
      <c r="I93" s="39">
        <f t="shared" si="65"/>
        <v>0.76237623762376239</v>
      </c>
      <c r="J93" s="31">
        <v>76</v>
      </c>
      <c r="K93" s="39">
        <f t="shared" si="66"/>
        <v>0.76</v>
      </c>
      <c r="L93" s="31">
        <v>76</v>
      </c>
      <c r="M93" s="39">
        <f t="shared" si="67"/>
        <v>0.76</v>
      </c>
      <c r="N93" s="31">
        <v>72</v>
      </c>
      <c r="O93" s="39">
        <f t="shared" si="68"/>
        <v>0.71287128712871284</v>
      </c>
      <c r="P93" s="31">
        <v>77</v>
      </c>
      <c r="Q93" s="39">
        <f t="shared" si="69"/>
        <v>0.74038461538461542</v>
      </c>
      <c r="R93" s="31">
        <v>80</v>
      </c>
      <c r="S93" s="39">
        <f t="shared" si="70"/>
        <v>0.74766355140186913</v>
      </c>
      <c r="T93" s="31">
        <v>73</v>
      </c>
      <c r="U93" s="39">
        <f t="shared" si="71"/>
        <v>0.73</v>
      </c>
      <c r="V93" s="275">
        <v>73</v>
      </c>
      <c r="W93" s="277">
        <f t="shared" si="72"/>
        <v>0.73</v>
      </c>
      <c r="X93" s="163"/>
      <c r="Y93" s="164" t="e">
        <f t="shared" si="73"/>
        <v>#DIV/0!</v>
      </c>
      <c r="Z93" s="163"/>
      <c r="AA93" s="164" t="e">
        <f t="shared" si="74"/>
        <v>#DIV/0!</v>
      </c>
      <c r="AB93" s="163"/>
      <c r="AC93" s="164" t="e">
        <f t="shared" si="75"/>
        <v>#DIV/0!</v>
      </c>
      <c r="AD93" s="163"/>
      <c r="AE93" s="164" t="e">
        <f t="shared" si="76"/>
        <v>#DIV/0!</v>
      </c>
      <c r="AF93" s="33">
        <f t="shared" si="83"/>
        <v>73</v>
      </c>
      <c r="AG93" s="41">
        <f t="shared" si="84"/>
        <v>0.73</v>
      </c>
      <c r="AH93" s="42"/>
    </row>
    <row r="94" spans="1:34" ht="80.099999999999994" customHeight="1" outlineLevel="1">
      <c r="A94" s="35"/>
      <c r="B94" s="27" t="s">
        <v>265</v>
      </c>
      <c r="C94" s="28"/>
      <c r="D94" s="29" t="e">
        <f>C94/C25</f>
        <v>#DIV/0!</v>
      </c>
      <c r="E94" s="29"/>
      <c r="F94" s="29"/>
      <c r="G94" s="29"/>
      <c r="H94" s="28">
        <v>15</v>
      </c>
      <c r="I94" s="29">
        <f>H94/H25</f>
        <v>0.31914893617021278</v>
      </c>
      <c r="J94" s="28">
        <v>10</v>
      </c>
      <c r="K94" s="29">
        <f>J94/J25</f>
        <v>0.22727272727272727</v>
      </c>
      <c r="L94" s="28">
        <v>10</v>
      </c>
      <c r="M94" s="29">
        <f>L94/L25</f>
        <v>0.17241379310344829</v>
      </c>
      <c r="N94" s="28">
        <v>13</v>
      </c>
      <c r="O94" s="29">
        <f>N94/N25</f>
        <v>0.21311475409836064</v>
      </c>
      <c r="P94" s="28">
        <v>14</v>
      </c>
      <c r="Q94" s="29">
        <f>P94/P25</f>
        <v>0.20588235294117646</v>
      </c>
      <c r="R94" s="28">
        <v>14</v>
      </c>
      <c r="S94" s="29">
        <f>R94/R25</f>
        <v>0.20895522388059701</v>
      </c>
      <c r="T94" s="28">
        <v>11</v>
      </c>
      <c r="U94" s="29">
        <f>T94/T25</f>
        <v>0.1864406779661017</v>
      </c>
      <c r="V94" s="28">
        <v>11</v>
      </c>
      <c r="W94" s="29">
        <f>V94/V25</f>
        <v>0.16417910447761194</v>
      </c>
      <c r="X94" s="162"/>
      <c r="Y94" s="165" t="e">
        <f>X94/X25</f>
        <v>#DIV/0!</v>
      </c>
      <c r="Z94" s="162"/>
      <c r="AA94" s="165" t="e">
        <f>Z94/Z25</f>
        <v>#DIV/0!</v>
      </c>
      <c r="AB94" s="162"/>
      <c r="AC94" s="165" t="e">
        <f>AB94/AB25</f>
        <v>#DIV/0!</v>
      </c>
      <c r="AD94" s="162"/>
      <c r="AE94" s="165" t="e">
        <f>AD94/AD25</f>
        <v>#DIV/0!</v>
      </c>
      <c r="AF94" s="28">
        <f>V94</f>
        <v>11</v>
      </c>
      <c r="AG94" s="29">
        <f>AF94/AF25</f>
        <v>0.16417910447761194</v>
      </c>
      <c r="AH94" s="38"/>
    </row>
    <row r="95" spans="1:34" ht="80.099999999999994" customHeight="1">
      <c r="A95" s="316" t="s">
        <v>177</v>
      </c>
      <c r="B95" s="24" t="s">
        <v>62</v>
      </c>
      <c r="C95" s="25">
        <f>C96+C101+C106+C111+C117</f>
        <v>1715</v>
      </c>
      <c r="D95" s="26">
        <f t="shared" ref="D95:D116" si="85">C95/C3</f>
        <v>0.27404921700223711</v>
      </c>
      <c r="E95" s="26"/>
      <c r="F95" s="26"/>
      <c r="G95" s="26"/>
      <c r="H95" s="25">
        <f>H96+H101+H106+H111+H117</f>
        <v>1714</v>
      </c>
      <c r="I95" s="26">
        <f t="shared" ref="I95:I116" si="86">H95/H3</f>
        <v>0.27111673521037644</v>
      </c>
      <c r="J95" s="25">
        <f>J96+J101+J106+J111+J117</f>
        <v>1695</v>
      </c>
      <c r="K95" s="26">
        <f t="shared" ref="K95:K116" si="87">J95/J3</f>
        <v>0.26904761904761904</v>
      </c>
      <c r="L95" s="25">
        <f>L96+L101+L106+L111+L117</f>
        <v>1686</v>
      </c>
      <c r="M95" s="26">
        <f t="shared" ref="M95:M116" si="88">L95/L3</f>
        <v>0.26727964489537098</v>
      </c>
      <c r="N95" s="25">
        <f>N96+N101+N106+N111+N117</f>
        <v>1692</v>
      </c>
      <c r="O95" s="26">
        <f t="shared" ref="O95:O116" si="89">N95/N3</f>
        <v>0.26904118301796787</v>
      </c>
      <c r="P95" s="25">
        <f>P96+P101+P106+P111+P117</f>
        <v>1693</v>
      </c>
      <c r="Q95" s="26">
        <f t="shared" ref="Q95:Q116" si="90">P95/P3</f>
        <v>0.26971483192607931</v>
      </c>
      <c r="R95" s="25">
        <f>R96+R101+R106+R111+R117</f>
        <v>1695</v>
      </c>
      <c r="S95" s="26">
        <f t="shared" ref="S95:S116" si="91">R95/R3</f>
        <v>0.26917579799904717</v>
      </c>
      <c r="T95" s="25">
        <f>T96+T101+T106+T111+T117</f>
        <v>1698</v>
      </c>
      <c r="U95" s="26">
        <f t="shared" ref="U95:U116" si="92">T95/T3</f>
        <v>0.27072704081632654</v>
      </c>
      <c r="V95" s="25">
        <f>V96+V101+V106+V111+V117</f>
        <v>1684</v>
      </c>
      <c r="W95" s="26">
        <f t="shared" ref="W95:W116" si="93">V95/V3</f>
        <v>0.27000160333493667</v>
      </c>
      <c r="X95" s="170">
        <f>X96+X101+X106+X111+X117</f>
        <v>0</v>
      </c>
      <c r="Y95" s="172" t="e">
        <f t="shared" ref="Y95:Y116" si="94">X95/X3</f>
        <v>#DIV/0!</v>
      </c>
      <c r="Z95" s="170">
        <f>Z96+Z101+Z106+Z111+Z117</f>
        <v>0</v>
      </c>
      <c r="AA95" s="172" t="e">
        <f t="shared" ref="AA95:AA116" si="95">Z95/Z3</f>
        <v>#DIV/0!</v>
      </c>
      <c r="AB95" s="170">
        <f>AB96+AB101+AB106+AB111+AB117</f>
        <v>0</v>
      </c>
      <c r="AC95" s="172" t="e">
        <f t="shared" ref="AC95:AC116" si="96">AB95/AB3</f>
        <v>#DIV/0!</v>
      </c>
      <c r="AD95" s="170">
        <f>AD96+AD101+AD106+AD111+AD117</f>
        <v>0</v>
      </c>
      <c r="AE95" s="172" t="e">
        <f t="shared" ref="AE95:AE116" si="97">AD95/AD3</f>
        <v>#DIV/0!</v>
      </c>
      <c r="AF95" s="25">
        <f>AF96+AF101+AF106+AF111+AF117</f>
        <v>1684</v>
      </c>
      <c r="AG95" s="26">
        <f>AF95/AF3</f>
        <v>0.27000160333493667</v>
      </c>
      <c r="AH95" s="36"/>
    </row>
    <row r="96" spans="1:34" ht="80.099999999999994" customHeight="1">
      <c r="A96" s="316"/>
      <c r="B96" s="27" t="s">
        <v>169</v>
      </c>
      <c r="C96" s="28">
        <f>SUM(C97:C100)</f>
        <v>427</v>
      </c>
      <c r="D96" s="29">
        <f t="shared" si="85"/>
        <v>0.28334439283344393</v>
      </c>
      <c r="E96" s="37"/>
      <c r="F96" s="37"/>
      <c r="G96" s="37"/>
      <c r="H96" s="28">
        <f>SUM(H97:H100)</f>
        <v>426</v>
      </c>
      <c r="I96" s="29">
        <f t="shared" si="86"/>
        <v>0.28286852589641437</v>
      </c>
      <c r="J96" s="28">
        <f>SUM(J97:J100)</f>
        <v>425</v>
      </c>
      <c r="K96" s="29">
        <f t="shared" si="87"/>
        <v>0.27978933508887427</v>
      </c>
      <c r="L96" s="28">
        <f>SUM(L97:L100)</f>
        <v>421</v>
      </c>
      <c r="M96" s="29">
        <f t="shared" si="88"/>
        <v>0.27788778877887788</v>
      </c>
      <c r="N96" s="28">
        <f>SUM(N97:N100)</f>
        <v>417</v>
      </c>
      <c r="O96" s="29">
        <f t="shared" si="89"/>
        <v>0.27689243027888444</v>
      </c>
      <c r="P96" s="28">
        <f>SUM(P97:P100)</f>
        <v>424</v>
      </c>
      <c r="Q96" s="29">
        <f t="shared" si="90"/>
        <v>0.28418230563002683</v>
      </c>
      <c r="R96" s="28">
        <f>SUM(R97:R100)</f>
        <v>425</v>
      </c>
      <c r="S96" s="29">
        <f t="shared" si="91"/>
        <v>0.28542646071188715</v>
      </c>
      <c r="T96" s="28">
        <f>SUM(T97:T100)</f>
        <v>440</v>
      </c>
      <c r="U96" s="29">
        <f t="shared" si="92"/>
        <v>0.29431438127090304</v>
      </c>
      <c r="V96" s="28">
        <f>SUM(V97:V100)</f>
        <v>434</v>
      </c>
      <c r="W96" s="29">
        <f t="shared" si="93"/>
        <v>0.28952635090060042</v>
      </c>
      <c r="X96" s="162">
        <f>SUM(X97:X100)</f>
        <v>0</v>
      </c>
      <c r="Y96" s="165" t="e">
        <f t="shared" si="94"/>
        <v>#DIV/0!</v>
      </c>
      <c r="Z96" s="162">
        <f>SUM(Z97:Z100)</f>
        <v>0</v>
      </c>
      <c r="AA96" s="165" t="e">
        <f t="shared" si="95"/>
        <v>#DIV/0!</v>
      </c>
      <c r="AB96" s="162">
        <f>SUM(AB97:AB100)</f>
        <v>0</v>
      </c>
      <c r="AC96" s="165" t="e">
        <f t="shared" si="96"/>
        <v>#DIV/0!</v>
      </c>
      <c r="AD96" s="162">
        <f>SUM(AD97:AD100)</f>
        <v>0</v>
      </c>
      <c r="AE96" s="165" t="e">
        <f t="shared" si="97"/>
        <v>#DIV/0!</v>
      </c>
      <c r="AF96" s="28">
        <f>SUM(AF97:AF100)</f>
        <v>434</v>
      </c>
      <c r="AG96" s="29">
        <f>AF96/AF4</f>
        <v>0.28952635090060042</v>
      </c>
      <c r="AH96" s="38"/>
    </row>
    <row r="97" spans="1:34" ht="80.099999999999994" customHeight="1" outlineLevel="1">
      <c r="A97" s="316"/>
      <c r="B97" s="30" t="s">
        <v>45</v>
      </c>
      <c r="C97" s="31">
        <v>99</v>
      </c>
      <c r="D97" s="39">
        <f t="shared" si="85"/>
        <v>0.25848563968668409</v>
      </c>
      <c r="E97" s="40"/>
      <c r="F97" s="40"/>
      <c r="G97" s="40"/>
      <c r="H97" s="31">
        <v>97</v>
      </c>
      <c r="I97" s="39">
        <f t="shared" si="86"/>
        <v>0.25260416666666669</v>
      </c>
      <c r="J97" s="31">
        <v>96</v>
      </c>
      <c r="K97" s="39">
        <f t="shared" si="87"/>
        <v>0.2467866323907455</v>
      </c>
      <c r="L97" s="31">
        <v>92</v>
      </c>
      <c r="M97" s="39">
        <f t="shared" si="88"/>
        <v>0.233502538071066</v>
      </c>
      <c r="N97" s="31">
        <v>93</v>
      </c>
      <c r="O97" s="39">
        <f t="shared" si="89"/>
        <v>0.23785166240409208</v>
      </c>
      <c r="P97" s="31">
        <v>99</v>
      </c>
      <c r="Q97" s="39">
        <f t="shared" si="90"/>
        <v>0.2558139534883721</v>
      </c>
      <c r="R97" s="31">
        <v>105</v>
      </c>
      <c r="S97" s="39">
        <f t="shared" si="91"/>
        <v>0.27272727272727271</v>
      </c>
      <c r="T97" s="31">
        <v>107</v>
      </c>
      <c r="U97" s="39">
        <f t="shared" si="92"/>
        <v>0.27937336814621411</v>
      </c>
      <c r="V97" s="275">
        <v>103</v>
      </c>
      <c r="W97" s="277">
        <f t="shared" si="93"/>
        <v>0.2724867724867725</v>
      </c>
      <c r="X97" s="163"/>
      <c r="Y97" s="164" t="e">
        <f t="shared" si="94"/>
        <v>#DIV/0!</v>
      </c>
      <c r="Z97" s="163"/>
      <c r="AA97" s="164" t="e">
        <f t="shared" si="95"/>
        <v>#DIV/0!</v>
      </c>
      <c r="AB97" s="163"/>
      <c r="AC97" s="164" t="e">
        <f t="shared" si="96"/>
        <v>#DIV/0!</v>
      </c>
      <c r="AD97" s="163"/>
      <c r="AE97" s="164" t="e">
        <f t="shared" si="97"/>
        <v>#DIV/0!</v>
      </c>
      <c r="AF97" s="33">
        <f>V97</f>
        <v>103</v>
      </c>
      <c r="AG97" s="41">
        <f>AF97/AF5</f>
        <v>0.2724867724867725</v>
      </c>
      <c r="AH97" s="42"/>
    </row>
    <row r="98" spans="1:34" ht="80.099999999999994" customHeight="1" outlineLevel="1">
      <c r="A98" s="34"/>
      <c r="B98" s="30" t="s">
        <v>46</v>
      </c>
      <c r="C98" s="31">
        <v>80</v>
      </c>
      <c r="D98" s="39">
        <f t="shared" si="85"/>
        <v>0.27874564459930312</v>
      </c>
      <c r="E98" s="40"/>
      <c r="F98" s="40"/>
      <c r="G98" s="40"/>
      <c r="H98" s="31">
        <v>80</v>
      </c>
      <c r="I98" s="39">
        <f t="shared" si="86"/>
        <v>0.2807017543859649</v>
      </c>
      <c r="J98" s="31">
        <v>80</v>
      </c>
      <c r="K98" s="39">
        <f t="shared" si="87"/>
        <v>0.2807017543859649</v>
      </c>
      <c r="L98" s="31">
        <v>80</v>
      </c>
      <c r="M98" s="39">
        <f t="shared" si="88"/>
        <v>0.27972027972027974</v>
      </c>
      <c r="N98" s="31">
        <v>79</v>
      </c>
      <c r="O98" s="39">
        <f t="shared" si="89"/>
        <v>0.27719298245614032</v>
      </c>
      <c r="P98" s="31">
        <v>79</v>
      </c>
      <c r="Q98" s="39">
        <f t="shared" si="90"/>
        <v>0.28315412186379929</v>
      </c>
      <c r="R98" s="31">
        <v>78</v>
      </c>
      <c r="S98" s="39">
        <f t="shared" si="91"/>
        <v>0.27659574468085107</v>
      </c>
      <c r="T98" s="31">
        <v>80</v>
      </c>
      <c r="U98" s="39">
        <f t="shared" si="92"/>
        <v>0.28268551236749118</v>
      </c>
      <c r="V98" s="275">
        <v>77</v>
      </c>
      <c r="W98" s="277">
        <f t="shared" si="93"/>
        <v>0.27500000000000002</v>
      </c>
      <c r="X98" s="163"/>
      <c r="Y98" s="164" t="e">
        <f t="shared" si="94"/>
        <v>#DIV/0!</v>
      </c>
      <c r="Z98" s="163"/>
      <c r="AA98" s="164" t="e">
        <f t="shared" si="95"/>
        <v>#DIV/0!</v>
      </c>
      <c r="AB98" s="163"/>
      <c r="AC98" s="164" t="e">
        <f t="shared" si="96"/>
        <v>#DIV/0!</v>
      </c>
      <c r="AD98" s="163"/>
      <c r="AE98" s="164" t="e">
        <f t="shared" si="97"/>
        <v>#DIV/0!</v>
      </c>
      <c r="AF98" s="33">
        <f t="shared" ref="AF98:AF100" si="98">V98</f>
        <v>77</v>
      </c>
      <c r="AG98" s="41">
        <f t="shared" ref="AG98:AG100" si="99">AF98/AF6</f>
        <v>0.27500000000000002</v>
      </c>
      <c r="AH98" s="42"/>
    </row>
    <row r="99" spans="1:34" ht="80.099999999999994" customHeight="1" outlineLevel="1">
      <c r="A99" s="34"/>
      <c r="B99" s="30" t="s">
        <v>47</v>
      </c>
      <c r="C99" s="31">
        <v>151</v>
      </c>
      <c r="D99" s="39">
        <f t="shared" si="85"/>
        <v>0.3431818181818182</v>
      </c>
      <c r="E99" s="40"/>
      <c r="F99" s="40"/>
      <c r="G99" s="40"/>
      <c r="H99" s="31">
        <v>150</v>
      </c>
      <c r="I99" s="39">
        <f t="shared" si="86"/>
        <v>0.34403669724770641</v>
      </c>
      <c r="J99" s="31">
        <v>155</v>
      </c>
      <c r="K99" s="39">
        <f t="shared" si="87"/>
        <v>0.35227272727272729</v>
      </c>
      <c r="L99" s="31">
        <v>154</v>
      </c>
      <c r="M99" s="39">
        <f t="shared" si="88"/>
        <v>0.35321100917431192</v>
      </c>
      <c r="N99" s="31">
        <v>152</v>
      </c>
      <c r="O99" s="39">
        <f t="shared" si="89"/>
        <v>0.34942528735632183</v>
      </c>
      <c r="P99" s="31">
        <v>151</v>
      </c>
      <c r="Q99" s="39">
        <f t="shared" si="90"/>
        <v>0.35362997658079626</v>
      </c>
      <c r="R99" s="31">
        <v>146</v>
      </c>
      <c r="S99" s="39">
        <f t="shared" si="91"/>
        <v>0.34032634032634035</v>
      </c>
      <c r="T99" s="31">
        <v>157</v>
      </c>
      <c r="U99" s="39">
        <f t="shared" si="92"/>
        <v>0.36009174311926606</v>
      </c>
      <c r="V99" s="275">
        <v>161</v>
      </c>
      <c r="W99" s="277">
        <f t="shared" si="93"/>
        <v>0.36674259681093396</v>
      </c>
      <c r="X99" s="163"/>
      <c r="Y99" s="164" t="e">
        <f t="shared" si="94"/>
        <v>#DIV/0!</v>
      </c>
      <c r="Z99" s="163"/>
      <c r="AA99" s="164" t="e">
        <f t="shared" si="95"/>
        <v>#DIV/0!</v>
      </c>
      <c r="AB99" s="163"/>
      <c r="AC99" s="164" t="e">
        <f t="shared" si="96"/>
        <v>#DIV/0!</v>
      </c>
      <c r="AD99" s="163"/>
      <c r="AE99" s="164" t="e">
        <f t="shared" si="97"/>
        <v>#DIV/0!</v>
      </c>
      <c r="AF99" s="33">
        <f t="shared" si="98"/>
        <v>161</v>
      </c>
      <c r="AG99" s="41">
        <f t="shared" si="99"/>
        <v>0.36674259681093396</v>
      </c>
      <c r="AH99" s="42"/>
    </row>
    <row r="100" spans="1:34" ht="80.099999999999994" customHeight="1" outlineLevel="1">
      <c r="A100" s="34"/>
      <c r="B100" s="30" t="s">
        <v>48</v>
      </c>
      <c r="C100" s="31">
        <v>97</v>
      </c>
      <c r="D100" s="39">
        <f t="shared" si="85"/>
        <v>0.24433249370277077</v>
      </c>
      <c r="E100" s="40"/>
      <c r="F100" s="40"/>
      <c r="G100" s="40"/>
      <c r="H100" s="31">
        <v>99</v>
      </c>
      <c r="I100" s="39">
        <f t="shared" si="86"/>
        <v>0.24688279301745636</v>
      </c>
      <c r="J100" s="31">
        <v>94</v>
      </c>
      <c r="K100" s="39">
        <f t="shared" si="87"/>
        <v>0.23209876543209876</v>
      </c>
      <c r="L100" s="31">
        <v>95</v>
      </c>
      <c r="M100" s="39">
        <f t="shared" si="88"/>
        <v>0.23809523809523808</v>
      </c>
      <c r="N100" s="31">
        <v>93</v>
      </c>
      <c r="O100" s="39">
        <f t="shared" si="89"/>
        <v>0.23544303797468355</v>
      </c>
      <c r="P100" s="31">
        <v>95</v>
      </c>
      <c r="Q100" s="39">
        <f t="shared" si="90"/>
        <v>0.23809523809523808</v>
      </c>
      <c r="R100" s="31">
        <v>96</v>
      </c>
      <c r="S100" s="39">
        <f t="shared" si="91"/>
        <v>0.24427480916030533</v>
      </c>
      <c r="T100" s="31">
        <v>96</v>
      </c>
      <c r="U100" s="39">
        <f t="shared" si="92"/>
        <v>0.24427480916030533</v>
      </c>
      <c r="V100" s="275">
        <v>93</v>
      </c>
      <c r="W100" s="277">
        <f t="shared" si="93"/>
        <v>0.23134328358208955</v>
      </c>
      <c r="X100" s="163"/>
      <c r="Y100" s="164" t="e">
        <f t="shared" si="94"/>
        <v>#DIV/0!</v>
      </c>
      <c r="Z100" s="163"/>
      <c r="AA100" s="164" t="e">
        <f t="shared" si="95"/>
        <v>#DIV/0!</v>
      </c>
      <c r="AB100" s="163"/>
      <c r="AC100" s="164" t="e">
        <f t="shared" si="96"/>
        <v>#DIV/0!</v>
      </c>
      <c r="AD100" s="163"/>
      <c r="AE100" s="164" t="e">
        <f t="shared" si="97"/>
        <v>#DIV/0!</v>
      </c>
      <c r="AF100" s="33">
        <f t="shared" si="98"/>
        <v>93</v>
      </c>
      <c r="AG100" s="41">
        <f t="shared" si="99"/>
        <v>0.23134328358208955</v>
      </c>
      <c r="AH100" s="42"/>
    </row>
    <row r="101" spans="1:34" ht="80.099999999999994" customHeight="1">
      <c r="A101" s="35"/>
      <c r="B101" s="27" t="s">
        <v>170</v>
      </c>
      <c r="C101" s="28">
        <f>SUM(C102:C105)</f>
        <v>437</v>
      </c>
      <c r="D101" s="29">
        <f t="shared" si="85"/>
        <v>0.2942760942760943</v>
      </c>
      <c r="E101" s="37"/>
      <c r="F101" s="37"/>
      <c r="G101" s="37"/>
      <c r="H101" s="28">
        <f>SUM(H102:H105)</f>
        <v>434</v>
      </c>
      <c r="I101" s="29">
        <f t="shared" si="86"/>
        <v>0.29088471849865954</v>
      </c>
      <c r="J101" s="28">
        <f>SUM(J102:J105)</f>
        <v>433</v>
      </c>
      <c r="K101" s="29">
        <f t="shared" si="87"/>
        <v>0.29079919408999327</v>
      </c>
      <c r="L101" s="28">
        <f>SUM(L102:L105)</f>
        <v>434</v>
      </c>
      <c r="M101" s="29">
        <f t="shared" si="88"/>
        <v>0.28933333333333333</v>
      </c>
      <c r="N101" s="28">
        <f>SUM(N102:N105)</f>
        <v>431</v>
      </c>
      <c r="O101" s="29">
        <f t="shared" si="89"/>
        <v>0.29004037685060563</v>
      </c>
      <c r="P101" s="28">
        <f>SUM(P102:P105)</f>
        <v>425</v>
      </c>
      <c r="Q101" s="29">
        <f t="shared" si="90"/>
        <v>0.28696826468602293</v>
      </c>
      <c r="R101" s="28">
        <f>SUM(R102:R105)</f>
        <v>422</v>
      </c>
      <c r="S101" s="29">
        <f t="shared" si="91"/>
        <v>0.28494260634706281</v>
      </c>
      <c r="T101" s="28">
        <f>SUM(T102:T105)</f>
        <v>420</v>
      </c>
      <c r="U101" s="29">
        <f t="shared" si="92"/>
        <v>0.28397565922920892</v>
      </c>
      <c r="V101" s="28">
        <f>SUM(V102:V105)</f>
        <v>412</v>
      </c>
      <c r="W101" s="29">
        <f t="shared" si="93"/>
        <v>0.28296703296703296</v>
      </c>
      <c r="X101" s="162">
        <f>SUM(X102:X105)</f>
        <v>0</v>
      </c>
      <c r="Y101" s="165" t="e">
        <f t="shared" si="94"/>
        <v>#DIV/0!</v>
      </c>
      <c r="Z101" s="162">
        <f>SUM(Z102:Z105)</f>
        <v>0</v>
      </c>
      <c r="AA101" s="165" t="e">
        <f t="shared" si="95"/>
        <v>#DIV/0!</v>
      </c>
      <c r="AB101" s="162">
        <f>SUM(AB102:AB105)</f>
        <v>0</v>
      </c>
      <c r="AC101" s="165" t="e">
        <f t="shared" si="96"/>
        <v>#DIV/0!</v>
      </c>
      <c r="AD101" s="162">
        <f>SUM(AD102:AD105)</f>
        <v>0</v>
      </c>
      <c r="AE101" s="165" t="e">
        <f t="shared" si="97"/>
        <v>#DIV/0!</v>
      </c>
      <c r="AF101" s="28">
        <f>SUM(AF102:AF105)</f>
        <v>412</v>
      </c>
      <c r="AG101" s="29">
        <f>AF101/AF9</f>
        <v>0.28296703296703296</v>
      </c>
      <c r="AH101" s="38"/>
    </row>
    <row r="102" spans="1:34" ht="80.099999999999994" customHeight="1" outlineLevel="1">
      <c r="A102" s="35"/>
      <c r="B102" s="30" t="s">
        <v>49</v>
      </c>
      <c r="C102" s="31">
        <v>207</v>
      </c>
      <c r="D102" s="39">
        <f t="shared" si="85"/>
        <v>0.33878887070376434</v>
      </c>
      <c r="E102" s="40"/>
      <c r="F102" s="40"/>
      <c r="G102" s="40"/>
      <c r="H102" s="31">
        <v>204</v>
      </c>
      <c r="I102" s="39">
        <f t="shared" si="86"/>
        <v>0.33497536945812806</v>
      </c>
      <c r="J102" s="31">
        <v>205</v>
      </c>
      <c r="K102" s="39">
        <f t="shared" si="87"/>
        <v>0.33442088091353994</v>
      </c>
      <c r="L102" s="31">
        <v>205</v>
      </c>
      <c r="M102" s="39">
        <f t="shared" si="88"/>
        <v>0.33442088091353994</v>
      </c>
      <c r="N102" s="31">
        <v>204</v>
      </c>
      <c r="O102" s="39">
        <f t="shared" si="89"/>
        <v>0.33552631578947367</v>
      </c>
      <c r="P102" s="31">
        <v>202</v>
      </c>
      <c r="Q102" s="39">
        <f t="shared" si="90"/>
        <v>0.33499170812603646</v>
      </c>
      <c r="R102" s="31">
        <v>199</v>
      </c>
      <c r="S102" s="39">
        <f t="shared" si="91"/>
        <v>0.33056478405315615</v>
      </c>
      <c r="T102" s="31">
        <v>195</v>
      </c>
      <c r="U102" s="39">
        <f t="shared" si="92"/>
        <v>0.32828282828282829</v>
      </c>
      <c r="V102" s="275">
        <v>192</v>
      </c>
      <c r="W102" s="277">
        <f t="shared" si="93"/>
        <v>0.33046471600688471</v>
      </c>
      <c r="X102" s="163"/>
      <c r="Y102" s="164" t="e">
        <f t="shared" si="94"/>
        <v>#DIV/0!</v>
      </c>
      <c r="Z102" s="163"/>
      <c r="AA102" s="164" t="e">
        <f t="shared" si="95"/>
        <v>#DIV/0!</v>
      </c>
      <c r="AB102" s="163"/>
      <c r="AC102" s="164" t="e">
        <f t="shared" si="96"/>
        <v>#DIV/0!</v>
      </c>
      <c r="AD102" s="163"/>
      <c r="AE102" s="164" t="e">
        <f t="shared" si="97"/>
        <v>#DIV/0!</v>
      </c>
      <c r="AF102" s="33">
        <f>V102</f>
        <v>192</v>
      </c>
      <c r="AG102" s="41">
        <f>AF102/AF10</f>
        <v>0.33046471600688471</v>
      </c>
      <c r="AH102" s="42"/>
    </row>
    <row r="103" spans="1:34" ht="80.099999999999994" customHeight="1" outlineLevel="1">
      <c r="A103" s="35"/>
      <c r="B103" s="30" t="s">
        <v>50</v>
      </c>
      <c r="C103" s="31">
        <v>115</v>
      </c>
      <c r="D103" s="39">
        <f t="shared" si="85"/>
        <v>0.35276073619631904</v>
      </c>
      <c r="E103" s="40"/>
      <c r="F103" s="40"/>
      <c r="G103" s="40"/>
      <c r="H103" s="31">
        <v>115</v>
      </c>
      <c r="I103" s="39">
        <f t="shared" si="86"/>
        <v>0.34534534534534533</v>
      </c>
      <c r="J103" s="31">
        <v>114</v>
      </c>
      <c r="K103" s="39">
        <f t="shared" si="87"/>
        <v>0.34337349397590361</v>
      </c>
      <c r="L103" s="31">
        <v>113</v>
      </c>
      <c r="M103" s="39">
        <f t="shared" si="88"/>
        <v>0.33731343283582088</v>
      </c>
      <c r="N103" s="31">
        <v>112</v>
      </c>
      <c r="O103" s="39">
        <f t="shared" si="89"/>
        <v>0.33734939759036142</v>
      </c>
      <c r="P103" s="31">
        <v>108</v>
      </c>
      <c r="Q103" s="39">
        <f t="shared" si="90"/>
        <v>0.3253012048192771</v>
      </c>
      <c r="R103" s="31">
        <v>107</v>
      </c>
      <c r="S103" s="39">
        <f t="shared" si="91"/>
        <v>0.32228915662650603</v>
      </c>
      <c r="T103" s="31">
        <v>108</v>
      </c>
      <c r="U103" s="39">
        <f t="shared" si="92"/>
        <v>0.32826747720364741</v>
      </c>
      <c r="V103" s="275">
        <v>105</v>
      </c>
      <c r="W103" s="277">
        <f t="shared" si="93"/>
        <v>0.32608695652173914</v>
      </c>
      <c r="X103" s="163"/>
      <c r="Y103" s="164" t="e">
        <f t="shared" si="94"/>
        <v>#DIV/0!</v>
      </c>
      <c r="Z103" s="163"/>
      <c r="AA103" s="164" t="e">
        <f t="shared" si="95"/>
        <v>#DIV/0!</v>
      </c>
      <c r="AB103" s="163"/>
      <c r="AC103" s="164" t="e">
        <f t="shared" si="96"/>
        <v>#DIV/0!</v>
      </c>
      <c r="AD103" s="163"/>
      <c r="AE103" s="164" t="e">
        <f t="shared" si="97"/>
        <v>#DIV/0!</v>
      </c>
      <c r="AF103" s="33">
        <f t="shared" ref="AF103:AF105" si="100">V103</f>
        <v>105</v>
      </c>
      <c r="AG103" s="41">
        <f t="shared" ref="AG103:AG105" si="101">AF103/AF11</f>
        <v>0.32608695652173914</v>
      </c>
      <c r="AH103" s="42"/>
    </row>
    <row r="104" spans="1:34" ht="80.099999999999994" customHeight="1" outlineLevel="1">
      <c r="A104" s="35"/>
      <c r="B104" s="30" t="s">
        <v>51</v>
      </c>
      <c r="C104" s="31">
        <v>90</v>
      </c>
      <c r="D104" s="39">
        <f t="shared" si="85"/>
        <v>0.22727272727272727</v>
      </c>
      <c r="E104" s="40"/>
      <c r="F104" s="40"/>
      <c r="G104" s="40"/>
      <c r="H104" s="31">
        <v>90</v>
      </c>
      <c r="I104" s="39">
        <f t="shared" si="86"/>
        <v>0.22500000000000001</v>
      </c>
      <c r="J104" s="31">
        <v>89</v>
      </c>
      <c r="K104" s="39">
        <f t="shared" si="87"/>
        <v>0.22531645569620254</v>
      </c>
      <c r="L104" s="31">
        <v>90</v>
      </c>
      <c r="M104" s="39">
        <f t="shared" si="88"/>
        <v>0.22727272727272727</v>
      </c>
      <c r="N104" s="31">
        <v>90</v>
      </c>
      <c r="O104" s="39">
        <f t="shared" si="89"/>
        <v>0.22900763358778625</v>
      </c>
      <c r="P104" s="31">
        <v>90</v>
      </c>
      <c r="Q104" s="39">
        <f t="shared" si="90"/>
        <v>0.22842639593908629</v>
      </c>
      <c r="R104" s="31">
        <v>91</v>
      </c>
      <c r="S104" s="39">
        <f t="shared" si="91"/>
        <v>0.23273657289002558</v>
      </c>
      <c r="T104" s="31">
        <v>87</v>
      </c>
      <c r="U104" s="39">
        <f t="shared" si="92"/>
        <v>0.21914357682619648</v>
      </c>
      <c r="V104" s="275">
        <v>85</v>
      </c>
      <c r="W104" s="277">
        <f t="shared" si="93"/>
        <v>0.21683673469387754</v>
      </c>
      <c r="X104" s="163"/>
      <c r="Y104" s="164" t="e">
        <f t="shared" si="94"/>
        <v>#DIV/0!</v>
      </c>
      <c r="Z104" s="163"/>
      <c r="AA104" s="164" t="e">
        <f t="shared" si="95"/>
        <v>#DIV/0!</v>
      </c>
      <c r="AB104" s="163"/>
      <c r="AC104" s="164" t="e">
        <f t="shared" si="96"/>
        <v>#DIV/0!</v>
      </c>
      <c r="AD104" s="163"/>
      <c r="AE104" s="164" t="e">
        <f t="shared" si="97"/>
        <v>#DIV/0!</v>
      </c>
      <c r="AF104" s="33">
        <f t="shared" si="100"/>
        <v>85</v>
      </c>
      <c r="AG104" s="41">
        <f t="shared" si="101"/>
        <v>0.21683673469387754</v>
      </c>
      <c r="AH104" s="42"/>
    </row>
    <row r="105" spans="1:34" ht="80.099999999999994" customHeight="1" outlineLevel="1">
      <c r="A105" s="35"/>
      <c r="B105" s="30" t="s">
        <v>52</v>
      </c>
      <c r="C105" s="31">
        <v>25</v>
      </c>
      <c r="D105" s="39">
        <f t="shared" si="85"/>
        <v>0.16447368421052633</v>
      </c>
      <c r="E105" s="40"/>
      <c r="F105" s="40"/>
      <c r="G105" s="40"/>
      <c r="H105" s="31">
        <v>25</v>
      </c>
      <c r="I105" s="39">
        <f t="shared" si="86"/>
        <v>0.16666666666666666</v>
      </c>
      <c r="J105" s="31">
        <v>25</v>
      </c>
      <c r="K105" s="39">
        <f t="shared" si="87"/>
        <v>0.16778523489932887</v>
      </c>
      <c r="L105" s="31">
        <v>26</v>
      </c>
      <c r="M105" s="39">
        <f t="shared" si="88"/>
        <v>0.16666666666666666</v>
      </c>
      <c r="N105" s="31">
        <v>25</v>
      </c>
      <c r="O105" s="39">
        <f t="shared" si="89"/>
        <v>0.16339869281045752</v>
      </c>
      <c r="P105" s="31">
        <v>25</v>
      </c>
      <c r="Q105" s="39">
        <f t="shared" si="90"/>
        <v>0.16447368421052633</v>
      </c>
      <c r="R105" s="31">
        <v>25</v>
      </c>
      <c r="S105" s="39">
        <f t="shared" si="91"/>
        <v>0.16025641025641027</v>
      </c>
      <c r="T105" s="31">
        <v>30</v>
      </c>
      <c r="U105" s="39">
        <f t="shared" si="92"/>
        <v>0.18867924528301888</v>
      </c>
      <c r="V105" s="275">
        <v>30</v>
      </c>
      <c r="W105" s="277">
        <f t="shared" si="93"/>
        <v>0.18633540372670807</v>
      </c>
      <c r="X105" s="163"/>
      <c r="Y105" s="164" t="e">
        <f t="shared" si="94"/>
        <v>#DIV/0!</v>
      </c>
      <c r="Z105" s="163"/>
      <c r="AA105" s="164" t="e">
        <f t="shared" si="95"/>
        <v>#DIV/0!</v>
      </c>
      <c r="AB105" s="163"/>
      <c r="AC105" s="164" t="e">
        <f t="shared" si="96"/>
        <v>#DIV/0!</v>
      </c>
      <c r="AD105" s="163"/>
      <c r="AE105" s="164" t="e">
        <f t="shared" si="97"/>
        <v>#DIV/0!</v>
      </c>
      <c r="AF105" s="33">
        <f t="shared" si="100"/>
        <v>30</v>
      </c>
      <c r="AG105" s="41">
        <f t="shared" si="101"/>
        <v>0.18633540372670807</v>
      </c>
      <c r="AH105" s="42"/>
    </row>
    <row r="106" spans="1:34" ht="80.099999999999994" customHeight="1">
      <c r="A106" s="35"/>
      <c r="B106" s="27" t="s">
        <v>171</v>
      </c>
      <c r="C106" s="28">
        <f>SUM(C107:C110)</f>
        <v>535</v>
      </c>
      <c r="D106" s="29">
        <f t="shared" si="85"/>
        <v>0.29672767609539658</v>
      </c>
      <c r="E106" s="37"/>
      <c r="F106" s="37"/>
      <c r="G106" s="37"/>
      <c r="H106" s="28">
        <f>SUM(H107:H110)</f>
        <v>537</v>
      </c>
      <c r="I106" s="29">
        <f t="shared" si="86"/>
        <v>0.29635761589403975</v>
      </c>
      <c r="J106" s="28">
        <f>SUM(J107:J110)</f>
        <v>527</v>
      </c>
      <c r="K106" s="29">
        <f t="shared" si="87"/>
        <v>0.29441340782122905</v>
      </c>
      <c r="L106" s="28">
        <f>SUM(L107:L110)</f>
        <v>522</v>
      </c>
      <c r="M106" s="29">
        <f t="shared" si="88"/>
        <v>0.29276500280426249</v>
      </c>
      <c r="N106" s="28">
        <f>SUM(N107:N110)</f>
        <v>521</v>
      </c>
      <c r="O106" s="29">
        <f t="shared" si="89"/>
        <v>0.29352112676056336</v>
      </c>
      <c r="P106" s="28">
        <f>SUM(P107:P110)</f>
        <v>520</v>
      </c>
      <c r="Q106" s="29">
        <f t="shared" si="90"/>
        <v>0.29229904440697019</v>
      </c>
      <c r="R106" s="28">
        <f>SUM(R107:R110)</f>
        <v>528</v>
      </c>
      <c r="S106" s="29">
        <f t="shared" si="91"/>
        <v>0.29513694801565121</v>
      </c>
      <c r="T106" s="28">
        <f>SUM(T107:T110)</f>
        <v>522</v>
      </c>
      <c r="U106" s="29">
        <f t="shared" si="92"/>
        <v>0.29309376754632227</v>
      </c>
      <c r="V106" s="28">
        <f>SUM(V107:V110)</f>
        <v>514</v>
      </c>
      <c r="W106" s="29">
        <f t="shared" si="93"/>
        <v>0.29105322763306907</v>
      </c>
      <c r="X106" s="162">
        <f>SUM(X107:X110)</f>
        <v>0</v>
      </c>
      <c r="Y106" s="165" t="e">
        <f t="shared" si="94"/>
        <v>#DIV/0!</v>
      </c>
      <c r="Z106" s="162">
        <f>SUM(Z107:Z110)</f>
        <v>0</v>
      </c>
      <c r="AA106" s="165" t="e">
        <f t="shared" si="95"/>
        <v>#DIV/0!</v>
      </c>
      <c r="AB106" s="162">
        <f>SUM(AB107:AB110)</f>
        <v>0</v>
      </c>
      <c r="AC106" s="165" t="e">
        <f t="shared" si="96"/>
        <v>#DIV/0!</v>
      </c>
      <c r="AD106" s="162">
        <f>SUM(AD107:AD110)</f>
        <v>0</v>
      </c>
      <c r="AE106" s="165" t="e">
        <f t="shared" si="97"/>
        <v>#DIV/0!</v>
      </c>
      <c r="AF106" s="28">
        <f>SUM(AF107:AF110)</f>
        <v>514</v>
      </c>
      <c r="AG106" s="29">
        <f>AF106/AF14</f>
        <v>0.29105322763306907</v>
      </c>
      <c r="AH106" s="38"/>
    </row>
    <row r="107" spans="1:34" ht="80.099999999999994" customHeight="1" outlineLevel="1">
      <c r="A107" s="35"/>
      <c r="B107" s="30" t="s">
        <v>53</v>
      </c>
      <c r="C107" s="31">
        <v>263</v>
      </c>
      <c r="D107" s="39">
        <f t="shared" si="85"/>
        <v>0.30652680652680653</v>
      </c>
      <c r="E107" s="40"/>
      <c r="F107" s="40"/>
      <c r="G107" s="40"/>
      <c r="H107" s="31">
        <v>267</v>
      </c>
      <c r="I107" s="39">
        <f t="shared" si="86"/>
        <v>0.30831408775981523</v>
      </c>
      <c r="J107" s="31">
        <v>260</v>
      </c>
      <c r="K107" s="39">
        <f t="shared" si="87"/>
        <v>0.30267753201396974</v>
      </c>
      <c r="L107" s="31">
        <v>256</v>
      </c>
      <c r="M107" s="39">
        <f t="shared" si="88"/>
        <v>0.3008225616921269</v>
      </c>
      <c r="N107" s="31">
        <v>255</v>
      </c>
      <c r="O107" s="39">
        <f t="shared" si="89"/>
        <v>0.30035335689045939</v>
      </c>
      <c r="P107" s="31">
        <v>253</v>
      </c>
      <c r="Q107" s="39">
        <f t="shared" si="90"/>
        <v>0.29870129870129869</v>
      </c>
      <c r="R107" s="31">
        <v>258</v>
      </c>
      <c r="S107" s="39">
        <f t="shared" si="91"/>
        <v>0.30281690140845069</v>
      </c>
      <c r="T107" s="31">
        <v>256</v>
      </c>
      <c r="U107" s="39">
        <f t="shared" si="92"/>
        <v>0.30295857988165681</v>
      </c>
      <c r="V107" s="275">
        <v>251</v>
      </c>
      <c r="W107" s="277">
        <f t="shared" si="93"/>
        <v>0.30023923444976075</v>
      </c>
      <c r="X107" s="163"/>
      <c r="Y107" s="164" t="e">
        <f t="shared" si="94"/>
        <v>#DIV/0!</v>
      </c>
      <c r="Z107" s="163"/>
      <c r="AA107" s="164" t="e">
        <f t="shared" si="95"/>
        <v>#DIV/0!</v>
      </c>
      <c r="AB107" s="163"/>
      <c r="AC107" s="164" t="e">
        <f t="shared" si="96"/>
        <v>#DIV/0!</v>
      </c>
      <c r="AD107" s="163"/>
      <c r="AE107" s="164" t="e">
        <f t="shared" si="97"/>
        <v>#DIV/0!</v>
      </c>
      <c r="AF107" s="33">
        <f>V107</f>
        <v>251</v>
      </c>
      <c r="AG107" s="41">
        <f>AF107/AF15</f>
        <v>0.30023923444976075</v>
      </c>
      <c r="AH107" s="42"/>
    </row>
    <row r="108" spans="1:34" ht="80.099999999999994" customHeight="1" outlineLevel="1">
      <c r="A108" s="35"/>
      <c r="B108" s="30" t="s">
        <v>54</v>
      </c>
      <c r="C108" s="31">
        <v>65</v>
      </c>
      <c r="D108" s="39">
        <f t="shared" si="85"/>
        <v>0.42763157894736842</v>
      </c>
      <c r="E108" s="40"/>
      <c r="F108" s="40"/>
      <c r="G108" s="40"/>
      <c r="H108" s="31">
        <v>65</v>
      </c>
      <c r="I108" s="39">
        <f t="shared" si="86"/>
        <v>0.42763157894736842</v>
      </c>
      <c r="J108" s="31">
        <v>65</v>
      </c>
      <c r="K108" s="39">
        <f t="shared" si="87"/>
        <v>0.42483660130718953</v>
      </c>
      <c r="L108" s="31">
        <v>65</v>
      </c>
      <c r="M108" s="39">
        <f t="shared" si="88"/>
        <v>0.41935483870967744</v>
      </c>
      <c r="N108" s="31">
        <v>66</v>
      </c>
      <c r="O108" s="39">
        <f t="shared" si="89"/>
        <v>0.42857142857142855</v>
      </c>
      <c r="P108" s="31">
        <v>65</v>
      </c>
      <c r="Q108" s="39">
        <f t="shared" si="90"/>
        <v>0.42483660130718953</v>
      </c>
      <c r="R108" s="31">
        <v>67</v>
      </c>
      <c r="S108" s="39">
        <f t="shared" si="91"/>
        <v>0.42948717948717946</v>
      </c>
      <c r="T108" s="31">
        <v>66</v>
      </c>
      <c r="U108" s="39">
        <f t="shared" si="92"/>
        <v>0.42038216560509556</v>
      </c>
      <c r="V108" s="275">
        <v>64</v>
      </c>
      <c r="W108" s="277">
        <f t="shared" si="93"/>
        <v>0.41558441558441561</v>
      </c>
      <c r="X108" s="163"/>
      <c r="Y108" s="164" t="e">
        <f t="shared" si="94"/>
        <v>#DIV/0!</v>
      </c>
      <c r="Z108" s="163"/>
      <c r="AA108" s="164" t="e">
        <f t="shared" si="95"/>
        <v>#DIV/0!</v>
      </c>
      <c r="AB108" s="163"/>
      <c r="AC108" s="164" t="e">
        <f t="shared" si="96"/>
        <v>#DIV/0!</v>
      </c>
      <c r="AD108" s="163"/>
      <c r="AE108" s="164" t="e">
        <f t="shared" si="97"/>
        <v>#DIV/0!</v>
      </c>
      <c r="AF108" s="33">
        <f t="shared" ref="AF108:AF110" si="102">V108</f>
        <v>64</v>
      </c>
      <c r="AG108" s="41">
        <f t="shared" ref="AG108:AG110" si="103">AF108/AF16</f>
        <v>0.41558441558441561</v>
      </c>
      <c r="AH108" s="42"/>
    </row>
    <row r="109" spans="1:34" ht="80.099999999999994" customHeight="1" outlineLevel="1">
      <c r="A109" s="35"/>
      <c r="B109" s="30" t="s">
        <v>55</v>
      </c>
      <c r="C109" s="31">
        <v>113</v>
      </c>
      <c r="D109" s="39">
        <f t="shared" si="85"/>
        <v>0.30874316939890711</v>
      </c>
      <c r="E109" s="40"/>
      <c r="F109" s="40"/>
      <c r="G109" s="40"/>
      <c r="H109" s="31">
        <v>112</v>
      </c>
      <c r="I109" s="39">
        <f t="shared" si="86"/>
        <v>0.30188679245283018</v>
      </c>
      <c r="J109" s="31">
        <v>112</v>
      </c>
      <c r="K109" s="39">
        <f t="shared" si="87"/>
        <v>0.30769230769230771</v>
      </c>
      <c r="L109" s="31">
        <v>110</v>
      </c>
      <c r="M109" s="39">
        <f t="shared" si="88"/>
        <v>0.30386740331491713</v>
      </c>
      <c r="N109" s="31">
        <v>110</v>
      </c>
      <c r="O109" s="39">
        <f t="shared" si="89"/>
        <v>0.30054644808743169</v>
      </c>
      <c r="P109" s="31">
        <v>109</v>
      </c>
      <c r="Q109" s="39">
        <f t="shared" si="90"/>
        <v>0.29619565217391303</v>
      </c>
      <c r="R109" s="31">
        <v>110</v>
      </c>
      <c r="S109" s="39">
        <f t="shared" si="91"/>
        <v>0.29649595687331537</v>
      </c>
      <c r="T109" s="31">
        <v>110</v>
      </c>
      <c r="U109" s="39">
        <f t="shared" si="92"/>
        <v>0.29729729729729731</v>
      </c>
      <c r="V109" s="275">
        <v>109</v>
      </c>
      <c r="W109" s="277">
        <f t="shared" si="93"/>
        <v>0.29781420765027322</v>
      </c>
      <c r="X109" s="163"/>
      <c r="Y109" s="164" t="e">
        <f t="shared" si="94"/>
        <v>#DIV/0!</v>
      </c>
      <c r="Z109" s="163"/>
      <c r="AA109" s="164" t="e">
        <f t="shared" si="95"/>
        <v>#DIV/0!</v>
      </c>
      <c r="AB109" s="163"/>
      <c r="AC109" s="164" t="e">
        <f t="shared" si="96"/>
        <v>#DIV/0!</v>
      </c>
      <c r="AD109" s="163"/>
      <c r="AE109" s="164" t="e">
        <f t="shared" si="97"/>
        <v>#DIV/0!</v>
      </c>
      <c r="AF109" s="33">
        <f t="shared" si="102"/>
        <v>109</v>
      </c>
      <c r="AG109" s="41">
        <f t="shared" si="103"/>
        <v>0.29781420765027322</v>
      </c>
      <c r="AH109" s="42"/>
    </row>
    <row r="110" spans="1:34" ht="80.099999999999994" customHeight="1" outlineLevel="1">
      <c r="A110" s="35"/>
      <c r="B110" s="30" t="s">
        <v>56</v>
      </c>
      <c r="C110" s="31">
        <v>94</v>
      </c>
      <c r="D110" s="39">
        <f t="shared" si="85"/>
        <v>0.22014051522248243</v>
      </c>
      <c r="E110" s="40"/>
      <c r="F110" s="40"/>
      <c r="G110" s="40"/>
      <c r="H110" s="31">
        <v>93</v>
      </c>
      <c r="I110" s="39">
        <f t="shared" si="86"/>
        <v>0.21985815602836881</v>
      </c>
      <c r="J110" s="31">
        <v>90</v>
      </c>
      <c r="K110" s="39">
        <f t="shared" si="87"/>
        <v>0.21739130434782608</v>
      </c>
      <c r="L110" s="31">
        <v>91</v>
      </c>
      <c r="M110" s="39">
        <f t="shared" si="88"/>
        <v>0.21927710843373494</v>
      </c>
      <c r="N110" s="31">
        <v>90</v>
      </c>
      <c r="O110" s="39">
        <f t="shared" si="89"/>
        <v>0.22167487684729065</v>
      </c>
      <c r="P110" s="31">
        <v>93</v>
      </c>
      <c r="Q110" s="39">
        <f t="shared" si="90"/>
        <v>0.22627737226277372</v>
      </c>
      <c r="R110" s="31">
        <v>93</v>
      </c>
      <c r="S110" s="39">
        <f t="shared" si="91"/>
        <v>0.22682926829268293</v>
      </c>
      <c r="T110" s="31">
        <v>90</v>
      </c>
      <c r="U110" s="39">
        <f t="shared" si="92"/>
        <v>0.22004889975550121</v>
      </c>
      <c r="V110" s="275">
        <v>90</v>
      </c>
      <c r="W110" s="277">
        <f t="shared" si="93"/>
        <v>0.21951219512195122</v>
      </c>
      <c r="X110" s="163"/>
      <c r="Y110" s="164" t="e">
        <f t="shared" si="94"/>
        <v>#DIV/0!</v>
      </c>
      <c r="Z110" s="163"/>
      <c r="AA110" s="164" t="e">
        <f t="shared" si="95"/>
        <v>#DIV/0!</v>
      </c>
      <c r="AB110" s="163"/>
      <c r="AC110" s="164" t="e">
        <f t="shared" si="96"/>
        <v>#DIV/0!</v>
      </c>
      <c r="AD110" s="163"/>
      <c r="AE110" s="164" t="e">
        <f t="shared" si="97"/>
        <v>#DIV/0!</v>
      </c>
      <c r="AF110" s="33">
        <f t="shared" si="102"/>
        <v>90</v>
      </c>
      <c r="AG110" s="41">
        <f t="shared" si="103"/>
        <v>0.21951219512195122</v>
      </c>
      <c r="AH110" s="42"/>
    </row>
    <row r="111" spans="1:34" ht="80.099999999999994" customHeight="1">
      <c r="A111" s="35"/>
      <c r="B111" s="27" t="s">
        <v>172</v>
      </c>
      <c r="C111" s="28">
        <f>SUM(C112:C116)</f>
        <v>316</v>
      </c>
      <c r="D111" s="29">
        <f t="shared" si="85"/>
        <v>0.21599453178400546</v>
      </c>
      <c r="E111" s="37"/>
      <c r="F111" s="37"/>
      <c r="G111" s="37"/>
      <c r="H111" s="28">
        <f>SUM(H112:H116)</f>
        <v>317</v>
      </c>
      <c r="I111" s="29">
        <f t="shared" si="86"/>
        <v>0.21638225255972696</v>
      </c>
      <c r="J111" s="28">
        <f>SUM(J112:J116)</f>
        <v>310</v>
      </c>
      <c r="K111" s="29">
        <f t="shared" si="87"/>
        <v>0.21262002743484226</v>
      </c>
      <c r="L111" s="28">
        <f>SUM(L112:L116)</f>
        <v>309</v>
      </c>
      <c r="M111" s="29">
        <f t="shared" si="88"/>
        <v>0.21280991735537191</v>
      </c>
      <c r="N111" s="28">
        <f>SUM(N112:N116)</f>
        <v>323</v>
      </c>
      <c r="O111" s="29">
        <f t="shared" si="89"/>
        <v>0.22108145106091717</v>
      </c>
      <c r="P111" s="28">
        <f>SUM(P112:P116)</f>
        <v>324</v>
      </c>
      <c r="Q111" s="29">
        <f t="shared" si="90"/>
        <v>0.22237474262182566</v>
      </c>
      <c r="R111" s="28">
        <f>SUM(R112:R116)</f>
        <v>320</v>
      </c>
      <c r="S111" s="29">
        <f t="shared" si="91"/>
        <v>0.21753908905506458</v>
      </c>
      <c r="T111" s="28">
        <f>SUM(T112:T116)</f>
        <v>316</v>
      </c>
      <c r="U111" s="29">
        <f t="shared" si="92"/>
        <v>0.2167352537722908</v>
      </c>
      <c r="V111" s="28">
        <f>SUM(V112:V116)</f>
        <v>324</v>
      </c>
      <c r="W111" s="29">
        <f t="shared" si="93"/>
        <v>0.2236024844720497</v>
      </c>
      <c r="X111" s="162">
        <f>SUM(X112:X116)</f>
        <v>0</v>
      </c>
      <c r="Y111" s="165" t="e">
        <f t="shared" si="94"/>
        <v>#DIV/0!</v>
      </c>
      <c r="Z111" s="162">
        <f>SUM(Z112:Z116)</f>
        <v>0</v>
      </c>
      <c r="AA111" s="165" t="e">
        <f t="shared" si="95"/>
        <v>#DIV/0!</v>
      </c>
      <c r="AB111" s="162">
        <f>SUM(AB112:AB116)</f>
        <v>0</v>
      </c>
      <c r="AC111" s="165" t="e">
        <f t="shared" si="96"/>
        <v>#DIV/0!</v>
      </c>
      <c r="AD111" s="162">
        <f>SUM(AD112:AD116)</f>
        <v>0</v>
      </c>
      <c r="AE111" s="165" t="e">
        <f t="shared" si="97"/>
        <v>#DIV/0!</v>
      </c>
      <c r="AF111" s="28">
        <f>SUM(AF112:AF116)</f>
        <v>324</v>
      </c>
      <c r="AG111" s="29">
        <f>AF111/AF19</f>
        <v>0.2236024844720497</v>
      </c>
      <c r="AH111" s="38"/>
    </row>
    <row r="112" spans="1:34" ht="80.099999999999994" customHeight="1" outlineLevel="1">
      <c r="A112" s="35"/>
      <c r="B112" s="30" t="s">
        <v>57</v>
      </c>
      <c r="C112" s="31">
        <v>149</v>
      </c>
      <c r="D112" s="39">
        <f t="shared" si="85"/>
        <v>0.25</v>
      </c>
      <c r="E112" s="40"/>
      <c r="F112" s="40"/>
      <c r="G112" s="40"/>
      <c r="H112" s="31">
        <v>149</v>
      </c>
      <c r="I112" s="39">
        <f t="shared" si="86"/>
        <v>0.24792013311148087</v>
      </c>
      <c r="J112" s="31">
        <v>146</v>
      </c>
      <c r="K112" s="39">
        <f t="shared" si="87"/>
        <v>0.24537815126050419</v>
      </c>
      <c r="L112" s="31">
        <v>146</v>
      </c>
      <c r="M112" s="39">
        <f t="shared" si="88"/>
        <v>0.24620573355817876</v>
      </c>
      <c r="N112" s="31">
        <v>157</v>
      </c>
      <c r="O112" s="39">
        <f t="shared" si="89"/>
        <v>0.26210350584307179</v>
      </c>
      <c r="P112" s="31">
        <v>152</v>
      </c>
      <c r="Q112" s="39">
        <f t="shared" si="90"/>
        <v>0.25291181364392679</v>
      </c>
      <c r="R112" s="31">
        <v>151</v>
      </c>
      <c r="S112" s="39">
        <f t="shared" si="91"/>
        <v>0.25124792013311148</v>
      </c>
      <c r="T112" s="31">
        <v>142</v>
      </c>
      <c r="U112" s="39">
        <f t="shared" si="92"/>
        <v>0.23627287853577372</v>
      </c>
      <c r="V112" s="275">
        <v>148</v>
      </c>
      <c r="W112" s="277">
        <f t="shared" si="93"/>
        <v>0.24707846410684475</v>
      </c>
      <c r="X112" s="163"/>
      <c r="Y112" s="164" t="e">
        <f t="shared" si="94"/>
        <v>#DIV/0!</v>
      </c>
      <c r="Z112" s="163"/>
      <c r="AA112" s="164" t="e">
        <f t="shared" si="95"/>
        <v>#DIV/0!</v>
      </c>
      <c r="AB112" s="163"/>
      <c r="AC112" s="164" t="e">
        <f t="shared" si="96"/>
        <v>#DIV/0!</v>
      </c>
      <c r="AD112" s="163"/>
      <c r="AE112" s="164" t="e">
        <f t="shared" si="97"/>
        <v>#DIV/0!</v>
      </c>
      <c r="AF112" s="33">
        <f>V112</f>
        <v>148</v>
      </c>
      <c r="AG112" s="41">
        <f>AF112/AF20</f>
        <v>0.24707846410684475</v>
      </c>
      <c r="AH112" s="42"/>
    </row>
    <row r="113" spans="1:34" ht="80.099999999999994" customHeight="1" outlineLevel="1">
      <c r="A113" s="35"/>
      <c r="B113" s="30" t="s">
        <v>58</v>
      </c>
      <c r="C113" s="31">
        <v>82</v>
      </c>
      <c r="D113" s="39">
        <f t="shared" si="85"/>
        <v>0.19806763285024154</v>
      </c>
      <c r="E113" s="40"/>
      <c r="F113" s="40"/>
      <c r="G113" s="40"/>
      <c r="H113" s="31">
        <v>81</v>
      </c>
      <c r="I113" s="39">
        <f t="shared" si="86"/>
        <v>0.19901719901719903</v>
      </c>
      <c r="J113" s="31">
        <v>77</v>
      </c>
      <c r="K113" s="39">
        <f t="shared" si="87"/>
        <v>0.19012345679012346</v>
      </c>
      <c r="L113" s="31">
        <v>77</v>
      </c>
      <c r="M113" s="39">
        <f t="shared" si="88"/>
        <v>0.19106699751861042</v>
      </c>
      <c r="N113" s="31">
        <v>81</v>
      </c>
      <c r="O113" s="39">
        <f t="shared" si="89"/>
        <v>0.19852941176470587</v>
      </c>
      <c r="P113" s="31">
        <v>81</v>
      </c>
      <c r="Q113" s="39">
        <f t="shared" si="90"/>
        <v>0.1980440097799511</v>
      </c>
      <c r="R113" s="31">
        <v>80</v>
      </c>
      <c r="S113" s="39">
        <f t="shared" si="91"/>
        <v>0.19184652278177458</v>
      </c>
      <c r="T113" s="31">
        <v>80</v>
      </c>
      <c r="U113" s="39">
        <f t="shared" si="92"/>
        <v>0.19323671497584541</v>
      </c>
      <c r="V113" s="275">
        <v>81</v>
      </c>
      <c r="W113" s="277">
        <f t="shared" si="93"/>
        <v>0.19708029197080293</v>
      </c>
      <c r="X113" s="163"/>
      <c r="Y113" s="164" t="e">
        <f t="shared" si="94"/>
        <v>#DIV/0!</v>
      </c>
      <c r="Z113" s="163"/>
      <c r="AA113" s="164" t="e">
        <f t="shared" si="95"/>
        <v>#DIV/0!</v>
      </c>
      <c r="AB113" s="163"/>
      <c r="AC113" s="164" t="e">
        <f t="shared" si="96"/>
        <v>#DIV/0!</v>
      </c>
      <c r="AD113" s="163"/>
      <c r="AE113" s="164" t="e">
        <f t="shared" si="97"/>
        <v>#DIV/0!</v>
      </c>
      <c r="AF113" s="33">
        <f t="shared" ref="AF113:AF116" si="104">V113</f>
        <v>81</v>
      </c>
      <c r="AG113" s="41">
        <f t="shared" ref="AG113:AG116" si="105">AF113/AF21</f>
        <v>0.19708029197080293</v>
      </c>
      <c r="AH113" s="42"/>
    </row>
    <row r="114" spans="1:34" ht="80.099999999999994" customHeight="1" outlineLevel="1">
      <c r="A114" s="35"/>
      <c r="B114" s="30" t="s">
        <v>59</v>
      </c>
      <c r="C114" s="31">
        <v>36</v>
      </c>
      <c r="D114" s="39">
        <f t="shared" si="85"/>
        <v>0.26865671641791045</v>
      </c>
      <c r="E114" s="40"/>
      <c r="F114" s="40"/>
      <c r="G114" s="40"/>
      <c r="H114" s="31">
        <v>38</v>
      </c>
      <c r="I114" s="39">
        <f t="shared" si="86"/>
        <v>0.27142857142857141</v>
      </c>
      <c r="J114" s="31">
        <v>38</v>
      </c>
      <c r="K114" s="39">
        <f t="shared" si="87"/>
        <v>0.26760563380281688</v>
      </c>
      <c r="L114" s="31">
        <v>38</v>
      </c>
      <c r="M114" s="39">
        <f t="shared" si="88"/>
        <v>0.26760563380281688</v>
      </c>
      <c r="N114" s="31">
        <v>37</v>
      </c>
      <c r="O114" s="39">
        <f t="shared" si="89"/>
        <v>0.26428571428571429</v>
      </c>
      <c r="P114" s="31">
        <v>36</v>
      </c>
      <c r="Q114" s="39">
        <f t="shared" si="90"/>
        <v>0.27272727272727271</v>
      </c>
      <c r="R114" s="31">
        <v>35</v>
      </c>
      <c r="S114" s="39">
        <f t="shared" si="91"/>
        <v>0.26315789473684209</v>
      </c>
      <c r="T114" s="31">
        <v>41</v>
      </c>
      <c r="U114" s="39">
        <f t="shared" si="92"/>
        <v>0.30597014925373134</v>
      </c>
      <c r="V114" s="275">
        <v>41</v>
      </c>
      <c r="W114" s="277">
        <f t="shared" si="93"/>
        <v>0.30827067669172931</v>
      </c>
      <c r="X114" s="163"/>
      <c r="Y114" s="164" t="e">
        <f t="shared" si="94"/>
        <v>#DIV/0!</v>
      </c>
      <c r="Z114" s="163"/>
      <c r="AA114" s="164" t="e">
        <f t="shared" si="95"/>
        <v>#DIV/0!</v>
      </c>
      <c r="AB114" s="163"/>
      <c r="AC114" s="164" t="e">
        <f t="shared" si="96"/>
        <v>#DIV/0!</v>
      </c>
      <c r="AD114" s="163"/>
      <c r="AE114" s="164" t="e">
        <f t="shared" si="97"/>
        <v>#DIV/0!</v>
      </c>
      <c r="AF114" s="33">
        <f t="shared" si="104"/>
        <v>41</v>
      </c>
      <c r="AG114" s="41">
        <f t="shared" si="105"/>
        <v>0.30827067669172931</v>
      </c>
      <c r="AH114" s="42"/>
    </row>
    <row r="115" spans="1:34" ht="80.099999999999994" customHeight="1" outlineLevel="1">
      <c r="A115" s="35"/>
      <c r="B115" s="30" t="s">
        <v>60</v>
      </c>
      <c r="C115" s="31">
        <v>33</v>
      </c>
      <c r="D115" s="39">
        <f t="shared" si="85"/>
        <v>0.15277777777777779</v>
      </c>
      <c r="E115" s="40"/>
      <c r="F115" s="40"/>
      <c r="G115" s="40"/>
      <c r="H115" s="31">
        <v>33</v>
      </c>
      <c r="I115" s="39">
        <f t="shared" si="86"/>
        <v>0.15277777777777779</v>
      </c>
      <c r="J115" s="31">
        <v>33</v>
      </c>
      <c r="K115" s="39">
        <f t="shared" si="87"/>
        <v>0.15277777777777779</v>
      </c>
      <c r="L115" s="31">
        <v>32</v>
      </c>
      <c r="M115" s="39">
        <f t="shared" si="88"/>
        <v>0.14953271028037382</v>
      </c>
      <c r="N115" s="31">
        <v>32</v>
      </c>
      <c r="O115" s="39">
        <f t="shared" si="89"/>
        <v>0.15023474178403756</v>
      </c>
      <c r="P115" s="31">
        <v>36</v>
      </c>
      <c r="Q115" s="39">
        <f t="shared" si="90"/>
        <v>0.17061611374407584</v>
      </c>
      <c r="R115" s="31">
        <v>35</v>
      </c>
      <c r="S115" s="39">
        <f t="shared" si="91"/>
        <v>0.16431924882629109</v>
      </c>
      <c r="T115" s="31">
        <v>34</v>
      </c>
      <c r="U115" s="39">
        <f t="shared" si="92"/>
        <v>0.16267942583732056</v>
      </c>
      <c r="V115" s="275">
        <v>35</v>
      </c>
      <c r="W115" s="277">
        <f t="shared" si="93"/>
        <v>0.16990291262135923</v>
      </c>
      <c r="X115" s="163"/>
      <c r="Y115" s="164" t="e">
        <f t="shared" si="94"/>
        <v>#DIV/0!</v>
      </c>
      <c r="Z115" s="163"/>
      <c r="AA115" s="164" t="e">
        <f t="shared" si="95"/>
        <v>#DIV/0!</v>
      </c>
      <c r="AB115" s="163"/>
      <c r="AC115" s="164" t="e">
        <f t="shared" si="96"/>
        <v>#DIV/0!</v>
      </c>
      <c r="AD115" s="163"/>
      <c r="AE115" s="164" t="e">
        <f t="shared" si="97"/>
        <v>#DIV/0!</v>
      </c>
      <c r="AF115" s="33">
        <f t="shared" si="104"/>
        <v>35</v>
      </c>
      <c r="AG115" s="41">
        <f t="shared" si="105"/>
        <v>0.16990291262135923</v>
      </c>
      <c r="AH115" s="42"/>
    </row>
    <row r="116" spans="1:34" ht="80.099999999999994" customHeight="1" outlineLevel="1">
      <c r="A116" s="35"/>
      <c r="B116" s="30" t="s">
        <v>61</v>
      </c>
      <c r="C116" s="31">
        <v>16</v>
      </c>
      <c r="D116" s="39">
        <f t="shared" si="85"/>
        <v>0.1553398058252427</v>
      </c>
      <c r="E116" s="40"/>
      <c r="F116" s="40"/>
      <c r="G116" s="40"/>
      <c r="H116" s="31">
        <v>16</v>
      </c>
      <c r="I116" s="39">
        <f t="shared" si="86"/>
        <v>0.15841584158415842</v>
      </c>
      <c r="J116" s="31">
        <v>16</v>
      </c>
      <c r="K116" s="39">
        <f t="shared" si="87"/>
        <v>0.16</v>
      </c>
      <c r="L116" s="31">
        <v>16</v>
      </c>
      <c r="M116" s="39">
        <f t="shared" si="88"/>
        <v>0.16</v>
      </c>
      <c r="N116" s="31">
        <v>16</v>
      </c>
      <c r="O116" s="39">
        <f t="shared" si="89"/>
        <v>0.15841584158415842</v>
      </c>
      <c r="P116" s="31">
        <v>19</v>
      </c>
      <c r="Q116" s="39">
        <f t="shared" si="90"/>
        <v>0.18269230769230768</v>
      </c>
      <c r="R116" s="31">
        <v>19</v>
      </c>
      <c r="S116" s="39">
        <f t="shared" si="91"/>
        <v>0.17757009345794392</v>
      </c>
      <c r="T116" s="31">
        <v>19</v>
      </c>
      <c r="U116" s="39">
        <f t="shared" si="92"/>
        <v>0.19</v>
      </c>
      <c r="V116" s="275">
        <v>19</v>
      </c>
      <c r="W116" s="277">
        <f t="shared" si="93"/>
        <v>0.19</v>
      </c>
      <c r="X116" s="163"/>
      <c r="Y116" s="164" t="e">
        <f t="shared" si="94"/>
        <v>#DIV/0!</v>
      </c>
      <c r="Z116" s="163"/>
      <c r="AA116" s="164" t="e">
        <f t="shared" si="95"/>
        <v>#DIV/0!</v>
      </c>
      <c r="AB116" s="163"/>
      <c r="AC116" s="164" t="e">
        <f t="shared" si="96"/>
        <v>#DIV/0!</v>
      </c>
      <c r="AD116" s="163"/>
      <c r="AE116" s="164" t="e">
        <f t="shared" si="97"/>
        <v>#DIV/0!</v>
      </c>
      <c r="AF116" s="33">
        <f t="shared" si="104"/>
        <v>19</v>
      </c>
      <c r="AG116" s="41">
        <f t="shared" si="105"/>
        <v>0.19</v>
      </c>
      <c r="AH116" s="42"/>
    </row>
    <row r="117" spans="1:34" ht="80.099999999999994" customHeight="1" outlineLevel="1">
      <c r="A117" s="35"/>
      <c r="B117" s="27" t="s">
        <v>265</v>
      </c>
      <c r="C117" s="28"/>
      <c r="D117" s="29" t="e">
        <f>C117/C25</f>
        <v>#DIV/0!</v>
      </c>
      <c r="E117" s="29"/>
      <c r="F117" s="29"/>
      <c r="G117" s="29"/>
      <c r="H117" s="28">
        <v>0</v>
      </c>
      <c r="I117" s="29">
        <f>H117/H25</f>
        <v>0</v>
      </c>
      <c r="J117" s="28">
        <v>0</v>
      </c>
      <c r="K117" s="29">
        <f>J117/J25</f>
        <v>0</v>
      </c>
      <c r="L117" s="28">
        <v>0</v>
      </c>
      <c r="M117" s="29">
        <f>L117/L25</f>
        <v>0</v>
      </c>
      <c r="N117" s="28">
        <v>0</v>
      </c>
      <c r="O117" s="29">
        <f>N117/N25</f>
        <v>0</v>
      </c>
      <c r="P117" s="28">
        <v>0</v>
      </c>
      <c r="Q117" s="29">
        <f>P117/P25</f>
        <v>0</v>
      </c>
      <c r="R117" s="28">
        <v>0</v>
      </c>
      <c r="S117" s="29">
        <f>R117/R25</f>
        <v>0</v>
      </c>
      <c r="T117" s="28">
        <v>0</v>
      </c>
      <c r="U117" s="29">
        <f>T117/T25</f>
        <v>0</v>
      </c>
      <c r="V117" s="28">
        <v>0</v>
      </c>
      <c r="W117" s="29">
        <f>V117/V25</f>
        <v>0</v>
      </c>
      <c r="X117" s="162"/>
      <c r="Y117" s="165" t="e">
        <f>X117/X25</f>
        <v>#DIV/0!</v>
      </c>
      <c r="Z117" s="162"/>
      <c r="AA117" s="165" t="e">
        <f>Z117/Z25</f>
        <v>#DIV/0!</v>
      </c>
      <c r="AB117" s="162"/>
      <c r="AC117" s="165" t="e">
        <f>AB117/AB25</f>
        <v>#DIV/0!</v>
      </c>
      <c r="AD117" s="162"/>
      <c r="AE117" s="165" t="e">
        <f>AD117/AD25</f>
        <v>#DIV/0!</v>
      </c>
      <c r="AF117" s="28">
        <f>V117</f>
        <v>0</v>
      </c>
      <c r="AG117" s="29">
        <f>AF117/AF25</f>
        <v>0</v>
      </c>
      <c r="AH117" s="38"/>
    </row>
    <row r="118" spans="1:34" ht="80.099999999999994" customHeight="1">
      <c r="A118" s="316" t="s">
        <v>178</v>
      </c>
      <c r="B118" s="24" t="s">
        <v>62</v>
      </c>
      <c r="C118" s="25">
        <f>C119+C124+C129+C134+C140</f>
        <v>125</v>
      </c>
      <c r="D118" s="26">
        <f t="shared" ref="D118:D139" si="106">C118/C3</f>
        <v>1.9974432726110578E-2</v>
      </c>
      <c r="E118" s="26"/>
      <c r="F118" s="26"/>
      <c r="G118" s="26"/>
      <c r="H118" s="25">
        <f>H119+H124+H129+H134+H140</f>
        <v>133</v>
      </c>
      <c r="I118" s="26">
        <f t="shared" ref="I118:I139" si="107">H118/H3</f>
        <v>2.103764631445745E-2</v>
      </c>
      <c r="J118" s="25">
        <f>J119+J124+J129+J134+J140</f>
        <v>130</v>
      </c>
      <c r="K118" s="26">
        <f t="shared" ref="K118:K139" si="108">J118/J3</f>
        <v>2.0634920634920634E-2</v>
      </c>
      <c r="L118" s="25">
        <f>L119+L124+L129+L134+L140</f>
        <v>127</v>
      </c>
      <c r="M118" s="26">
        <f t="shared" ref="M118:M139" si="109">L118/L3</f>
        <v>2.0133164235890934E-2</v>
      </c>
      <c r="N118" s="25">
        <f>N119+N124+N129+N134+N140</f>
        <v>127</v>
      </c>
      <c r="O118" s="26">
        <f t="shared" ref="O118:O139" si="110">N118/N3</f>
        <v>2.019398950548577E-2</v>
      </c>
      <c r="P118" s="25">
        <f>P119+P124+P129+P134+P140</f>
        <v>129</v>
      </c>
      <c r="Q118" s="26">
        <f t="shared" ref="Q118:Q139" si="111">P118/P3</f>
        <v>2.0551218735064523E-2</v>
      </c>
      <c r="R118" s="25">
        <f>R119+R124+R129+R134+R140</f>
        <v>128</v>
      </c>
      <c r="S118" s="26">
        <f t="shared" ref="S118:S139" si="112">R118/R3</f>
        <v>2.0327139907892647E-2</v>
      </c>
      <c r="T118" s="25">
        <f>T119+T124+T129+T134+T140</f>
        <v>128</v>
      </c>
      <c r="U118" s="26">
        <f t="shared" ref="U118:U139" si="113">T118/T3</f>
        <v>2.0408163265306121E-2</v>
      </c>
      <c r="V118" s="25">
        <f>V119+V124+V129+V134+V140</f>
        <v>135</v>
      </c>
      <c r="W118" s="26">
        <f t="shared" ref="W118:W139" si="114">V118/V3</f>
        <v>2.1645021645021644E-2</v>
      </c>
      <c r="X118" s="170">
        <f>X119+X124+X129+X134+X140</f>
        <v>0</v>
      </c>
      <c r="Y118" s="172" t="e">
        <f t="shared" ref="Y118:Y139" si="115">X118/X3</f>
        <v>#DIV/0!</v>
      </c>
      <c r="Z118" s="170">
        <f>Z119+Z124+Z129+Z134+Z140</f>
        <v>0</v>
      </c>
      <c r="AA118" s="172" t="e">
        <f t="shared" ref="AA118:AA139" si="116">Z118/Z3</f>
        <v>#DIV/0!</v>
      </c>
      <c r="AB118" s="170">
        <f>AB119+AB124+AB129+AB134+AB140</f>
        <v>0</v>
      </c>
      <c r="AC118" s="172" t="e">
        <f t="shared" ref="AC118:AC139" si="117">AB118/AB3</f>
        <v>#DIV/0!</v>
      </c>
      <c r="AD118" s="170">
        <f>AD119+AD124+AD129+AD134+AD140</f>
        <v>0</v>
      </c>
      <c r="AE118" s="172" t="e">
        <f t="shared" ref="AE118:AE139" si="118">AD118/AD3</f>
        <v>#DIV/0!</v>
      </c>
      <c r="AF118" s="25">
        <f>AF119+AF124+AF129+AF134+AF140</f>
        <v>135</v>
      </c>
      <c r="AG118" s="26">
        <f>AF118/AF3</f>
        <v>2.1645021645021644E-2</v>
      </c>
      <c r="AH118" s="36"/>
    </row>
    <row r="119" spans="1:34" ht="80.099999999999994" customHeight="1">
      <c r="A119" s="316"/>
      <c r="B119" s="27" t="s">
        <v>169</v>
      </c>
      <c r="C119" s="28">
        <f>SUM(C120:C123)</f>
        <v>27</v>
      </c>
      <c r="D119" s="29">
        <f t="shared" si="106"/>
        <v>1.7916390179163903E-2</v>
      </c>
      <c r="E119" s="37"/>
      <c r="F119" s="37"/>
      <c r="G119" s="37"/>
      <c r="H119" s="28">
        <f>SUM(H120:H123)</f>
        <v>24</v>
      </c>
      <c r="I119" s="29">
        <f t="shared" si="107"/>
        <v>1.5936254980079681E-2</v>
      </c>
      <c r="J119" s="28">
        <f>SUM(J120:J123)</f>
        <v>25</v>
      </c>
      <c r="K119" s="29">
        <f t="shared" si="108"/>
        <v>1.6458196181698487E-2</v>
      </c>
      <c r="L119" s="28">
        <f>SUM(L120:L123)</f>
        <v>26</v>
      </c>
      <c r="M119" s="29">
        <f t="shared" si="109"/>
        <v>1.7161716171617162E-2</v>
      </c>
      <c r="N119" s="28">
        <f>SUM(N120:N123)</f>
        <v>27</v>
      </c>
      <c r="O119" s="29">
        <f t="shared" si="110"/>
        <v>1.7928286852589643E-2</v>
      </c>
      <c r="P119" s="28">
        <f>SUM(P120:P123)</f>
        <v>27</v>
      </c>
      <c r="Q119" s="29">
        <f t="shared" si="111"/>
        <v>1.8096514745308313E-2</v>
      </c>
      <c r="R119" s="28">
        <f>SUM(R120:R123)</f>
        <v>29</v>
      </c>
      <c r="S119" s="29">
        <f t="shared" si="112"/>
        <v>1.9476158495634655E-2</v>
      </c>
      <c r="T119" s="28">
        <f>SUM(T120:T123)</f>
        <v>29</v>
      </c>
      <c r="U119" s="29">
        <f t="shared" si="113"/>
        <v>1.9397993311036789E-2</v>
      </c>
      <c r="V119" s="28">
        <f>SUM(V120:V123)</f>
        <v>27</v>
      </c>
      <c r="W119" s="29">
        <f t="shared" si="114"/>
        <v>1.801200800533689E-2</v>
      </c>
      <c r="X119" s="162">
        <f>SUM(X120:X123)</f>
        <v>0</v>
      </c>
      <c r="Y119" s="165" t="e">
        <f t="shared" si="115"/>
        <v>#DIV/0!</v>
      </c>
      <c r="Z119" s="162">
        <f>SUM(Z120:Z123)</f>
        <v>0</v>
      </c>
      <c r="AA119" s="165" t="e">
        <f t="shared" si="116"/>
        <v>#DIV/0!</v>
      </c>
      <c r="AB119" s="162">
        <f>SUM(AB120:AB123)</f>
        <v>0</v>
      </c>
      <c r="AC119" s="165" t="e">
        <f t="shared" si="117"/>
        <v>#DIV/0!</v>
      </c>
      <c r="AD119" s="162">
        <f>SUM(AD120:AD123)</f>
        <v>0</v>
      </c>
      <c r="AE119" s="165" t="e">
        <f t="shared" si="118"/>
        <v>#DIV/0!</v>
      </c>
      <c r="AF119" s="28">
        <f>SUM(AF120:AF123)</f>
        <v>27</v>
      </c>
      <c r="AG119" s="29">
        <f>AF119/AF4</f>
        <v>1.801200800533689E-2</v>
      </c>
      <c r="AH119" s="38"/>
    </row>
    <row r="120" spans="1:34" ht="80.099999999999994" customHeight="1" outlineLevel="1">
      <c r="A120" s="316"/>
      <c r="B120" s="30" t="s">
        <v>45</v>
      </c>
      <c r="C120" s="31">
        <v>8</v>
      </c>
      <c r="D120" s="39">
        <f t="shared" si="106"/>
        <v>2.0887728459530026E-2</v>
      </c>
      <c r="E120" s="40"/>
      <c r="F120" s="40"/>
      <c r="G120" s="40"/>
      <c r="H120" s="31">
        <v>9</v>
      </c>
      <c r="I120" s="39">
        <f t="shared" si="107"/>
        <v>2.34375E-2</v>
      </c>
      <c r="J120" s="31">
        <v>9</v>
      </c>
      <c r="K120" s="39">
        <f t="shared" si="108"/>
        <v>2.313624678663239E-2</v>
      </c>
      <c r="L120" s="31">
        <v>9</v>
      </c>
      <c r="M120" s="39">
        <f t="shared" si="109"/>
        <v>2.2842639593908629E-2</v>
      </c>
      <c r="N120" s="31">
        <v>9</v>
      </c>
      <c r="O120" s="39">
        <f t="shared" si="110"/>
        <v>2.3017902813299233E-2</v>
      </c>
      <c r="P120" s="31">
        <v>10</v>
      </c>
      <c r="Q120" s="39">
        <f t="shared" si="111"/>
        <v>2.5839793281653745E-2</v>
      </c>
      <c r="R120" s="31">
        <v>11</v>
      </c>
      <c r="S120" s="39">
        <f t="shared" si="112"/>
        <v>2.8571428571428571E-2</v>
      </c>
      <c r="T120" s="31">
        <v>12</v>
      </c>
      <c r="U120" s="39">
        <f t="shared" si="113"/>
        <v>3.1331592689295036E-2</v>
      </c>
      <c r="V120" s="275">
        <v>10</v>
      </c>
      <c r="W120" s="277">
        <f t="shared" si="114"/>
        <v>2.6455026455026454E-2</v>
      </c>
      <c r="X120" s="163"/>
      <c r="Y120" s="164" t="e">
        <f t="shared" si="115"/>
        <v>#DIV/0!</v>
      </c>
      <c r="Z120" s="163"/>
      <c r="AA120" s="164" t="e">
        <f t="shared" si="116"/>
        <v>#DIV/0!</v>
      </c>
      <c r="AB120" s="163"/>
      <c r="AC120" s="164" t="e">
        <f t="shared" si="117"/>
        <v>#DIV/0!</v>
      </c>
      <c r="AD120" s="163"/>
      <c r="AE120" s="164" t="e">
        <f t="shared" si="118"/>
        <v>#DIV/0!</v>
      </c>
      <c r="AF120" s="33">
        <f>V120</f>
        <v>10</v>
      </c>
      <c r="AG120" s="41">
        <f>AF120/AF5</f>
        <v>2.6455026455026454E-2</v>
      </c>
      <c r="AH120" s="42"/>
    </row>
    <row r="121" spans="1:34" ht="80.099999999999994" customHeight="1" outlineLevel="1">
      <c r="A121" s="43"/>
      <c r="B121" s="30" t="s">
        <v>46</v>
      </c>
      <c r="C121" s="31">
        <v>5</v>
      </c>
      <c r="D121" s="39">
        <f t="shared" si="106"/>
        <v>1.7421602787456445E-2</v>
      </c>
      <c r="E121" s="40"/>
      <c r="F121" s="40"/>
      <c r="G121" s="40"/>
      <c r="H121" s="31">
        <v>5</v>
      </c>
      <c r="I121" s="39">
        <f t="shared" si="107"/>
        <v>1.7543859649122806E-2</v>
      </c>
      <c r="J121" s="31">
        <v>6</v>
      </c>
      <c r="K121" s="39">
        <f t="shared" si="108"/>
        <v>2.1052631578947368E-2</v>
      </c>
      <c r="L121" s="31">
        <v>5</v>
      </c>
      <c r="M121" s="39">
        <f t="shared" si="109"/>
        <v>1.7482517482517484E-2</v>
      </c>
      <c r="N121" s="31">
        <v>4</v>
      </c>
      <c r="O121" s="39">
        <f t="shared" si="110"/>
        <v>1.4035087719298246E-2</v>
      </c>
      <c r="P121" s="31">
        <v>3</v>
      </c>
      <c r="Q121" s="39">
        <f t="shared" si="111"/>
        <v>1.0752688172043012E-2</v>
      </c>
      <c r="R121" s="31">
        <v>3</v>
      </c>
      <c r="S121" s="39">
        <f t="shared" si="112"/>
        <v>1.0638297872340425E-2</v>
      </c>
      <c r="T121" s="31">
        <v>3</v>
      </c>
      <c r="U121" s="39">
        <f t="shared" si="113"/>
        <v>1.0600706713780919E-2</v>
      </c>
      <c r="V121" s="275">
        <v>3</v>
      </c>
      <c r="W121" s="277">
        <f t="shared" si="114"/>
        <v>1.0714285714285714E-2</v>
      </c>
      <c r="X121" s="163"/>
      <c r="Y121" s="164" t="e">
        <f t="shared" si="115"/>
        <v>#DIV/0!</v>
      </c>
      <c r="Z121" s="163"/>
      <c r="AA121" s="164" t="e">
        <f t="shared" si="116"/>
        <v>#DIV/0!</v>
      </c>
      <c r="AB121" s="163"/>
      <c r="AC121" s="164" t="e">
        <f t="shared" si="117"/>
        <v>#DIV/0!</v>
      </c>
      <c r="AD121" s="163"/>
      <c r="AE121" s="164" t="e">
        <f t="shared" si="118"/>
        <v>#DIV/0!</v>
      </c>
      <c r="AF121" s="33">
        <f t="shared" ref="AF121:AF123" si="119">V121</f>
        <v>3</v>
      </c>
      <c r="AG121" s="41">
        <f t="shared" ref="AG121:AG123" si="120">AF121/AF6</f>
        <v>1.0714285714285714E-2</v>
      </c>
      <c r="AH121" s="42"/>
    </row>
    <row r="122" spans="1:34" ht="80.099999999999994" customHeight="1" outlineLevel="1">
      <c r="A122" s="34"/>
      <c r="B122" s="30" t="s">
        <v>47</v>
      </c>
      <c r="C122" s="31">
        <v>7</v>
      </c>
      <c r="D122" s="39">
        <f t="shared" si="106"/>
        <v>1.5909090909090907E-2</v>
      </c>
      <c r="E122" s="40"/>
      <c r="F122" s="40"/>
      <c r="G122" s="40"/>
      <c r="H122" s="31">
        <v>4</v>
      </c>
      <c r="I122" s="39">
        <f t="shared" si="107"/>
        <v>9.1743119266055051E-3</v>
      </c>
      <c r="J122" s="31">
        <v>3</v>
      </c>
      <c r="K122" s="39">
        <f t="shared" si="108"/>
        <v>6.8181818181818179E-3</v>
      </c>
      <c r="L122" s="31">
        <v>3</v>
      </c>
      <c r="M122" s="39">
        <f t="shared" si="109"/>
        <v>6.8807339449541288E-3</v>
      </c>
      <c r="N122" s="31">
        <v>3</v>
      </c>
      <c r="O122" s="39">
        <f t="shared" si="110"/>
        <v>6.8965517241379309E-3</v>
      </c>
      <c r="P122" s="31">
        <v>5</v>
      </c>
      <c r="Q122" s="39">
        <f t="shared" si="111"/>
        <v>1.1709601873536301E-2</v>
      </c>
      <c r="R122" s="31">
        <v>6</v>
      </c>
      <c r="S122" s="39">
        <f t="shared" si="112"/>
        <v>1.3986013986013986E-2</v>
      </c>
      <c r="T122" s="31">
        <v>5</v>
      </c>
      <c r="U122" s="39">
        <f t="shared" si="113"/>
        <v>1.1467889908256881E-2</v>
      </c>
      <c r="V122" s="275">
        <v>4</v>
      </c>
      <c r="W122" s="277">
        <f t="shared" si="114"/>
        <v>9.1116173120728925E-3</v>
      </c>
      <c r="X122" s="163"/>
      <c r="Y122" s="164" t="e">
        <f t="shared" si="115"/>
        <v>#DIV/0!</v>
      </c>
      <c r="Z122" s="163"/>
      <c r="AA122" s="164" t="e">
        <f t="shared" si="116"/>
        <v>#DIV/0!</v>
      </c>
      <c r="AB122" s="163"/>
      <c r="AC122" s="164" t="e">
        <f t="shared" si="117"/>
        <v>#DIV/0!</v>
      </c>
      <c r="AD122" s="163"/>
      <c r="AE122" s="164" t="e">
        <f t="shared" si="118"/>
        <v>#DIV/0!</v>
      </c>
      <c r="AF122" s="33">
        <f t="shared" si="119"/>
        <v>4</v>
      </c>
      <c r="AG122" s="41">
        <f t="shared" si="120"/>
        <v>9.1116173120728925E-3</v>
      </c>
      <c r="AH122" s="42"/>
    </row>
    <row r="123" spans="1:34" ht="80.099999999999994" customHeight="1" outlineLevel="1">
      <c r="A123" s="34"/>
      <c r="B123" s="30" t="s">
        <v>48</v>
      </c>
      <c r="C123" s="31">
        <v>7</v>
      </c>
      <c r="D123" s="39">
        <f t="shared" si="106"/>
        <v>1.7632241813602016E-2</v>
      </c>
      <c r="E123" s="40"/>
      <c r="F123" s="40"/>
      <c r="G123" s="40"/>
      <c r="H123" s="31">
        <v>6</v>
      </c>
      <c r="I123" s="39">
        <f t="shared" si="107"/>
        <v>1.4962593516209476E-2</v>
      </c>
      <c r="J123" s="31">
        <v>7</v>
      </c>
      <c r="K123" s="39">
        <f t="shared" si="108"/>
        <v>1.7283950617283949E-2</v>
      </c>
      <c r="L123" s="31">
        <v>9</v>
      </c>
      <c r="M123" s="39">
        <f t="shared" si="109"/>
        <v>2.2556390977443608E-2</v>
      </c>
      <c r="N123" s="31">
        <v>11</v>
      </c>
      <c r="O123" s="39">
        <f t="shared" si="110"/>
        <v>2.7848101265822784E-2</v>
      </c>
      <c r="P123" s="31">
        <v>9</v>
      </c>
      <c r="Q123" s="39">
        <f t="shared" si="111"/>
        <v>2.2556390977443608E-2</v>
      </c>
      <c r="R123" s="31">
        <v>9</v>
      </c>
      <c r="S123" s="39">
        <f t="shared" si="112"/>
        <v>2.2900763358778626E-2</v>
      </c>
      <c r="T123" s="31">
        <v>9</v>
      </c>
      <c r="U123" s="39">
        <f t="shared" si="113"/>
        <v>2.2900763358778626E-2</v>
      </c>
      <c r="V123" s="275">
        <v>10</v>
      </c>
      <c r="W123" s="277">
        <f t="shared" si="114"/>
        <v>2.4875621890547265E-2</v>
      </c>
      <c r="X123" s="163"/>
      <c r="Y123" s="164" t="e">
        <f t="shared" si="115"/>
        <v>#DIV/0!</v>
      </c>
      <c r="Z123" s="163"/>
      <c r="AA123" s="164" t="e">
        <f t="shared" si="116"/>
        <v>#DIV/0!</v>
      </c>
      <c r="AB123" s="163"/>
      <c r="AC123" s="164" t="e">
        <f t="shared" si="117"/>
        <v>#DIV/0!</v>
      </c>
      <c r="AD123" s="163"/>
      <c r="AE123" s="164" t="e">
        <f t="shared" si="118"/>
        <v>#DIV/0!</v>
      </c>
      <c r="AF123" s="33">
        <f t="shared" si="119"/>
        <v>10</v>
      </c>
      <c r="AG123" s="41">
        <f t="shared" si="120"/>
        <v>2.4875621890547265E-2</v>
      </c>
      <c r="AH123" s="42"/>
    </row>
    <row r="124" spans="1:34" ht="80.099999999999994" customHeight="1">
      <c r="A124" s="35"/>
      <c r="B124" s="27" t="s">
        <v>170</v>
      </c>
      <c r="C124" s="28">
        <f>SUM(C125:C128)</f>
        <v>31</v>
      </c>
      <c r="D124" s="29">
        <f t="shared" si="106"/>
        <v>2.0875420875420877E-2</v>
      </c>
      <c r="E124" s="37"/>
      <c r="F124" s="37"/>
      <c r="G124" s="37"/>
      <c r="H124" s="28">
        <f>SUM(H125:H128)</f>
        <v>34</v>
      </c>
      <c r="I124" s="29">
        <f t="shared" si="107"/>
        <v>2.2788203753351208E-2</v>
      </c>
      <c r="J124" s="28">
        <f>SUM(J125:J128)</f>
        <v>30</v>
      </c>
      <c r="K124" s="29">
        <f t="shared" si="108"/>
        <v>2.0147750167897917E-2</v>
      </c>
      <c r="L124" s="28">
        <f>SUM(L125:L128)</f>
        <v>29</v>
      </c>
      <c r="M124" s="29">
        <f t="shared" si="109"/>
        <v>1.9333333333333334E-2</v>
      </c>
      <c r="N124" s="28">
        <f>SUM(N125:N128)</f>
        <v>26</v>
      </c>
      <c r="O124" s="29">
        <f t="shared" si="110"/>
        <v>1.7496635262449527E-2</v>
      </c>
      <c r="P124" s="28">
        <f>SUM(P125:P128)</f>
        <v>24</v>
      </c>
      <c r="Q124" s="29">
        <f t="shared" si="111"/>
        <v>1.6205266711681297E-2</v>
      </c>
      <c r="R124" s="28">
        <f>SUM(R125:R128)</f>
        <v>26</v>
      </c>
      <c r="S124" s="29">
        <f t="shared" si="112"/>
        <v>1.7555705604321403E-2</v>
      </c>
      <c r="T124" s="28">
        <f>SUM(T125:T128)</f>
        <v>27</v>
      </c>
      <c r="U124" s="29">
        <f t="shared" si="113"/>
        <v>1.8255578093306288E-2</v>
      </c>
      <c r="V124" s="28">
        <f>SUM(V125:V128)</f>
        <v>26</v>
      </c>
      <c r="W124" s="29">
        <f t="shared" si="114"/>
        <v>1.7857142857142856E-2</v>
      </c>
      <c r="X124" s="162">
        <f>SUM(X125:X128)</f>
        <v>0</v>
      </c>
      <c r="Y124" s="165" t="e">
        <f t="shared" si="115"/>
        <v>#DIV/0!</v>
      </c>
      <c r="Z124" s="162">
        <f>SUM(Z125:Z128)</f>
        <v>0</v>
      </c>
      <c r="AA124" s="165" t="e">
        <f t="shared" si="116"/>
        <v>#DIV/0!</v>
      </c>
      <c r="AB124" s="162">
        <f>SUM(AB125:AB128)</f>
        <v>0</v>
      </c>
      <c r="AC124" s="165" t="e">
        <f t="shared" si="117"/>
        <v>#DIV/0!</v>
      </c>
      <c r="AD124" s="162">
        <f>SUM(AD125:AD128)</f>
        <v>0</v>
      </c>
      <c r="AE124" s="165" t="e">
        <f t="shared" si="118"/>
        <v>#DIV/0!</v>
      </c>
      <c r="AF124" s="28">
        <f>SUM(AF125:AF128)</f>
        <v>26</v>
      </c>
      <c r="AG124" s="29">
        <f>AF124/AF9</f>
        <v>1.7857142857142856E-2</v>
      </c>
      <c r="AH124" s="38"/>
    </row>
    <row r="125" spans="1:34" ht="80.099999999999994" customHeight="1" outlineLevel="1">
      <c r="A125" s="35"/>
      <c r="B125" s="30" t="s">
        <v>49</v>
      </c>
      <c r="C125" s="31">
        <v>13</v>
      </c>
      <c r="D125" s="39">
        <f t="shared" si="106"/>
        <v>2.1276595744680851E-2</v>
      </c>
      <c r="E125" s="40"/>
      <c r="F125" s="40"/>
      <c r="G125" s="40"/>
      <c r="H125" s="31">
        <v>15</v>
      </c>
      <c r="I125" s="39">
        <f t="shared" si="107"/>
        <v>2.4630541871921183E-2</v>
      </c>
      <c r="J125" s="31">
        <v>15</v>
      </c>
      <c r="K125" s="39">
        <f t="shared" si="108"/>
        <v>2.4469820554649267E-2</v>
      </c>
      <c r="L125" s="31">
        <v>15</v>
      </c>
      <c r="M125" s="39">
        <f t="shared" si="109"/>
        <v>2.4469820554649267E-2</v>
      </c>
      <c r="N125" s="31">
        <v>13</v>
      </c>
      <c r="O125" s="39">
        <f t="shared" si="110"/>
        <v>2.1381578947368422E-2</v>
      </c>
      <c r="P125" s="31">
        <v>13</v>
      </c>
      <c r="Q125" s="39">
        <f t="shared" si="111"/>
        <v>2.1558872305140961E-2</v>
      </c>
      <c r="R125" s="31">
        <v>11</v>
      </c>
      <c r="S125" s="39">
        <f t="shared" si="112"/>
        <v>1.8272425249169437E-2</v>
      </c>
      <c r="T125" s="31">
        <v>13</v>
      </c>
      <c r="U125" s="39">
        <f t="shared" si="113"/>
        <v>2.1885521885521887E-2</v>
      </c>
      <c r="V125" s="275">
        <v>10</v>
      </c>
      <c r="W125" s="277">
        <f t="shared" si="114"/>
        <v>1.7211703958691909E-2</v>
      </c>
      <c r="X125" s="163"/>
      <c r="Y125" s="164" t="e">
        <f t="shared" si="115"/>
        <v>#DIV/0!</v>
      </c>
      <c r="Z125" s="163"/>
      <c r="AA125" s="164" t="e">
        <f t="shared" si="116"/>
        <v>#DIV/0!</v>
      </c>
      <c r="AB125" s="163"/>
      <c r="AC125" s="164" t="e">
        <f t="shared" si="117"/>
        <v>#DIV/0!</v>
      </c>
      <c r="AD125" s="163"/>
      <c r="AE125" s="164" t="e">
        <f t="shared" si="118"/>
        <v>#DIV/0!</v>
      </c>
      <c r="AF125" s="33">
        <f>V125</f>
        <v>10</v>
      </c>
      <c r="AG125" s="41">
        <f>AF125/AF10</f>
        <v>1.7211703958691909E-2</v>
      </c>
      <c r="AH125" s="42"/>
    </row>
    <row r="126" spans="1:34" ht="80.099999999999994" customHeight="1" outlineLevel="1">
      <c r="A126" s="35"/>
      <c r="B126" s="30" t="s">
        <v>50</v>
      </c>
      <c r="C126" s="31">
        <v>3</v>
      </c>
      <c r="D126" s="39">
        <f t="shared" si="106"/>
        <v>9.202453987730062E-3</v>
      </c>
      <c r="E126" s="40"/>
      <c r="F126" s="40"/>
      <c r="G126" s="40"/>
      <c r="H126" s="31">
        <v>3</v>
      </c>
      <c r="I126" s="39">
        <f t="shared" si="107"/>
        <v>9.0090090090090089E-3</v>
      </c>
      <c r="J126" s="31">
        <v>1</v>
      </c>
      <c r="K126" s="39">
        <f t="shared" si="108"/>
        <v>3.0120481927710845E-3</v>
      </c>
      <c r="L126" s="31">
        <v>1</v>
      </c>
      <c r="M126" s="39">
        <f t="shared" si="109"/>
        <v>2.9850746268656717E-3</v>
      </c>
      <c r="N126" s="31">
        <v>1</v>
      </c>
      <c r="O126" s="39">
        <f t="shared" si="110"/>
        <v>3.0120481927710845E-3</v>
      </c>
      <c r="P126" s="31">
        <v>1</v>
      </c>
      <c r="Q126" s="39">
        <f t="shared" si="111"/>
        <v>3.0120481927710845E-3</v>
      </c>
      <c r="R126" s="31">
        <v>4</v>
      </c>
      <c r="S126" s="39">
        <f t="shared" si="112"/>
        <v>1.2048192771084338E-2</v>
      </c>
      <c r="T126" s="31">
        <v>3</v>
      </c>
      <c r="U126" s="39">
        <f t="shared" si="113"/>
        <v>9.11854103343465E-3</v>
      </c>
      <c r="V126" s="275">
        <v>4</v>
      </c>
      <c r="W126" s="277">
        <f t="shared" si="114"/>
        <v>1.2422360248447204E-2</v>
      </c>
      <c r="X126" s="163"/>
      <c r="Y126" s="164" t="e">
        <f t="shared" si="115"/>
        <v>#DIV/0!</v>
      </c>
      <c r="Z126" s="163"/>
      <c r="AA126" s="164" t="e">
        <f t="shared" si="116"/>
        <v>#DIV/0!</v>
      </c>
      <c r="AB126" s="163"/>
      <c r="AC126" s="164" t="e">
        <f t="shared" si="117"/>
        <v>#DIV/0!</v>
      </c>
      <c r="AD126" s="163"/>
      <c r="AE126" s="164" t="e">
        <f t="shared" si="118"/>
        <v>#DIV/0!</v>
      </c>
      <c r="AF126" s="33">
        <f t="shared" ref="AF126:AF128" si="121">V126</f>
        <v>4</v>
      </c>
      <c r="AG126" s="41">
        <f t="shared" ref="AG126:AG128" si="122">AF126/AF11</f>
        <v>1.2422360248447204E-2</v>
      </c>
      <c r="AH126" s="42"/>
    </row>
    <row r="127" spans="1:34" ht="80.099999999999994" customHeight="1" outlineLevel="1">
      <c r="A127" s="35"/>
      <c r="B127" s="30" t="s">
        <v>51</v>
      </c>
      <c r="C127" s="31">
        <v>15</v>
      </c>
      <c r="D127" s="39">
        <f t="shared" si="106"/>
        <v>3.787878787878788E-2</v>
      </c>
      <c r="E127" s="40"/>
      <c r="F127" s="40"/>
      <c r="G127" s="40"/>
      <c r="H127" s="31">
        <v>16</v>
      </c>
      <c r="I127" s="39">
        <f t="shared" si="107"/>
        <v>0.04</v>
      </c>
      <c r="J127" s="31">
        <v>14</v>
      </c>
      <c r="K127" s="39">
        <f t="shared" si="108"/>
        <v>3.5443037974683546E-2</v>
      </c>
      <c r="L127" s="31">
        <v>13</v>
      </c>
      <c r="M127" s="39">
        <f t="shared" si="109"/>
        <v>3.2828282828282832E-2</v>
      </c>
      <c r="N127" s="31">
        <v>12</v>
      </c>
      <c r="O127" s="39">
        <f t="shared" si="110"/>
        <v>3.0534351145038167E-2</v>
      </c>
      <c r="P127" s="31">
        <v>10</v>
      </c>
      <c r="Q127" s="39">
        <f t="shared" si="111"/>
        <v>2.5380710659898477E-2</v>
      </c>
      <c r="R127" s="31">
        <v>11</v>
      </c>
      <c r="S127" s="39">
        <f t="shared" si="112"/>
        <v>2.8132992327365727E-2</v>
      </c>
      <c r="T127" s="31">
        <v>11</v>
      </c>
      <c r="U127" s="39">
        <f t="shared" si="113"/>
        <v>2.7707808564231738E-2</v>
      </c>
      <c r="V127" s="275">
        <v>11</v>
      </c>
      <c r="W127" s="277">
        <f t="shared" si="114"/>
        <v>2.8061224489795918E-2</v>
      </c>
      <c r="X127" s="163"/>
      <c r="Y127" s="164" t="e">
        <f t="shared" si="115"/>
        <v>#DIV/0!</v>
      </c>
      <c r="Z127" s="163"/>
      <c r="AA127" s="164" t="e">
        <f t="shared" si="116"/>
        <v>#DIV/0!</v>
      </c>
      <c r="AB127" s="163"/>
      <c r="AC127" s="164" t="e">
        <f t="shared" si="117"/>
        <v>#DIV/0!</v>
      </c>
      <c r="AD127" s="163"/>
      <c r="AE127" s="164" t="e">
        <f t="shared" si="118"/>
        <v>#DIV/0!</v>
      </c>
      <c r="AF127" s="33">
        <f t="shared" si="121"/>
        <v>11</v>
      </c>
      <c r="AG127" s="41">
        <f t="shared" si="122"/>
        <v>2.8061224489795918E-2</v>
      </c>
      <c r="AH127" s="42"/>
    </row>
    <row r="128" spans="1:34" ht="80.099999999999994" customHeight="1" outlineLevel="1">
      <c r="A128" s="35"/>
      <c r="B128" s="30" t="s">
        <v>52</v>
      </c>
      <c r="C128" s="31">
        <v>0</v>
      </c>
      <c r="D128" s="39">
        <f t="shared" si="106"/>
        <v>0</v>
      </c>
      <c r="E128" s="40"/>
      <c r="F128" s="40"/>
      <c r="G128" s="40"/>
      <c r="H128" s="31">
        <v>0</v>
      </c>
      <c r="I128" s="39">
        <f t="shared" si="107"/>
        <v>0</v>
      </c>
      <c r="J128" s="31">
        <v>0</v>
      </c>
      <c r="K128" s="39">
        <f t="shared" si="108"/>
        <v>0</v>
      </c>
      <c r="L128" s="31">
        <v>0</v>
      </c>
      <c r="M128" s="39">
        <f t="shared" si="109"/>
        <v>0</v>
      </c>
      <c r="N128" s="31">
        <v>0</v>
      </c>
      <c r="O128" s="39">
        <f t="shared" si="110"/>
        <v>0</v>
      </c>
      <c r="P128" s="31">
        <v>0</v>
      </c>
      <c r="Q128" s="39">
        <f t="shared" si="111"/>
        <v>0</v>
      </c>
      <c r="R128" s="31">
        <v>0</v>
      </c>
      <c r="S128" s="39">
        <f t="shared" si="112"/>
        <v>0</v>
      </c>
      <c r="T128" s="31">
        <v>0</v>
      </c>
      <c r="U128" s="39">
        <f t="shared" si="113"/>
        <v>0</v>
      </c>
      <c r="V128" s="275">
        <v>1</v>
      </c>
      <c r="W128" s="277">
        <f t="shared" si="114"/>
        <v>6.2111801242236021E-3</v>
      </c>
      <c r="X128" s="163"/>
      <c r="Y128" s="164" t="e">
        <f t="shared" si="115"/>
        <v>#DIV/0!</v>
      </c>
      <c r="Z128" s="163"/>
      <c r="AA128" s="164" t="e">
        <f t="shared" si="116"/>
        <v>#DIV/0!</v>
      </c>
      <c r="AB128" s="163"/>
      <c r="AC128" s="164" t="e">
        <f t="shared" si="117"/>
        <v>#DIV/0!</v>
      </c>
      <c r="AD128" s="163"/>
      <c r="AE128" s="164" t="e">
        <f t="shared" si="118"/>
        <v>#DIV/0!</v>
      </c>
      <c r="AF128" s="33">
        <f t="shared" si="121"/>
        <v>1</v>
      </c>
      <c r="AG128" s="41">
        <f t="shared" si="122"/>
        <v>6.2111801242236021E-3</v>
      </c>
      <c r="AH128" s="42"/>
    </row>
    <row r="129" spans="1:34" ht="80.099999999999994" customHeight="1">
      <c r="A129" s="35"/>
      <c r="B129" s="27" t="s">
        <v>171</v>
      </c>
      <c r="C129" s="28">
        <f>SUM(C130:C133)</f>
        <v>34</v>
      </c>
      <c r="D129" s="29">
        <f t="shared" si="106"/>
        <v>1.8857459789240156E-2</v>
      </c>
      <c r="E129" s="37"/>
      <c r="F129" s="37"/>
      <c r="G129" s="37"/>
      <c r="H129" s="28">
        <f>SUM(H130:H133)</f>
        <v>30</v>
      </c>
      <c r="I129" s="29">
        <f t="shared" si="107"/>
        <v>1.6556291390728478E-2</v>
      </c>
      <c r="J129" s="28">
        <f>SUM(J130:J133)</f>
        <v>27</v>
      </c>
      <c r="K129" s="29">
        <f t="shared" si="108"/>
        <v>1.5083798882681564E-2</v>
      </c>
      <c r="L129" s="28">
        <f>SUM(L130:L133)</f>
        <v>26</v>
      </c>
      <c r="M129" s="29">
        <f t="shared" si="109"/>
        <v>1.4582164890633763E-2</v>
      </c>
      <c r="N129" s="28">
        <f>SUM(N130:N133)</f>
        <v>24</v>
      </c>
      <c r="O129" s="29">
        <f t="shared" si="110"/>
        <v>1.3521126760563381E-2</v>
      </c>
      <c r="P129" s="28">
        <f>SUM(P130:P133)</f>
        <v>24</v>
      </c>
      <c r="Q129" s="29">
        <f t="shared" si="111"/>
        <v>1.3490725126475547E-2</v>
      </c>
      <c r="R129" s="28">
        <f>SUM(R130:R133)</f>
        <v>20</v>
      </c>
      <c r="S129" s="29">
        <f t="shared" si="112"/>
        <v>1.1179429849077696E-2</v>
      </c>
      <c r="T129" s="28">
        <f>SUM(T130:T133)</f>
        <v>21</v>
      </c>
      <c r="U129" s="29">
        <f t="shared" si="113"/>
        <v>1.1791128579449747E-2</v>
      </c>
      <c r="V129" s="28">
        <f>SUM(V130:V133)</f>
        <v>22</v>
      </c>
      <c r="W129" s="29">
        <f t="shared" si="114"/>
        <v>1.245753114382786E-2</v>
      </c>
      <c r="X129" s="162">
        <f>SUM(X130:X133)</f>
        <v>0</v>
      </c>
      <c r="Y129" s="165" t="e">
        <f t="shared" si="115"/>
        <v>#DIV/0!</v>
      </c>
      <c r="Z129" s="162">
        <f>SUM(Z130:Z133)</f>
        <v>0</v>
      </c>
      <c r="AA129" s="165" t="e">
        <f t="shared" si="116"/>
        <v>#DIV/0!</v>
      </c>
      <c r="AB129" s="162">
        <f>SUM(AB130:AB133)</f>
        <v>0</v>
      </c>
      <c r="AC129" s="165" t="e">
        <f t="shared" si="117"/>
        <v>#DIV/0!</v>
      </c>
      <c r="AD129" s="162">
        <f>SUM(AD130:AD133)</f>
        <v>0</v>
      </c>
      <c r="AE129" s="165" t="e">
        <f t="shared" si="118"/>
        <v>#DIV/0!</v>
      </c>
      <c r="AF129" s="28">
        <f>SUM(AF130:AF133)</f>
        <v>22</v>
      </c>
      <c r="AG129" s="29">
        <f>AF129/AF14</f>
        <v>1.245753114382786E-2</v>
      </c>
      <c r="AH129" s="38"/>
    </row>
    <row r="130" spans="1:34" ht="80.099999999999994" customHeight="1" outlineLevel="1">
      <c r="A130" s="35"/>
      <c r="B130" s="30" t="s">
        <v>53</v>
      </c>
      <c r="C130" s="31">
        <v>32</v>
      </c>
      <c r="D130" s="39">
        <f t="shared" si="106"/>
        <v>3.7296037296037296E-2</v>
      </c>
      <c r="E130" s="40"/>
      <c r="F130" s="40"/>
      <c r="G130" s="40"/>
      <c r="H130" s="31">
        <v>27</v>
      </c>
      <c r="I130" s="39">
        <f t="shared" si="107"/>
        <v>3.117782909930716E-2</v>
      </c>
      <c r="J130" s="31">
        <v>24</v>
      </c>
      <c r="K130" s="39">
        <f t="shared" si="108"/>
        <v>2.7939464493597205E-2</v>
      </c>
      <c r="L130" s="31">
        <v>24</v>
      </c>
      <c r="M130" s="39">
        <f t="shared" si="109"/>
        <v>2.8202115158636899E-2</v>
      </c>
      <c r="N130" s="31">
        <v>22</v>
      </c>
      <c r="O130" s="39">
        <f t="shared" si="110"/>
        <v>2.591283863368669E-2</v>
      </c>
      <c r="P130" s="31">
        <v>20</v>
      </c>
      <c r="Q130" s="39">
        <f t="shared" si="111"/>
        <v>2.3612750885478158E-2</v>
      </c>
      <c r="R130" s="31">
        <v>18</v>
      </c>
      <c r="S130" s="39">
        <f t="shared" si="112"/>
        <v>2.1126760563380281E-2</v>
      </c>
      <c r="T130" s="31">
        <v>18</v>
      </c>
      <c r="U130" s="39">
        <f t="shared" si="113"/>
        <v>2.1301775147928994E-2</v>
      </c>
      <c r="V130" s="275">
        <v>20</v>
      </c>
      <c r="W130" s="277">
        <f t="shared" si="114"/>
        <v>2.3923444976076555E-2</v>
      </c>
      <c r="X130" s="163"/>
      <c r="Y130" s="164" t="e">
        <f t="shared" si="115"/>
        <v>#DIV/0!</v>
      </c>
      <c r="Z130" s="163"/>
      <c r="AA130" s="164" t="e">
        <f t="shared" si="116"/>
        <v>#DIV/0!</v>
      </c>
      <c r="AB130" s="163"/>
      <c r="AC130" s="164" t="e">
        <f t="shared" si="117"/>
        <v>#DIV/0!</v>
      </c>
      <c r="AD130" s="163"/>
      <c r="AE130" s="164" t="e">
        <f t="shared" si="118"/>
        <v>#DIV/0!</v>
      </c>
      <c r="AF130" s="33">
        <f>V130</f>
        <v>20</v>
      </c>
      <c r="AG130" s="41">
        <f>AF130/AF15</f>
        <v>2.3923444976076555E-2</v>
      </c>
      <c r="AH130" s="42"/>
    </row>
    <row r="131" spans="1:34" ht="80.099999999999994" customHeight="1" outlineLevel="1">
      <c r="A131" s="35"/>
      <c r="B131" s="30" t="s">
        <v>54</v>
      </c>
      <c r="C131" s="31">
        <v>0</v>
      </c>
      <c r="D131" s="39">
        <f t="shared" si="106"/>
        <v>0</v>
      </c>
      <c r="E131" s="40"/>
      <c r="F131" s="40"/>
      <c r="G131" s="40"/>
      <c r="H131" s="31">
        <v>0</v>
      </c>
      <c r="I131" s="39">
        <f t="shared" si="107"/>
        <v>0</v>
      </c>
      <c r="J131" s="31">
        <v>1</v>
      </c>
      <c r="K131" s="39">
        <f t="shared" si="108"/>
        <v>6.5359477124183009E-3</v>
      </c>
      <c r="L131" s="31">
        <v>0</v>
      </c>
      <c r="M131" s="39">
        <f t="shared" si="109"/>
        <v>0</v>
      </c>
      <c r="N131" s="31">
        <v>0</v>
      </c>
      <c r="O131" s="39">
        <f t="shared" si="110"/>
        <v>0</v>
      </c>
      <c r="P131" s="31">
        <v>1</v>
      </c>
      <c r="Q131" s="39">
        <f t="shared" si="111"/>
        <v>6.5359477124183009E-3</v>
      </c>
      <c r="R131" s="31">
        <v>0</v>
      </c>
      <c r="S131" s="39">
        <f t="shared" si="112"/>
        <v>0</v>
      </c>
      <c r="T131" s="31">
        <v>2</v>
      </c>
      <c r="U131" s="39">
        <f t="shared" si="113"/>
        <v>1.2738853503184714E-2</v>
      </c>
      <c r="V131" s="275">
        <v>1</v>
      </c>
      <c r="W131" s="277">
        <f t="shared" si="114"/>
        <v>6.4935064935064939E-3</v>
      </c>
      <c r="X131" s="163"/>
      <c r="Y131" s="164" t="e">
        <f t="shared" si="115"/>
        <v>#DIV/0!</v>
      </c>
      <c r="Z131" s="163"/>
      <c r="AA131" s="164" t="e">
        <f t="shared" si="116"/>
        <v>#DIV/0!</v>
      </c>
      <c r="AB131" s="163"/>
      <c r="AC131" s="164" t="e">
        <f t="shared" si="117"/>
        <v>#DIV/0!</v>
      </c>
      <c r="AD131" s="163"/>
      <c r="AE131" s="164" t="e">
        <f t="shared" si="118"/>
        <v>#DIV/0!</v>
      </c>
      <c r="AF131" s="33">
        <f t="shared" ref="AF131:AF133" si="123">V131</f>
        <v>1</v>
      </c>
      <c r="AG131" s="41">
        <f t="shared" ref="AG131:AG133" si="124">AF131/AF16</f>
        <v>6.4935064935064939E-3</v>
      </c>
      <c r="AH131" s="42"/>
    </row>
    <row r="132" spans="1:34" ht="80.099999999999994" customHeight="1" outlineLevel="1">
      <c r="A132" s="35"/>
      <c r="B132" s="30" t="s">
        <v>55</v>
      </c>
      <c r="C132" s="31">
        <v>1</v>
      </c>
      <c r="D132" s="39">
        <f t="shared" si="106"/>
        <v>2.7322404371584699E-3</v>
      </c>
      <c r="E132" s="40"/>
      <c r="F132" s="40"/>
      <c r="G132" s="40"/>
      <c r="H132" s="31">
        <v>1</v>
      </c>
      <c r="I132" s="39">
        <f t="shared" si="107"/>
        <v>2.6954177897574125E-3</v>
      </c>
      <c r="J132" s="31">
        <v>0</v>
      </c>
      <c r="K132" s="39">
        <f t="shared" si="108"/>
        <v>0</v>
      </c>
      <c r="L132" s="31">
        <v>0</v>
      </c>
      <c r="M132" s="39">
        <f t="shared" si="109"/>
        <v>0</v>
      </c>
      <c r="N132" s="31">
        <v>0</v>
      </c>
      <c r="O132" s="39">
        <f t="shared" si="110"/>
        <v>0</v>
      </c>
      <c r="P132" s="31">
        <v>0</v>
      </c>
      <c r="Q132" s="39">
        <f t="shared" si="111"/>
        <v>0</v>
      </c>
      <c r="R132" s="31">
        <v>0</v>
      </c>
      <c r="S132" s="39">
        <f t="shared" si="112"/>
        <v>0</v>
      </c>
      <c r="T132" s="31">
        <v>0</v>
      </c>
      <c r="U132" s="39">
        <f t="shared" si="113"/>
        <v>0</v>
      </c>
      <c r="V132" s="275">
        <v>0</v>
      </c>
      <c r="W132" s="277">
        <f t="shared" si="114"/>
        <v>0</v>
      </c>
      <c r="X132" s="163"/>
      <c r="Y132" s="164" t="e">
        <f t="shared" si="115"/>
        <v>#DIV/0!</v>
      </c>
      <c r="Z132" s="163"/>
      <c r="AA132" s="164" t="e">
        <f t="shared" si="116"/>
        <v>#DIV/0!</v>
      </c>
      <c r="AB132" s="163"/>
      <c r="AC132" s="164" t="e">
        <f t="shared" si="117"/>
        <v>#DIV/0!</v>
      </c>
      <c r="AD132" s="163"/>
      <c r="AE132" s="164" t="e">
        <f t="shared" si="118"/>
        <v>#DIV/0!</v>
      </c>
      <c r="AF132" s="33">
        <f t="shared" si="123"/>
        <v>0</v>
      </c>
      <c r="AG132" s="41">
        <f t="shared" si="124"/>
        <v>0</v>
      </c>
      <c r="AH132" s="42"/>
    </row>
    <row r="133" spans="1:34" ht="80.099999999999994" customHeight="1" outlineLevel="1">
      <c r="A133" s="35"/>
      <c r="B133" s="30" t="s">
        <v>56</v>
      </c>
      <c r="C133" s="31">
        <v>1</v>
      </c>
      <c r="D133" s="39">
        <f t="shared" si="106"/>
        <v>2.34192037470726E-3</v>
      </c>
      <c r="E133" s="40"/>
      <c r="F133" s="40"/>
      <c r="G133" s="40"/>
      <c r="H133" s="31">
        <v>2</v>
      </c>
      <c r="I133" s="39">
        <f t="shared" si="107"/>
        <v>4.7281323877068557E-3</v>
      </c>
      <c r="J133" s="31">
        <v>2</v>
      </c>
      <c r="K133" s="39">
        <f t="shared" si="108"/>
        <v>4.830917874396135E-3</v>
      </c>
      <c r="L133" s="31">
        <v>2</v>
      </c>
      <c r="M133" s="39">
        <f t="shared" si="109"/>
        <v>4.8192771084337354E-3</v>
      </c>
      <c r="N133" s="31">
        <v>2</v>
      </c>
      <c r="O133" s="39">
        <f t="shared" si="110"/>
        <v>4.9261083743842365E-3</v>
      </c>
      <c r="P133" s="31">
        <v>3</v>
      </c>
      <c r="Q133" s="39">
        <f t="shared" si="111"/>
        <v>7.2992700729927005E-3</v>
      </c>
      <c r="R133" s="31">
        <v>2</v>
      </c>
      <c r="S133" s="39">
        <f t="shared" si="112"/>
        <v>4.8780487804878049E-3</v>
      </c>
      <c r="T133" s="31">
        <v>1</v>
      </c>
      <c r="U133" s="39">
        <f t="shared" si="113"/>
        <v>2.4449877750611247E-3</v>
      </c>
      <c r="V133" s="275">
        <v>1</v>
      </c>
      <c r="W133" s="277">
        <f t="shared" si="114"/>
        <v>2.4390243902439024E-3</v>
      </c>
      <c r="X133" s="163"/>
      <c r="Y133" s="164" t="e">
        <f t="shared" si="115"/>
        <v>#DIV/0!</v>
      </c>
      <c r="Z133" s="163"/>
      <c r="AA133" s="164" t="e">
        <f t="shared" si="116"/>
        <v>#DIV/0!</v>
      </c>
      <c r="AB133" s="163"/>
      <c r="AC133" s="164" t="e">
        <f t="shared" si="117"/>
        <v>#DIV/0!</v>
      </c>
      <c r="AD133" s="163"/>
      <c r="AE133" s="164" t="e">
        <f t="shared" si="118"/>
        <v>#DIV/0!</v>
      </c>
      <c r="AF133" s="33">
        <f t="shared" si="123"/>
        <v>1</v>
      </c>
      <c r="AG133" s="41">
        <f t="shared" si="124"/>
        <v>2.4390243902439024E-3</v>
      </c>
      <c r="AH133" s="42"/>
    </row>
    <row r="134" spans="1:34" ht="80.099999999999994" customHeight="1">
      <c r="A134" s="35"/>
      <c r="B134" s="27" t="s">
        <v>172</v>
      </c>
      <c r="C134" s="28">
        <f>SUM(C135:C139)</f>
        <v>33</v>
      </c>
      <c r="D134" s="29">
        <f t="shared" si="106"/>
        <v>2.2556390977443608E-2</v>
      </c>
      <c r="E134" s="37"/>
      <c r="F134" s="37"/>
      <c r="G134" s="37"/>
      <c r="H134" s="28">
        <f>SUM(H135:H139)</f>
        <v>33</v>
      </c>
      <c r="I134" s="29">
        <f t="shared" si="107"/>
        <v>2.2525597269624574E-2</v>
      </c>
      <c r="J134" s="28">
        <f>SUM(J135:J139)</f>
        <v>36</v>
      </c>
      <c r="K134" s="29">
        <f t="shared" si="108"/>
        <v>2.4691358024691357E-2</v>
      </c>
      <c r="L134" s="28">
        <f>SUM(L135:L139)</f>
        <v>34</v>
      </c>
      <c r="M134" s="29">
        <f t="shared" si="109"/>
        <v>2.3415977961432508E-2</v>
      </c>
      <c r="N134" s="28">
        <f>SUM(N135:N139)</f>
        <v>37</v>
      </c>
      <c r="O134" s="29">
        <f t="shared" si="110"/>
        <v>2.5325119780971937E-2</v>
      </c>
      <c r="P134" s="28">
        <f>SUM(P135:P139)</f>
        <v>37</v>
      </c>
      <c r="Q134" s="29">
        <f t="shared" si="111"/>
        <v>2.5394646533973921E-2</v>
      </c>
      <c r="R134" s="28">
        <f>SUM(R135:R139)</f>
        <v>36</v>
      </c>
      <c r="S134" s="29">
        <f t="shared" si="112"/>
        <v>2.4473147518694765E-2</v>
      </c>
      <c r="T134" s="28">
        <f>SUM(T135:T139)</f>
        <v>37</v>
      </c>
      <c r="U134" s="29">
        <f t="shared" si="113"/>
        <v>2.5377229080932786E-2</v>
      </c>
      <c r="V134" s="28">
        <f>SUM(V135:V139)</f>
        <v>41</v>
      </c>
      <c r="W134" s="29">
        <f t="shared" si="114"/>
        <v>2.8295376121463076E-2</v>
      </c>
      <c r="X134" s="162">
        <f>SUM(X135:X139)</f>
        <v>0</v>
      </c>
      <c r="Y134" s="165" t="e">
        <f t="shared" si="115"/>
        <v>#DIV/0!</v>
      </c>
      <c r="Z134" s="162">
        <f>SUM(Z135:Z139)</f>
        <v>0</v>
      </c>
      <c r="AA134" s="165" t="e">
        <f t="shared" si="116"/>
        <v>#DIV/0!</v>
      </c>
      <c r="AB134" s="162">
        <f>SUM(AB135:AB139)</f>
        <v>0</v>
      </c>
      <c r="AC134" s="165" t="e">
        <f t="shared" si="117"/>
        <v>#DIV/0!</v>
      </c>
      <c r="AD134" s="162">
        <f>SUM(AD135:AD139)</f>
        <v>0</v>
      </c>
      <c r="AE134" s="165" t="e">
        <f t="shared" si="118"/>
        <v>#DIV/0!</v>
      </c>
      <c r="AF134" s="28">
        <f>SUM(AF135:AF139)</f>
        <v>41</v>
      </c>
      <c r="AG134" s="29">
        <f>AF134/AF19</f>
        <v>2.8295376121463076E-2</v>
      </c>
      <c r="AH134" s="38"/>
    </row>
    <row r="135" spans="1:34" ht="80.099999999999994" customHeight="1" outlineLevel="1">
      <c r="A135" s="35"/>
      <c r="B135" s="30" t="s">
        <v>57</v>
      </c>
      <c r="C135" s="31">
        <v>19</v>
      </c>
      <c r="D135" s="39">
        <f t="shared" si="106"/>
        <v>3.1879194630872486E-2</v>
      </c>
      <c r="E135" s="40"/>
      <c r="F135" s="40"/>
      <c r="G135" s="40"/>
      <c r="H135" s="31">
        <v>22</v>
      </c>
      <c r="I135" s="39">
        <f t="shared" si="107"/>
        <v>3.6605657237936774E-2</v>
      </c>
      <c r="J135" s="31">
        <v>20</v>
      </c>
      <c r="K135" s="39">
        <f t="shared" si="108"/>
        <v>3.3613445378151259E-2</v>
      </c>
      <c r="L135" s="31">
        <v>20</v>
      </c>
      <c r="M135" s="39">
        <f t="shared" si="109"/>
        <v>3.3726812816188868E-2</v>
      </c>
      <c r="N135" s="31">
        <v>21</v>
      </c>
      <c r="O135" s="39">
        <f t="shared" si="110"/>
        <v>3.5058430717863104E-2</v>
      </c>
      <c r="P135" s="31">
        <v>24</v>
      </c>
      <c r="Q135" s="39">
        <f t="shared" si="111"/>
        <v>3.9933444259567387E-2</v>
      </c>
      <c r="R135" s="31">
        <v>24</v>
      </c>
      <c r="S135" s="39">
        <f t="shared" si="112"/>
        <v>3.9933444259567387E-2</v>
      </c>
      <c r="T135" s="31">
        <v>25</v>
      </c>
      <c r="U135" s="39">
        <f t="shared" si="113"/>
        <v>4.1597337770382693E-2</v>
      </c>
      <c r="V135" s="275">
        <v>27</v>
      </c>
      <c r="W135" s="277">
        <f t="shared" si="114"/>
        <v>4.5075125208681135E-2</v>
      </c>
      <c r="X135" s="163"/>
      <c r="Y135" s="164" t="e">
        <f t="shared" si="115"/>
        <v>#DIV/0!</v>
      </c>
      <c r="Z135" s="163"/>
      <c r="AA135" s="164" t="e">
        <f t="shared" si="116"/>
        <v>#DIV/0!</v>
      </c>
      <c r="AB135" s="163"/>
      <c r="AC135" s="164" t="e">
        <f t="shared" si="117"/>
        <v>#DIV/0!</v>
      </c>
      <c r="AD135" s="163"/>
      <c r="AE135" s="164" t="e">
        <f t="shared" si="118"/>
        <v>#DIV/0!</v>
      </c>
      <c r="AF135" s="33">
        <f>V135</f>
        <v>27</v>
      </c>
      <c r="AG135" s="41">
        <f>AF135/AF20</f>
        <v>4.5075125208681135E-2</v>
      </c>
      <c r="AH135" s="42"/>
    </row>
    <row r="136" spans="1:34" ht="80.099999999999994" customHeight="1" outlineLevel="1">
      <c r="A136" s="35"/>
      <c r="B136" s="30" t="s">
        <v>58</v>
      </c>
      <c r="C136" s="31">
        <v>7</v>
      </c>
      <c r="D136" s="39">
        <f t="shared" si="106"/>
        <v>1.6908212560386472E-2</v>
      </c>
      <c r="E136" s="40"/>
      <c r="F136" s="40"/>
      <c r="G136" s="40"/>
      <c r="H136" s="31">
        <v>4</v>
      </c>
      <c r="I136" s="39">
        <f t="shared" si="107"/>
        <v>9.8280098280098278E-3</v>
      </c>
      <c r="J136" s="31">
        <v>9</v>
      </c>
      <c r="K136" s="39">
        <f t="shared" si="108"/>
        <v>2.2222222222222223E-2</v>
      </c>
      <c r="L136" s="31">
        <v>6</v>
      </c>
      <c r="M136" s="39">
        <f t="shared" si="109"/>
        <v>1.488833746898263E-2</v>
      </c>
      <c r="N136" s="31">
        <v>6</v>
      </c>
      <c r="O136" s="39">
        <f t="shared" si="110"/>
        <v>1.4705882352941176E-2</v>
      </c>
      <c r="P136" s="31">
        <v>6</v>
      </c>
      <c r="Q136" s="39">
        <f t="shared" si="111"/>
        <v>1.4669926650366748E-2</v>
      </c>
      <c r="R136" s="31">
        <v>5</v>
      </c>
      <c r="S136" s="39">
        <f t="shared" si="112"/>
        <v>1.1990407673860911E-2</v>
      </c>
      <c r="T136" s="31">
        <v>5</v>
      </c>
      <c r="U136" s="39">
        <f t="shared" si="113"/>
        <v>1.2077294685990338E-2</v>
      </c>
      <c r="V136" s="275">
        <v>7</v>
      </c>
      <c r="W136" s="277">
        <f t="shared" si="114"/>
        <v>1.7031630170316302E-2</v>
      </c>
      <c r="X136" s="163"/>
      <c r="Y136" s="164" t="e">
        <f t="shared" si="115"/>
        <v>#DIV/0!</v>
      </c>
      <c r="Z136" s="163"/>
      <c r="AA136" s="164" t="e">
        <f t="shared" si="116"/>
        <v>#DIV/0!</v>
      </c>
      <c r="AB136" s="163"/>
      <c r="AC136" s="164" t="e">
        <f t="shared" si="117"/>
        <v>#DIV/0!</v>
      </c>
      <c r="AD136" s="163"/>
      <c r="AE136" s="164" t="e">
        <f t="shared" si="118"/>
        <v>#DIV/0!</v>
      </c>
      <c r="AF136" s="33">
        <f t="shared" ref="AF136:AF139" si="125">V136</f>
        <v>7</v>
      </c>
      <c r="AG136" s="41">
        <f t="shared" ref="AG136:AG139" si="126">AF136/AF21</f>
        <v>1.7031630170316302E-2</v>
      </c>
      <c r="AH136" s="42"/>
    </row>
    <row r="137" spans="1:34" ht="80.099999999999994" customHeight="1" outlineLevel="1">
      <c r="A137" s="35"/>
      <c r="B137" s="30" t="s">
        <v>59</v>
      </c>
      <c r="C137" s="31">
        <v>1</v>
      </c>
      <c r="D137" s="39">
        <f t="shared" si="106"/>
        <v>7.462686567164179E-3</v>
      </c>
      <c r="E137" s="40"/>
      <c r="F137" s="40"/>
      <c r="G137" s="40"/>
      <c r="H137" s="31">
        <v>1</v>
      </c>
      <c r="I137" s="39">
        <f t="shared" si="107"/>
        <v>7.1428571428571426E-3</v>
      </c>
      <c r="J137" s="31">
        <v>1</v>
      </c>
      <c r="K137" s="39">
        <f t="shared" si="108"/>
        <v>7.0422535211267607E-3</v>
      </c>
      <c r="L137" s="31">
        <v>1</v>
      </c>
      <c r="M137" s="39">
        <f t="shared" si="109"/>
        <v>7.0422535211267607E-3</v>
      </c>
      <c r="N137" s="31">
        <v>1</v>
      </c>
      <c r="O137" s="39">
        <f t="shared" si="110"/>
        <v>7.1428571428571426E-3</v>
      </c>
      <c r="P137" s="31">
        <v>1</v>
      </c>
      <c r="Q137" s="39">
        <f t="shared" si="111"/>
        <v>7.575757575757576E-3</v>
      </c>
      <c r="R137" s="31">
        <v>1</v>
      </c>
      <c r="S137" s="39">
        <f t="shared" si="112"/>
        <v>7.5187969924812026E-3</v>
      </c>
      <c r="T137" s="31">
        <v>0</v>
      </c>
      <c r="U137" s="39">
        <f t="shared" si="113"/>
        <v>0</v>
      </c>
      <c r="V137" s="275">
        <v>1</v>
      </c>
      <c r="W137" s="277">
        <f t="shared" si="114"/>
        <v>7.5187969924812026E-3</v>
      </c>
      <c r="X137" s="163"/>
      <c r="Y137" s="164" t="e">
        <f t="shared" si="115"/>
        <v>#DIV/0!</v>
      </c>
      <c r="Z137" s="163"/>
      <c r="AA137" s="164" t="e">
        <f t="shared" si="116"/>
        <v>#DIV/0!</v>
      </c>
      <c r="AB137" s="163"/>
      <c r="AC137" s="164" t="e">
        <f t="shared" si="117"/>
        <v>#DIV/0!</v>
      </c>
      <c r="AD137" s="163"/>
      <c r="AE137" s="164" t="e">
        <f t="shared" si="118"/>
        <v>#DIV/0!</v>
      </c>
      <c r="AF137" s="33">
        <f t="shared" si="125"/>
        <v>1</v>
      </c>
      <c r="AG137" s="41">
        <f t="shared" si="126"/>
        <v>7.5187969924812026E-3</v>
      </c>
      <c r="AH137" s="42"/>
    </row>
    <row r="138" spans="1:34" ht="80.099999999999994" customHeight="1" outlineLevel="1">
      <c r="A138" s="35"/>
      <c r="B138" s="30" t="s">
        <v>60</v>
      </c>
      <c r="C138" s="31">
        <v>5</v>
      </c>
      <c r="D138" s="39">
        <f t="shared" si="106"/>
        <v>2.3148148148148147E-2</v>
      </c>
      <c r="E138" s="40"/>
      <c r="F138" s="40"/>
      <c r="G138" s="40"/>
      <c r="H138" s="31">
        <v>5</v>
      </c>
      <c r="I138" s="39">
        <f t="shared" si="107"/>
        <v>2.3148148148148147E-2</v>
      </c>
      <c r="J138" s="31">
        <v>5</v>
      </c>
      <c r="K138" s="39">
        <f t="shared" si="108"/>
        <v>2.3148148148148147E-2</v>
      </c>
      <c r="L138" s="31">
        <v>5</v>
      </c>
      <c r="M138" s="39">
        <f t="shared" si="109"/>
        <v>2.336448598130841E-2</v>
      </c>
      <c r="N138" s="31">
        <v>5</v>
      </c>
      <c r="O138" s="39">
        <f t="shared" si="110"/>
        <v>2.3474178403755867E-2</v>
      </c>
      <c r="P138" s="31">
        <v>5</v>
      </c>
      <c r="Q138" s="39">
        <f t="shared" si="111"/>
        <v>2.3696682464454975E-2</v>
      </c>
      <c r="R138" s="31">
        <v>5</v>
      </c>
      <c r="S138" s="39">
        <f t="shared" si="112"/>
        <v>2.3474178403755867E-2</v>
      </c>
      <c r="T138" s="31">
        <v>6</v>
      </c>
      <c r="U138" s="39">
        <f t="shared" si="113"/>
        <v>2.8708133971291867E-2</v>
      </c>
      <c r="V138" s="275">
        <v>5</v>
      </c>
      <c r="W138" s="277">
        <f t="shared" si="114"/>
        <v>2.4271844660194174E-2</v>
      </c>
      <c r="X138" s="163"/>
      <c r="Y138" s="164" t="e">
        <f t="shared" si="115"/>
        <v>#DIV/0!</v>
      </c>
      <c r="Z138" s="163"/>
      <c r="AA138" s="164" t="e">
        <f t="shared" si="116"/>
        <v>#DIV/0!</v>
      </c>
      <c r="AB138" s="163"/>
      <c r="AC138" s="164" t="e">
        <f t="shared" si="117"/>
        <v>#DIV/0!</v>
      </c>
      <c r="AD138" s="163"/>
      <c r="AE138" s="164" t="e">
        <f t="shared" si="118"/>
        <v>#DIV/0!</v>
      </c>
      <c r="AF138" s="33">
        <f t="shared" si="125"/>
        <v>5</v>
      </c>
      <c r="AG138" s="41">
        <f t="shared" si="126"/>
        <v>2.4271844660194174E-2</v>
      </c>
      <c r="AH138" s="42"/>
    </row>
    <row r="139" spans="1:34" ht="80.099999999999994" customHeight="1" outlineLevel="1">
      <c r="A139" s="35"/>
      <c r="B139" s="30" t="s">
        <v>61</v>
      </c>
      <c r="C139" s="31">
        <v>1</v>
      </c>
      <c r="D139" s="39">
        <f t="shared" si="106"/>
        <v>9.7087378640776691E-3</v>
      </c>
      <c r="E139" s="40"/>
      <c r="F139" s="40"/>
      <c r="G139" s="40"/>
      <c r="H139" s="31">
        <v>1</v>
      </c>
      <c r="I139" s="39">
        <f t="shared" si="107"/>
        <v>9.9009900990099011E-3</v>
      </c>
      <c r="J139" s="31">
        <v>1</v>
      </c>
      <c r="K139" s="39">
        <f t="shared" si="108"/>
        <v>0.01</v>
      </c>
      <c r="L139" s="31">
        <v>2</v>
      </c>
      <c r="M139" s="39">
        <f t="shared" si="109"/>
        <v>0.02</v>
      </c>
      <c r="N139" s="31">
        <v>4</v>
      </c>
      <c r="O139" s="39">
        <f t="shared" si="110"/>
        <v>3.9603960396039604E-2</v>
      </c>
      <c r="P139" s="31">
        <v>1</v>
      </c>
      <c r="Q139" s="39">
        <f t="shared" si="111"/>
        <v>9.6153846153846159E-3</v>
      </c>
      <c r="R139" s="31">
        <v>1</v>
      </c>
      <c r="S139" s="39">
        <f t="shared" si="112"/>
        <v>9.3457943925233638E-3</v>
      </c>
      <c r="T139" s="31">
        <v>1</v>
      </c>
      <c r="U139" s="39">
        <f t="shared" si="113"/>
        <v>0.01</v>
      </c>
      <c r="V139" s="275">
        <v>1</v>
      </c>
      <c r="W139" s="277">
        <f t="shared" si="114"/>
        <v>0.01</v>
      </c>
      <c r="X139" s="163"/>
      <c r="Y139" s="164" t="e">
        <f t="shared" si="115"/>
        <v>#DIV/0!</v>
      </c>
      <c r="Z139" s="163"/>
      <c r="AA139" s="164" t="e">
        <f t="shared" si="116"/>
        <v>#DIV/0!</v>
      </c>
      <c r="AB139" s="163"/>
      <c r="AC139" s="164" t="e">
        <f t="shared" si="117"/>
        <v>#DIV/0!</v>
      </c>
      <c r="AD139" s="163"/>
      <c r="AE139" s="164" t="e">
        <f t="shared" si="118"/>
        <v>#DIV/0!</v>
      </c>
      <c r="AF139" s="33">
        <f t="shared" si="125"/>
        <v>1</v>
      </c>
      <c r="AG139" s="41">
        <f t="shared" si="126"/>
        <v>0.01</v>
      </c>
      <c r="AH139" s="42"/>
    </row>
    <row r="140" spans="1:34" ht="80.099999999999994" customHeight="1" outlineLevel="1">
      <c r="A140" s="35"/>
      <c r="B140" s="27" t="s">
        <v>265</v>
      </c>
      <c r="C140" s="28"/>
      <c r="D140" s="29" t="e">
        <f>C140/C25</f>
        <v>#DIV/0!</v>
      </c>
      <c r="E140" s="29"/>
      <c r="F140" s="29"/>
      <c r="G140" s="29"/>
      <c r="H140" s="28">
        <v>12</v>
      </c>
      <c r="I140" s="29">
        <f>H140/H25</f>
        <v>0.25531914893617019</v>
      </c>
      <c r="J140" s="28">
        <v>12</v>
      </c>
      <c r="K140" s="29">
        <f>J140/J25</f>
        <v>0.27272727272727271</v>
      </c>
      <c r="L140" s="28">
        <v>12</v>
      </c>
      <c r="M140" s="29">
        <f>L140/L25</f>
        <v>0.20689655172413793</v>
      </c>
      <c r="N140" s="28">
        <v>13</v>
      </c>
      <c r="O140" s="29">
        <f>N140/N25</f>
        <v>0.21311475409836064</v>
      </c>
      <c r="P140" s="28">
        <v>17</v>
      </c>
      <c r="Q140" s="29">
        <f>P140/P25</f>
        <v>0.25</v>
      </c>
      <c r="R140" s="28">
        <v>17</v>
      </c>
      <c r="S140" s="29">
        <f>R140/R25</f>
        <v>0.2537313432835821</v>
      </c>
      <c r="T140" s="28">
        <v>14</v>
      </c>
      <c r="U140" s="29">
        <f>T140/T25</f>
        <v>0.23728813559322035</v>
      </c>
      <c r="V140" s="28">
        <v>19</v>
      </c>
      <c r="W140" s="29">
        <f>V140/V25</f>
        <v>0.28358208955223879</v>
      </c>
      <c r="X140" s="162"/>
      <c r="Y140" s="165" t="e">
        <f>X140/X25</f>
        <v>#DIV/0!</v>
      </c>
      <c r="Z140" s="162"/>
      <c r="AA140" s="165" t="e">
        <f>Z140/Z25</f>
        <v>#DIV/0!</v>
      </c>
      <c r="AB140" s="162"/>
      <c r="AC140" s="165" t="e">
        <f>AB140/AB25</f>
        <v>#DIV/0!</v>
      </c>
      <c r="AD140" s="162"/>
      <c r="AE140" s="165" t="e">
        <f>AD140/AD25</f>
        <v>#DIV/0!</v>
      </c>
      <c r="AF140" s="28">
        <f>V140</f>
        <v>19</v>
      </c>
      <c r="AG140" s="29">
        <f>AF140/AF25</f>
        <v>0.28358208955223879</v>
      </c>
      <c r="AH140" s="29"/>
    </row>
    <row r="141" spans="1:34">
      <c r="A141" s="44" t="s">
        <v>75</v>
      </c>
    </row>
    <row r="142" spans="1:34">
      <c r="A142" s="44" t="s">
        <v>269</v>
      </c>
    </row>
    <row r="143" spans="1:34">
      <c r="A143" s="215" t="s">
        <v>233</v>
      </c>
    </row>
    <row r="144" spans="1:34">
      <c r="A144" s="288" t="s">
        <v>266</v>
      </c>
    </row>
    <row r="145" spans="1:1">
      <c r="A145" s="285"/>
    </row>
    <row r="146" spans="1:1">
      <c r="A146" s="49"/>
    </row>
  </sheetData>
  <mergeCells count="24">
    <mergeCell ref="A1:B2"/>
    <mergeCell ref="A118:A120"/>
    <mergeCell ref="A3:A5"/>
    <mergeCell ref="A26:A28"/>
    <mergeCell ref="A49:A51"/>
    <mergeCell ref="A72:A74"/>
    <mergeCell ref="A95:A97"/>
    <mergeCell ref="J1:K1"/>
    <mergeCell ref="L1:M1"/>
    <mergeCell ref="N1:O1"/>
    <mergeCell ref="P1:Q1"/>
    <mergeCell ref="C1:D1"/>
    <mergeCell ref="E1:F1"/>
    <mergeCell ref="G1:G2"/>
    <mergeCell ref="H1:I1"/>
    <mergeCell ref="R1:S1"/>
    <mergeCell ref="T1:U1"/>
    <mergeCell ref="V1:W1"/>
    <mergeCell ref="X1:Y1"/>
    <mergeCell ref="AH1:AH2"/>
    <mergeCell ref="Z1:AA1"/>
    <mergeCell ref="AB1:AC1"/>
    <mergeCell ref="AD1:AE1"/>
    <mergeCell ref="AF1:AG1"/>
  </mergeCells>
  <phoneticPr fontId="2" type="noConversion"/>
  <conditionalFormatting sqref="AH1:AH2 AH26:AH47 AH49:AH70 AH72:AH93 AH95:AH116 AH118:AH139">
    <cfRule type="cellIs" dxfId="12" priority="4" stopIfTrue="1" operator="notBetween">
      <formula>0.1</formula>
      <formula>-0.1</formula>
    </cfRule>
  </conditionalFormatting>
  <conditionalFormatting sqref="AH94">
    <cfRule type="cellIs" dxfId="11" priority="3" stopIfTrue="1" operator="notBetween">
      <formula>0.1</formula>
      <formula>-0.1</formula>
    </cfRule>
  </conditionalFormatting>
  <conditionalFormatting sqref="AH71">
    <cfRule type="cellIs" dxfId="10" priority="2" stopIfTrue="1" operator="notBetween">
      <formula>0.1</formula>
      <formula>-0.1</formula>
    </cfRule>
  </conditionalFormatting>
  <conditionalFormatting sqref="AH117">
    <cfRule type="cellIs" dxfId="9" priority="1" stopIfTrue="1" operator="notBetween">
      <formula>0.1</formula>
      <formula>-0.1</formula>
    </cfRule>
  </conditionalFormatting>
  <pageMargins left="0.74803149606299213" right="0.74803149606299213" top="0.98425196850393704" bottom="0.98425196850393704" header="0.51181102362204722" footer="0.51181102362204722"/>
  <pageSetup paperSize="9" scale="21" firstPageNumber="8" fitToHeight="23" orientation="landscape" useFirstPageNumber="1" r:id="rId1"/>
  <headerFooter alignWithMargins="0">
    <oddFooter>&amp;R&amp;12Page &amp;P</oddFooter>
  </headerFooter>
  <rowBreaks count="5" manualBreakCount="5">
    <brk id="25" max="16383" man="1"/>
    <brk id="48" max="16383" man="1"/>
    <brk id="71" max="16383" man="1"/>
    <brk id="94" max="16383" man="1"/>
    <brk id="117" max="16383" man="1"/>
  </rowBreaks>
</worksheet>
</file>

<file path=xl/worksheets/sheet5.xml><?xml version="1.0" encoding="utf-8"?>
<worksheet xmlns="http://schemas.openxmlformats.org/spreadsheetml/2006/main" xmlns:r="http://schemas.openxmlformats.org/officeDocument/2006/relationships">
  <sheetPr>
    <tabColor rgb="FF92D050"/>
  </sheetPr>
  <dimension ref="A1:AI142"/>
  <sheetViews>
    <sheetView view="pageBreakPreview" zoomScale="40" zoomScaleNormal="50" zoomScaleSheetLayoutView="40" workbookViewId="0">
      <pane ySplit="2" topLeftCell="A3" activePane="bottomLeft" state="frozen"/>
      <selection activeCell="AM5" sqref="AM5"/>
      <selection pane="bottomLeft" activeCell="AL139" sqref="AL139"/>
    </sheetView>
  </sheetViews>
  <sheetFormatPr defaultRowHeight="26.25" outlineLevelRow="1"/>
  <cols>
    <col min="1" max="1" width="41.42578125" style="168"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3.42578125" style="46" customWidth="1"/>
    <col min="33" max="33" width="18.140625" style="47" customWidth="1"/>
    <col min="34" max="34" width="17.140625" style="46" customWidth="1"/>
    <col min="35" max="35" width="9.140625" style="22"/>
  </cols>
  <sheetData>
    <row r="1" spans="1:34" ht="99.95" customHeight="1">
      <c r="A1" s="315" t="s">
        <v>231</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53" t="s">
        <v>3</v>
      </c>
      <c r="D2" s="53" t="s">
        <v>4</v>
      </c>
      <c r="E2" s="53" t="s">
        <v>3</v>
      </c>
      <c r="F2" s="53" t="s">
        <v>4</v>
      </c>
      <c r="G2" s="308"/>
      <c r="H2" s="54" t="s">
        <v>3</v>
      </c>
      <c r="I2" s="53" t="s">
        <v>4</v>
      </c>
      <c r="J2" s="207" t="s">
        <v>3</v>
      </c>
      <c r="K2" s="206" t="s">
        <v>4</v>
      </c>
      <c r="L2" s="221" t="s">
        <v>3</v>
      </c>
      <c r="M2" s="222" t="s">
        <v>4</v>
      </c>
      <c r="N2" s="232" t="s">
        <v>3</v>
      </c>
      <c r="O2" s="233" t="s">
        <v>4</v>
      </c>
      <c r="P2" s="253" t="s">
        <v>3</v>
      </c>
      <c r="Q2" s="254" t="s">
        <v>4</v>
      </c>
      <c r="R2" s="257" t="s">
        <v>3</v>
      </c>
      <c r="S2" s="256" t="s">
        <v>4</v>
      </c>
      <c r="T2" s="262" t="s">
        <v>3</v>
      </c>
      <c r="U2" s="263" t="s">
        <v>4</v>
      </c>
      <c r="V2" s="270" t="s">
        <v>3</v>
      </c>
      <c r="W2" s="269" t="s">
        <v>4</v>
      </c>
      <c r="X2" s="54" t="s">
        <v>3</v>
      </c>
      <c r="Y2" s="53" t="s">
        <v>4</v>
      </c>
      <c r="Z2" s="54" t="s">
        <v>3</v>
      </c>
      <c r="AA2" s="53" t="s">
        <v>4</v>
      </c>
      <c r="AB2" s="54" t="s">
        <v>3</v>
      </c>
      <c r="AC2" s="53" t="s">
        <v>4</v>
      </c>
      <c r="AD2" s="54" t="s">
        <v>3</v>
      </c>
      <c r="AE2" s="53" t="s">
        <v>4</v>
      </c>
      <c r="AF2" s="55" t="s">
        <v>3</v>
      </c>
      <c r="AG2" s="55" t="s">
        <v>4</v>
      </c>
      <c r="AH2" s="313"/>
    </row>
    <row r="3" spans="1:34" ht="80.099999999999994" customHeight="1">
      <c r="A3" s="316" t="s">
        <v>190</v>
      </c>
      <c r="B3" s="24" t="s">
        <v>62</v>
      </c>
      <c r="C3" s="25">
        <f>C4+C9+C14+C19+C25</f>
        <v>5805</v>
      </c>
      <c r="D3" s="36">
        <f>C3/'Children in Care'!C3</f>
        <v>0.92761265580057528</v>
      </c>
      <c r="E3" s="26"/>
      <c r="F3" s="36">
        <v>1</v>
      </c>
      <c r="G3" s="36">
        <v>1</v>
      </c>
      <c r="H3" s="25">
        <f>H4+H9+H14+H19+H25</f>
        <v>5884</v>
      </c>
      <c r="I3" s="36">
        <f>H3/'[1]Children in Care'!H3</f>
        <v>0.93071812717494462</v>
      </c>
      <c r="J3" s="25">
        <f>J4+J9+J14+J19+J25</f>
        <v>5889</v>
      </c>
      <c r="K3" s="36">
        <f>J3/'[1]Children in Care'!J3</f>
        <v>0.93476190476190479</v>
      </c>
      <c r="L3" s="25">
        <f>L4+L9+L14+L19+L25</f>
        <v>5938</v>
      </c>
      <c r="M3" s="36">
        <f>L3/'[1]Children in Care'!L3</f>
        <v>0.94134432466708939</v>
      </c>
      <c r="N3" s="25">
        <f>N4+N9+N14+N19+N25</f>
        <v>5985</v>
      </c>
      <c r="O3" s="36">
        <f>N3/'Children in Care'!N3</f>
        <v>0.95166163141993954</v>
      </c>
      <c r="P3" s="25">
        <f>P4+P9+P14+P19+P25</f>
        <v>5911</v>
      </c>
      <c r="Q3" s="36">
        <f>P3/'Children in Care'!P3</f>
        <v>0.94169189103074713</v>
      </c>
      <c r="R3" s="25">
        <f>R4+R9+R14+R19+R25</f>
        <v>6004</v>
      </c>
      <c r="S3" s="36">
        <f>R3/'Children in Care'!R3</f>
        <v>0.9534699063045895</v>
      </c>
      <c r="T3" s="25">
        <f>T4+T9+T14+T19+T25</f>
        <v>5949</v>
      </c>
      <c r="U3" s="36">
        <f>T3/'Children in Care'!T3</f>
        <v>0.94850127551020413</v>
      </c>
      <c r="V3" s="25">
        <f>V4+V9+V14+V19+V25</f>
        <v>5914</v>
      </c>
      <c r="W3" s="36">
        <f>V3/'Children in Care'!V3</f>
        <v>0.94821228154561488</v>
      </c>
      <c r="X3" s="170">
        <f>X4+X9+X14+X19+X25</f>
        <v>0</v>
      </c>
      <c r="Y3" s="171" t="e">
        <f>X3/'Children in Care'!X3</f>
        <v>#DIV/0!</v>
      </c>
      <c r="Z3" s="170">
        <f>Z4+Z9+Z14+Z19+Z25</f>
        <v>0</v>
      </c>
      <c r="AA3" s="171" t="e">
        <f>Z3/'Children in Care'!Z3</f>
        <v>#DIV/0!</v>
      </c>
      <c r="AB3" s="170">
        <f>AB4+AB9+AB14+AB19+AB25</f>
        <v>0</v>
      </c>
      <c r="AC3" s="171" t="e">
        <f>AB3/'Children in Care'!AB3</f>
        <v>#DIV/0!</v>
      </c>
      <c r="AD3" s="170">
        <f>AD4+AD9+AD14+AD19+AD25</f>
        <v>0</v>
      </c>
      <c r="AE3" s="171" t="e">
        <f>AD3/'Children in Care'!AD3</f>
        <v>#DIV/0!</v>
      </c>
      <c r="AF3" s="25">
        <f>AF4+AF9+AF14+AF19+AF25</f>
        <v>5914</v>
      </c>
      <c r="AG3" s="36">
        <f>AF3/'Children in Care'!AF3</f>
        <v>0.94821228154561488</v>
      </c>
      <c r="AH3" s="36">
        <f t="shared" ref="AH3:AH35" si="0">AG3/F3-100%</f>
        <v>-5.1787718454385123E-2</v>
      </c>
    </row>
    <row r="4" spans="1:34" ht="80.099999999999994" customHeight="1">
      <c r="A4" s="316"/>
      <c r="B4" s="27" t="s">
        <v>169</v>
      </c>
      <c r="C4" s="28">
        <f>SUM(C5:C8)</f>
        <v>1419</v>
      </c>
      <c r="D4" s="38">
        <f>C4/'Children in Care'!C4</f>
        <v>0.94160583941605835</v>
      </c>
      <c r="E4" s="37"/>
      <c r="F4" s="104">
        <v>1</v>
      </c>
      <c r="G4" s="104">
        <v>1</v>
      </c>
      <c r="H4" s="28">
        <f>SUM(H5:H8)</f>
        <v>1429</v>
      </c>
      <c r="I4" s="38">
        <f>H4/'[1]Children in Care'!H4</f>
        <v>0.94887118193891107</v>
      </c>
      <c r="J4" s="28">
        <f>SUM(J5:J8)</f>
        <v>1438</v>
      </c>
      <c r="K4" s="38">
        <f>J4/'[1]Children in Care'!J4</f>
        <v>0.94667544437129691</v>
      </c>
      <c r="L4" s="28">
        <f>SUM(L5:L8)</f>
        <v>1406</v>
      </c>
      <c r="M4" s="38">
        <f>L4/'[1]Children in Care'!L4</f>
        <v>0.92805280528052803</v>
      </c>
      <c r="N4" s="28">
        <f>SUM(N5:N8)</f>
        <v>1416</v>
      </c>
      <c r="O4" s="38">
        <f>N4/'Children in Care'!N4</f>
        <v>0.94023904382470125</v>
      </c>
      <c r="P4" s="28">
        <f>SUM(P5:P8)</f>
        <v>1357</v>
      </c>
      <c r="Q4" s="38">
        <f>P4/'Children in Care'!P4</f>
        <v>0.90951742627345844</v>
      </c>
      <c r="R4" s="28">
        <f>SUM(R5:R8)</f>
        <v>1378</v>
      </c>
      <c r="S4" s="38">
        <f>R4/'Children in Care'!R4</f>
        <v>0.9254533243787777</v>
      </c>
      <c r="T4" s="28">
        <f>SUM(T5:T8)</f>
        <v>1387</v>
      </c>
      <c r="U4" s="38">
        <f>T4/'Children in Care'!T4</f>
        <v>0.9277591973244147</v>
      </c>
      <c r="V4" s="28">
        <f>SUM(V5:V8)</f>
        <v>1412</v>
      </c>
      <c r="W4" s="38">
        <f>V4/'Children in Care'!V4</f>
        <v>0.94196130753835894</v>
      </c>
      <c r="X4" s="162">
        <f>SUM(X5:X8)</f>
        <v>0</v>
      </c>
      <c r="Y4" s="169" t="e">
        <f>X4/'Children in Care'!X4</f>
        <v>#DIV/0!</v>
      </c>
      <c r="Z4" s="162">
        <f>SUM(Z5:Z8)</f>
        <v>0</v>
      </c>
      <c r="AA4" s="169" t="e">
        <f>Z4/'Children in Care'!Z4</f>
        <v>#DIV/0!</v>
      </c>
      <c r="AB4" s="162">
        <f>SUM(AB5:AB8)</f>
        <v>0</v>
      </c>
      <c r="AC4" s="169" t="e">
        <f>AB4/'Children in Care'!AB4</f>
        <v>#DIV/0!</v>
      </c>
      <c r="AD4" s="162">
        <f>SUM(AD5:AD8)</f>
        <v>0</v>
      </c>
      <c r="AE4" s="169" t="e">
        <f>AD4/'Children in Care'!AD4</f>
        <v>#DIV/0!</v>
      </c>
      <c r="AF4" s="28">
        <f>SUM(AF5:AF8)</f>
        <v>1412</v>
      </c>
      <c r="AG4" s="38">
        <f>AF4/'Children in Care'!AF4</f>
        <v>0.94196130753835894</v>
      </c>
      <c r="AH4" s="38">
        <f>AG4/F4-100%</f>
        <v>-5.8038692461641062E-2</v>
      </c>
    </row>
    <row r="5" spans="1:34" ht="80.099999999999994" customHeight="1" outlineLevel="1">
      <c r="A5" s="316"/>
      <c r="B5" s="30" t="s">
        <v>45</v>
      </c>
      <c r="C5" s="31">
        <f>C51+C28+C74+C97+C120</f>
        <v>383</v>
      </c>
      <c r="D5" s="70">
        <f>C5/'Children in Care'!C5</f>
        <v>1</v>
      </c>
      <c r="E5" s="40"/>
      <c r="F5" s="71">
        <v>1</v>
      </c>
      <c r="G5" s="71">
        <v>1</v>
      </c>
      <c r="H5" s="31">
        <f>H51+H28+H74+H97+H120</f>
        <v>384</v>
      </c>
      <c r="I5" s="70">
        <f>H5/'[1]Children in Care'!H5</f>
        <v>1</v>
      </c>
      <c r="J5" s="31">
        <f>J51+J28+J74+J97+J120</f>
        <v>387</v>
      </c>
      <c r="K5" s="70">
        <f>J5/'[1]Children in Care'!J5</f>
        <v>0.99485861182519275</v>
      </c>
      <c r="L5" s="31">
        <f>L51+L28+L74+L97+L120</f>
        <v>386</v>
      </c>
      <c r="M5" s="70">
        <f>L5/'[1]Children in Care'!L5</f>
        <v>0.97969543147208127</v>
      </c>
      <c r="N5" s="31">
        <f>N51+N28+N74+N97+N120</f>
        <v>391</v>
      </c>
      <c r="O5" s="70">
        <f>N5/'Children in Care'!N5</f>
        <v>1</v>
      </c>
      <c r="P5" s="31">
        <f>P51+P28+P74+P97+P120</f>
        <v>387</v>
      </c>
      <c r="Q5" s="70">
        <f>P5/'Children in Care'!P5</f>
        <v>1</v>
      </c>
      <c r="R5" s="31">
        <f>R51+R28+R74+R97+R120</f>
        <v>382</v>
      </c>
      <c r="S5" s="70">
        <f>R5/'Children in Care'!R5</f>
        <v>0.99220779220779221</v>
      </c>
      <c r="T5" s="31">
        <f>T51+T28+T74+T97+T120</f>
        <v>380</v>
      </c>
      <c r="U5" s="70">
        <f>T5/'Children in Care'!T5</f>
        <v>0.9921671018276762</v>
      </c>
      <c r="V5" s="31">
        <f>V51+V28+V74+V97+V120</f>
        <v>377</v>
      </c>
      <c r="W5" s="70">
        <f>V5/'Children in Care'!V5</f>
        <v>0.99735449735449733</v>
      </c>
      <c r="X5" s="163">
        <f>X51+X28+X74+X97+X120</f>
        <v>0</v>
      </c>
      <c r="Y5" s="107" t="e">
        <f>X5/'Children in Care'!X5</f>
        <v>#DIV/0!</v>
      </c>
      <c r="Z5" s="163">
        <f>Z51+Z28+Z74+Z97+Z120</f>
        <v>0</v>
      </c>
      <c r="AA5" s="107" t="e">
        <f>Z5/'Children in Care'!Z5</f>
        <v>#DIV/0!</v>
      </c>
      <c r="AB5" s="163">
        <f>AB51+AB28+AB74+AB97+AB120</f>
        <v>0</v>
      </c>
      <c r="AC5" s="107" t="e">
        <f>AB5/'Children in Care'!AB5</f>
        <v>#DIV/0!</v>
      </c>
      <c r="AD5" s="163">
        <f>AD51+AD28+AD74+AD97+AD120</f>
        <v>0</v>
      </c>
      <c r="AE5" s="107" t="e">
        <f>AD5/'Children in Care'!AD5</f>
        <v>#DIV/0!</v>
      </c>
      <c r="AF5" s="33">
        <f>V5</f>
        <v>377</v>
      </c>
      <c r="AG5" s="105">
        <f>AF5/'Children in Care'!AF5</f>
        <v>0.99735449735449733</v>
      </c>
      <c r="AH5" s="105">
        <f t="shared" si="0"/>
        <v>-2.6455026455026731E-3</v>
      </c>
    </row>
    <row r="6" spans="1:34" ht="80.099999999999994" customHeight="1" outlineLevel="1">
      <c r="A6" s="286" t="s">
        <v>262</v>
      </c>
      <c r="B6" s="30" t="s">
        <v>46</v>
      </c>
      <c r="C6" s="31">
        <f>C52+C29+C75+C98+C121</f>
        <v>277</v>
      </c>
      <c r="D6" s="70">
        <f>C6/'Children in Care'!C6</f>
        <v>0.96515679442508706</v>
      </c>
      <c r="E6" s="40"/>
      <c r="F6" s="71">
        <v>1</v>
      </c>
      <c r="G6" s="71">
        <v>1</v>
      </c>
      <c r="H6" s="31">
        <f>H52+H29+H75+H98+H121</f>
        <v>267</v>
      </c>
      <c r="I6" s="70">
        <f>H6/'[1]Children in Care'!H6</f>
        <v>0.93684210526315792</v>
      </c>
      <c r="J6" s="31">
        <f>J52+J29+J75+J98+J121</f>
        <v>271</v>
      </c>
      <c r="K6" s="70">
        <f>J6/'[1]Children in Care'!J6</f>
        <v>0.9508771929824561</v>
      </c>
      <c r="L6" s="31">
        <f>L52+L29+L75+L98+L121</f>
        <v>274</v>
      </c>
      <c r="M6" s="70">
        <f>L6/'[1]Children in Care'!L6</f>
        <v>0.95804195804195802</v>
      </c>
      <c r="N6" s="31">
        <f>N52+N29+N75+N98+N121</f>
        <v>274</v>
      </c>
      <c r="O6" s="70">
        <f>N6/'Children in Care'!N6</f>
        <v>0.96140350877192982</v>
      </c>
      <c r="P6" s="31">
        <f>P52+P29+P75+P98+P121</f>
        <v>269</v>
      </c>
      <c r="Q6" s="70">
        <f>P6/'Children in Care'!P6</f>
        <v>0.96415770609318996</v>
      </c>
      <c r="R6" s="31">
        <f>R52+R29+R75+R98+R121</f>
        <v>277</v>
      </c>
      <c r="S6" s="70">
        <f>R6/'Children in Care'!R6</f>
        <v>0.98226950354609932</v>
      </c>
      <c r="T6" s="31">
        <f>T52+T29+T75+T98+T121</f>
        <v>278</v>
      </c>
      <c r="U6" s="70">
        <f>T6/'Children in Care'!T6</f>
        <v>0.98233215547703179</v>
      </c>
      <c r="V6" s="31">
        <f>V52+V29+V75+V98+V121</f>
        <v>279</v>
      </c>
      <c r="W6" s="70">
        <f>V6/'Children in Care'!V6</f>
        <v>0.99642857142857144</v>
      </c>
      <c r="X6" s="163">
        <f>X52+X29+X75+X98+X121</f>
        <v>0</v>
      </c>
      <c r="Y6" s="107" t="e">
        <f>X6/'Children in Care'!X6</f>
        <v>#DIV/0!</v>
      </c>
      <c r="Z6" s="163">
        <f>Z52+Z29+Z75+Z98+Z121</f>
        <v>0</v>
      </c>
      <c r="AA6" s="107" t="e">
        <f>Z6/'Children in Care'!Z6</f>
        <v>#DIV/0!</v>
      </c>
      <c r="AB6" s="163">
        <f>AB52+AB29+AB75+AB98+AB121</f>
        <v>0</v>
      </c>
      <c r="AC6" s="107" t="e">
        <f>AB6/'Children in Care'!AB6</f>
        <v>#DIV/0!</v>
      </c>
      <c r="AD6" s="163">
        <f>AD52+AD29+AD75+AD98+AD121</f>
        <v>0</v>
      </c>
      <c r="AE6" s="107" t="e">
        <f>AD6/'Children in Care'!AD6</f>
        <v>#DIV/0!</v>
      </c>
      <c r="AF6" s="33">
        <f t="shared" ref="AF6:AF8" si="1">V6</f>
        <v>279</v>
      </c>
      <c r="AG6" s="105">
        <f>AF6/'Children in Care'!AF6</f>
        <v>0.99642857142857144</v>
      </c>
      <c r="AH6" s="105">
        <f t="shared" si="0"/>
        <v>-3.5714285714285587E-3</v>
      </c>
    </row>
    <row r="7" spans="1:34" ht="80.099999999999994" customHeight="1" outlineLevel="1">
      <c r="A7" s="287" t="s">
        <v>263</v>
      </c>
      <c r="B7" s="30" t="s">
        <v>47</v>
      </c>
      <c r="C7" s="31">
        <f>C53+C30+C76+C99+C122</f>
        <v>404</v>
      </c>
      <c r="D7" s="70">
        <f>C7/'Children in Care'!C7</f>
        <v>0.91818181818181821</v>
      </c>
      <c r="E7" s="40"/>
      <c r="F7" s="71">
        <v>1</v>
      </c>
      <c r="G7" s="71">
        <v>1</v>
      </c>
      <c r="H7" s="31">
        <f>H53+H30+H76+H99+H122</f>
        <v>400</v>
      </c>
      <c r="I7" s="70">
        <f>H7/'[1]Children in Care'!H7</f>
        <v>0.91743119266055051</v>
      </c>
      <c r="J7" s="31">
        <f>J53+J30+J76+J99+J122</f>
        <v>404</v>
      </c>
      <c r="K7" s="70">
        <f>J7/'[1]Children in Care'!J7</f>
        <v>0.91818181818181821</v>
      </c>
      <c r="L7" s="31">
        <f>L53+L30+L76+L99+L122</f>
        <v>376</v>
      </c>
      <c r="M7" s="70">
        <f>L7/'[1]Children in Care'!L7</f>
        <v>0.86238532110091748</v>
      </c>
      <c r="N7" s="31">
        <f>N53+N30+N76+N99+N122</f>
        <v>384</v>
      </c>
      <c r="O7" s="70">
        <f>N7/'Children in Care'!N7</f>
        <v>0.88275862068965516</v>
      </c>
      <c r="P7" s="31">
        <f>P53+P30+P76+P99+P122</f>
        <v>375</v>
      </c>
      <c r="Q7" s="70">
        <f>P7/'Children in Care'!P7</f>
        <v>0.87822014051522246</v>
      </c>
      <c r="R7" s="31">
        <f>R53+R30+R76+R99+R122</f>
        <v>360</v>
      </c>
      <c r="S7" s="70">
        <f>R7/'Children in Care'!R7</f>
        <v>0.83916083916083917</v>
      </c>
      <c r="T7" s="31">
        <f>T53+T30+T76+T99+T122</f>
        <v>374</v>
      </c>
      <c r="U7" s="70">
        <f>T7/'Children in Care'!T7</f>
        <v>0.85779816513761464</v>
      </c>
      <c r="V7" s="31">
        <f>V53+V30+V76+V99+V122</f>
        <v>400</v>
      </c>
      <c r="W7" s="70">
        <f>V7/'Children in Care'!V7</f>
        <v>0.91116173120728927</v>
      </c>
      <c r="X7" s="163">
        <f>X53+X30+X76+X99+X122</f>
        <v>0</v>
      </c>
      <c r="Y7" s="107" t="e">
        <f>X7/'Children in Care'!X7</f>
        <v>#DIV/0!</v>
      </c>
      <c r="Z7" s="163">
        <f>Z53+Z30+Z76+Z99+Z122</f>
        <v>0</v>
      </c>
      <c r="AA7" s="107" t="e">
        <f>Z7/'Children in Care'!Z7</f>
        <v>#DIV/0!</v>
      </c>
      <c r="AB7" s="163">
        <f>AB53+AB30+AB76+AB99+AB122</f>
        <v>0</v>
      </c>
      <c r="AC7" s="107" t="e">
        <f>AB7/'Children in Care'!AB7</f>
        <v>#DIV/0!</v>
      </c>
      <c r="AD7" s="163">
        <f>AD53+AD30+AD76+AD99+AD122</f>
        <v>0</v>
      </c>
      <c r="AE7" s="107" t="e">
        <f>AD7/'Children in Care'!AD7</f>
        <v>#DIV/0!</v>
      </c>
      <c r="AF7" s="33">
        <f t="shared" si="1"/>
        <v>400</v>
      </c>
      <c r="AG7" s="105">
        <f>AF7/'Children in Care'!AF7</f>
        <v>0.91116173120728927</v>
      </c>
      <c r="AH7" s="105">
        <f t="shared" si="0"/>
        <v>-8.8838268792710728E-2</v>
      </c>
    </row>
    <row r="8" spans="1:34" ht="80.099999999999994" customHeight="1" outlineLevel="1">
      <c r="A8" s="287" t="s">
        <v>264</v>
      </c>
      <c r="B8" s="30" t="s">
        <v>48</v>
      </c>
      <c r="C8" s="31">
        <f>C54+C31+C77+C100+C123</f>
        <v>355</v>
      </c>
      <c r="D8" s="70">
        <f>C8/'Children in Care'!C8</f>
        <v>0.89420654911838793</v>
      </c>
      <c r="E8" s="40"/>
      <c r="F8" s="71">
        <v>1</v>
      </c>
      <c r="G8" s="71">
        <v>1</v>
      </c>
      <c r="H8" s="31">
        <f>H54+H31+H77+H100+H123</f>
        <v>378</v>
      </c>
      <c r="I8" s="70">
        <f>H8/'[1]Children in Care'!H8</f>
        <v>0.94264339152119703</v>
      </c>
      <c r="J8" s="31">
        <f>J54+J31+J77+J100+J123</f>
        <v>376</v>
      </c>
      <c r="K8" s="70">
        <f>J8/'[1]Children in Care'!J8</f>
        <v>0.92839506172839503</v>
      </c>
      <c r="L8" s="31">
        <f>L54+L31+L77+L100+L123</f>
        <v>370</v>
      </c>
      <c r="M8" s="70">
        <f>L8/'[1]Children in Care'!L8</f>
        <v>0.92731829573934832</v>
      </c>
      <c r="N8" s="31">
        <f>N54+N31+N77+N100+N123</f>
        <v>367</v>
      </c>
      <c r="O8" s="70">
        <f>N8/'Children in Care'!N8</f>
        <v>0.92911392405063287</v>
      </c>
      <c r="P8" s="31">
        <f>P54+P31+P77+P100+P123</f>
        <v>326</v>
      </c>
      <c r="Q8" s="70">
        <f>P8/'Children in Care'!P8</f>
        <v>0.81704260651629068</v>
      </c>
      <c r="R8" s="31">
        <f>R54+R31+R77+R100+R123</f>
        <v>359</v>
      </c>
      <c r="S8" s="70">
        <f>R8/'Children in Care'!R8</f>
        <v>0.91348600508905853</v>
      </c>
      <c r="T8" s="31">
        <f>T54+T31+T77+T100+T123</f>
        <v>355</v>
      </c>
      <c r="U8" s="70">
        <f>T8/'Children in Care'!T8</f>
        <v>0.90330788804071249</v>
      </c>
      <c r="V8" s="31">
        <f>V54+V31+V77+V100+V123</f>
        <v>356</v>
      </c>
      <c r="W8" s="70">
        <f>V8/'Children in Care'!V8</f>
        <v>0.88557213930348255</v>
      </c>
      <c r="X8" s="163">
        <f>X54+X31+X77+X100+X123</f>
        <v>0</v>
      </c>
      <c r="Y8" s="107" t="e">
        <f>X8/'Children in Care'!X8</f>
        <v>#DIV/0!</v>
      </c>
      <c r="Z8" s="163">
        <f>Z54+Z31+Z77+Z100+Z123</f>
        <v>0</v>
      </c>
      <c r="AA8" s="107" t="e">
        <f>Z8/'Children in Care'!Z8</f>
        <v>#DIV/0!</v>
      </c>
      <c r="AB8" s="163">
        <f>AB54+AB31+AB77+AB100+AB123</f>
        <v>0</v>
      </c>
      <c r="AC8" s="107" t="e">
        <f>AB8/'Children in Care'!AB8</f>
        <v>#DIV/0!</v>
      </c>
      <c r="AD8" s="163">
        <f>AD54+AD31+AD77+AD100+AD123</f>
        <v>0</v>
      </c>
      <c r="AE8" s="107" t="e">
        <f>AD8/'Children in Care'!AD8</f>
        <v>#DIV/0!</v>
      </c>
      <c r="AF8" s="33">
        <f t="shared" si="1"/>
        <v>356</v>
      </c>
      <c r="AG8" s="105">
        <f>AF8/'Children in Care'!AF8</f>
        <v>0.88557213930348255</v>
      </c>
      <c r="AH8" s="105">
        <f t="shared" si="0"/>
        <v>-0.11442786069651745</v>
      </c>
    </row>
    <row r="9" spans="1:34" ht="80.099999999999994" customHeight="1">
      <c r="A9" s="289" t="s">
        <v>268</v>
      </c>
      <c r="B9" s="27" t="s">
        <v>170</v>
      </c>
      <c r="C9" s="28">
        <f>SUM(C10:C13)</f>
        <v>1366</v>
      </c>
      <c r="D9" s="38">
        <f>C9/'Children in Care'!C9</f>
        <v>0.91986531986531983</v>
      </c>
      <c r="E9" s="37"/>
      <c r="F9" s="104">
        <v>1</v>
      </c>
      <c r="G9" s="104">
        <v>1</v>
      </c>
      <c r="H9" s="28">
        <f>SUM(H10:H13)</f>
        <v>1387</v>
      </c>
      <c r="I9" s="38">
        <f>H9/'[1]Children in Care'!H9</f>
        <v>0.92962466487935658</v>
      </c>
      <c r="J9" s="28">
        <f>SUM(J10:J13)</f>
        <v>1414</v>
      </c>
      <c r="K9" s="38">
        <f>J9/'[1]Children in Care'!J9</f>
        <v>0.94963062458025516</v>
      </c>
      <c r="L9" s="28">
        <f>SUM(L10:L13)</f>
        <v>1424</v>
      </c>
      <c r="M9" s="38">
        <f>L9/'[1]Children in Care'!L9</f>
        <v>0.94933333333333336</v>
      </c>
      <c r="N9" s="28">
        <f>SUM(N10:N13)</f>
        <v>1396</v>
      </c>
      <c r="O9" s="38">
        <f>N9/'Children in Care'!N9</f>
        <v>0.93943472409152085</v>
      </c>
      <c r="P9" s="28">
        <f>SUM(P10:P13)</f>
        <v>1393</v>
      </c>
      <c r="Q9" s="38">
        <f>P9/'Children in Care'!P9</f>
        <v>0.94058068872383527</v>
      </c>
      <c r="R9" s="28">
        <f>SUM(R10:R13)</f>
        <v>1393</v>
      </c>
      <c r="S9" s="38">
        <f>R9/'Children in Care'!R9</f>
        <v>0.94058068872383527</v>
      </c>
      <c r="T9" s="28">
        <f>SUM(T10:T13)</f>
        <v>1381</v>
      </c>
      <c r="U9" s="38">
        <f>T9/'Children in Care'!T9</f>
        <v>0.93373901284651795</v>
      </c>
      <c r="V9" s="28">
        <f>SUM(V10:V13)</f>
        <v>1351</v>
      </c>
      <c r="W9" s="38">
        <f>V9/'Children in Care'!V9</f>
        <v>0.92788461538461542</v>
      </c>
      <c r="X9" s="162">
        <f>SUM(X10:X13)</f>
        <v>0</v>
      </c>
      <c r="Y9" s="169" t="e">
        <f>X9/'Children in Care'!X9</f>
        <v>#DIV/0!</v>
      </c>
      <c r="Z9" s="162">
        <f>SUM(Z10:Z13)</f>
        <v>0</v>
      </c>
      <c r="AA9" s="169" t="e">
        <f>Z9/'Children in Care'!Z9</f>
        <v>#DIV/0!</v>
      </c>
      <c r="AB9" s="162">
        <f>SUM(AB10:AB13)</f>
        <v>0</v>
      </c>
      <c r="AC9" s="169" t="e">
        <f>AB9/'Children in Care'!AB9</f>
        <v>#DIV/0!</v>
      </c>
      <c r="AD9" s="162">
        <f>SUM(AD10:AD13)</f>
        <v>0</v>
      </c>
      <c r="AE9" s="169" t="e">
        <f>AD9/'Children in Care'!AD9</f>
        <v>#DIV/0!</v>
      </c>
      <c r="AF9" s="28">
        <f>SUM(AF10:AF13)</f>
        <v>1351</v>
      </c>
      <c r="AG9" s="38">
        <f>AF9/'Children in Care'!AF9</f>
        <v>0.92788461538461542</v>
      </c>
      <c r="AH9" s="38">
        <f t="shared" si="0"/>
        <v>-7.2115384615384581E-2</v>
      </c>
    </row>
    <row r="10" spans="1:34" ht="80.099999999999994" customHeight="1" outlineLevel="1">
      <c r="A10" s="50"/>
      <c r="B10" s="30" t="s">
        <v>49</v>
      </c>
      <c r="C10" s="31">
        <f>C33+C56+C79+C102+C125</f>
        <v>587</v>
      </c>
      <c r="D10" s="70">
        <f>C10/'Children in Care'!C10</f>
        <v>0.96072013093289688</v>
      </c>
      <c r="E10" s="40"/>
      <c r="F10" s="71">
        <v>1</v>
      </c>
      <c r="G10" s="71">
        <v>1</v>
      </c>
      <c r="H10" s="31">
        <f>H33+H56+H79+H102+H125</f>
        <v>595</v>
      </c>
      <c r="I10" s="70">
        <f>H10/'[1]Children in Care'!H10</f>
        <v>0.97701149425287359</v>
      </c>
      <c r="J10" s="31">
        <f>J33+J56+J79+J102+J125</f>
        <v>601</v>
      </c>
      <c r="K10" s="70">
        <f>J10/'[1]Children in Care'!J10</f>
        <v>0.9804241435562806</v>
      </c>
      <c r="L10" s="31">
        <f>L33+L56+L79+L102+L125</f>
        <v>600</v>
      </c>
      <c r="M10" s="70">
        <f>L10/'[1]Children in Care'!L10</f>
        <v>0.97879282218597063</v>
      </c>
      <c r="N10" s="31">
        <f>N33+N56+N79+N102+N125</f>
        <v>594</v>
      </c>
      <c r="O10" s="70">
        <f>N10/'Children in Care'!N10</f>
        <v>0.97697368421052633</v>
      </c>
      <c r="P10" s="31">
        <f>P33+P56+P79+P102+P125</f>
        <v>591</v>
      </c>
      <c r="Q10" s="70">
        <f>P10/'Children in Care'!P10</f>
        <v>0.98009950248756217</v>
      </c>
      <c r="R10" s="31">
        <f>R33+R56+R79+R102+R125</f>
        <v>589</v>
      </c>
      <c r="S10" s="70">
        <f>R10/'Children in Care'!R10</f>
        <v>0.97840531561461797</v>
      </c>
      <c r="T10" s="31">
        <f>T33+T56+T79+T102+T125</f>
        <v>583</v>
      </c>
      <c r="U10" s="70">
        <f>T10/'Children in Care'!T10</f>
        <v>0.98148148148148151</v>
      </c>
      <c r="V10" s="31">
        <f>V33+V56+V79+V102+V125</f>
        <v>560</v>
      </c>
      <c r="W10" s="70">
        <f>V10/'Children in Care'!V10</f>
        <v>0.96385542168674698</v>
      </c>
      <c r="X10" s="163">
        <f>X33+X56+X79+X102+X125</f>
        <v>0</v>
      </c>
      <c r="Y10" s="107" t="e">
        <f>X10/'Children in Care'!X10</f>
        <v>#DIV/0!</v>
      </c>
      <c r="Z10" s="163">
        <f>Z33+Z56+Z79+Z102+Z125</f>
        <v>0</v>
      </c>
      <c r="AA10" s="107" t="e">
        <f>Z10/'Children in Care'!Z10</f>
        <v>#DIV/0!</v>
      </c>
      <c r="AB10" s="163">
        <f>AB33+AB56+AB79+AB102+AB125</f>
        <v>0</v>
      </c>
      <c r="AC10" s="107" t="e">
        <f>AB10/'Children in Care'!AB10</f>
        <v>#DIV/0!</v>
      </c>
      <c r="AD10" s="163">
        <f>AD33+AD56+AD79+AD102+AD125</f>
        <v>0</v>
      </c>
      <c r="AE10" s="107" t="e">
        <f>AD10/'Children in Care'!AD10</f>
        <v>#DIV/0!</v>
      </c>
      <c r="AF10" s="33">
        <f>V10</f>
        <v>560</v>
      </c>
      <c r="AG10" s="105">
        <f>AF10/'Children in Care'!AF10</f>
        <v>0.96385542168674698</v>
      </c>
      <c r="AH10" s="105">
        <f t="shared" si="0"/>
        <v>-3.6144578313253017E-2</v>
      </c>
    </row>
    <row r="11" spans="1:34" ht="80.099999999999994" customHeight="1" outlineLevel="1">
      <c r="A11" s="35"/>
      <c r="B11" s="30" t="s">
        <v>50</v>
      </c>
      <c r="C11" s="31">
        <f>C34+C57+C80+C103+C126</f>
        <v>303</v>
      </c>
      <c r="D11" s="70">
        <f>C11/'Children in Care'!C11</f>
        <v>0.92944785276073616</v>
      </c>
      <c r="E11" s="40"/>
      <c r="F11" s="71">
        <v>1</v>
      </c>
      <c r="G11" s="71">
        <v>1</v>
      </c>
      <c r="H11" s="31">
        <f>H34+H57+H80+H103+H126</f>
        <v>303</v>
      </c>
      <c r="I11" s="70">
        <f>H11/'[1]Children in Care'!H11</f>
        <v>0.90990990990990994</v>
      </c>
      <c r="J11" s="31">
        <f>J34+J57+J80+J103+J126</f>
        <v>321</v>
      </c>
      <c r="K11" s="70">
        <f>J11/'[1]Children in Care'!J11</f>
        <v>0.9668674698795181</v>
      </c>
      <c r="L11" s="31">
        <f>L34+L57+L80+L103+L126</f>
        <v>325</v>
      </c>
      <c r="M11" s="70">
        <f>L11/'[1]Children in Care'!L11</f>
        <v>0.97014925373134331</v>
      </c>
      <c r="N11" s="31">
        <f>N34+N57+N80+N103+N126</f>
        <v>312</v>
      </c>
      <c r="O11" s="70">
        <f>N11/'Children in Care'!N11</f>
        <v>0.93975903614457834</v>
      </c>
      <c r="P11" s="31">
        <f>P34+P57+P80+P103+P126</f>
        <v>312</v>
      </c>
      <c r="Q11" s="70">
        <f>P11/'Children in Care'!P11</f>
        <v>0.93975903614457834</v>
      </c>
      <c r="R11" s="31">
        <f>R34+R57+R80+R103+R126</f>
        <v>305</v>
      </c>
      <c r="S11" s="70">
        <f>R11/'Children in Care'!R11</f>
        <v>0.91867469879518071</v>
      </c>
      <c r="T11" s="31">
        <f>T34+T57+T80+T103+T126</f>
        <v>318</v>
      </c>
      <c r="U11" s="70">
        <f>T11/'Children in Care'!T11</f>
        <v>0.96656534954407292</v>
      </c>
      <c r="V11" s="31">
        <f>V34+V57+V80+V103+V126</f>
        <v>313</v>
      </c>
      <c r="W11" s="70">
        <f>V11/'Children in Care'!V11</f>
        <v>0.97204968944099379</v>
      </c>
      <c r="X11" s="163">
        <f>X34+X57+X80+X103+X126</f>
        <v>0</v>
      </c>
      <c r="Y11" s="107" t="e">
        <f>X11/'Children in Care'!X11</f>
        <v>#DIV/0!</v>
      </c>
      <c r="Z11" s="163">
        <f>Z34+Z57+Z80+Z103+Z126</f>
        <v>0</v>
      </c>
      <c r="AA11" s="107" t="e">
        <f>Z11/'Children in Care'!Z11</f>
        <v>#DIV/0!</v>
      </c>
      <c r="AB11" s="163">
        <f>AB34+AB57+AB80+AB103+AB126</f>
        <v>0</v>
      </c>
      <c r="AC11" s="107" t="e">
        <f>AB11/'Children in Care'!AB11</f>
        <v>#DIV/0!</v>
      </c>
      <c r="AD11" s="163">
        <f>AD34+AD57+AD80+AD103+AD126</f>
        <v>0</v>
      </c>
      <c r="AE11" s="107" t="e">
        <f>AD11/'Children in Care'!AD11</f>
        <v>#DIV/0!</v>
      </c>
      <c r="AF11" s="33">
        <f t="shared" ref="AF11:AF13" si="2">V11</f>
        <v>313</v>
      </c>
      <c r="AG11" s="105">
        <f>AF11/'Children in Care'!AF11</f>
        <v>0.97204968944099379</v>
      </c>
      <c r="AH11" s="105">
        <f t="shared" si="0"/>
        <v>-2.7950310559006208E-2</v>
      </c>
    </row>
    <row r="12" spans="1:34" ht="80.099999999999994" customHeight="1" outlineLevel="1">
      <c r="A12" s="35"/>
      <c r="B12" s="30" t="s">
        <v>51</v>
      </c>
      <c r="C12" s="31">
        <f>C35+C58+C81+C104+C127</f>
        <v>332</v>
      </c>
      <c r="D12" s="70">
        <f>C12/'Children in Care'!C12</f>
        <v>0.83838383838383834</v>
      </c>
      <c r="E12" s="40"/>
      <c r="F12" s="71">
        <v>1</v>
      </c>
      <c r="G12" s="71">
        <v>1</v>
      </c>
      <c r="H12" s="31">
        <f>H35+H58+H81+H104+H127</f>
        <v>364</v>
      </c>
      <c r="I12" s="70">
        <f>H12/'[1]Children in Care'!H12</f>
        <v>0.91</v>
      </c>
      <c r="J12" s="31">
        <f>J35+J58+J81+J104+J127</f>
        <v>369</v>
      </c>
      <c r="K12" s="70">
        <f>J12/'[1]Children in Care'!J12</f>
        <v>0.9341772151898734</v>
      </c>
      <c r="L12" s="31">
        <f>L35+L58+L81+L104+L127</f>
        <v>369</v>
      </c>
      <c r="M12" s="70">
        <f>L12/'[1]Children in Care'!L12</f>
        <v>0.93181818181818177</v>
      </c>
      <c r="N12" s="31">
        <f>N35+N58+N81+N104+N127</f>
        <v>363</v>
      </c>
      <c r="O12" s="70">
        <f>N12/'Children in Care'!N12</f>
        <v>0.92366412213740456</v>
      </c>
      <c r="P12" s="31">
        <f>P35+P58+P81+P104+P127</f>
        <v>364</v>
      </c>
      <c r="Q12" s="70">
        <f>P12/'Children in Care'!P12</f>
        <v>0.92385786802030456</v>
      </c>
      <c r="R12" s="31">
        <f>R35+R58+R81+R104+R127</f>
        <v>369</v>
      </c>
      <c r="S12" s="70">
        <f>R12/'Children in Care'!R12</f>
        <v>0.94373401534526857</v>
      </c>
      <c r="T12" s="31">
        <f>T35+T58+T81+T104+T127</f>
        <v>347</v>
      </c>
      <c r="U12" s="70">
        <f>T12/'Children in Care'!T12</f>
        <v>0.87405541561712852</v>
      </c>
      <c r="V12" s="31">
        <f>V35+V58+V81+V104+V127</f>
        <v>343</v>
      </c>
      <c r="W12" s="70">
        <f>V12/'Children in Care'!V12</f>
        <v>0.875</v>
      </c>
      <c r="X12" s="163">
        <f>X35+X58+X81+X104+X127</f>
        <v>0</v>
      </c>
      <c r="Y12" s="107" t="e">
        <f>X12/'Children in Care'!X12</f>
        <v>#DIV/0!</v>
      </c>
      <c r="Z12" s="163">
        <f>Z35+Z58+Z81+Z104+Z127</f>
        <v>0</v>
      </c>
      <c r="AA12" s="107" t="e">
        <f>Z12/'Children in Care'!Z12</f>
        <v>#DIV/0!</v>
      </c>
      <c r="AB12" s="163">
        <f>AB35+AB58+AB81+AB104+AB127</f>
        <v>0</v>
      </c>
      <c r="AC12" s="107" t="e">
        <f>AB12/'Children in Care'!AB12</f>
        <v>#DIV/0!</v>
      </c>
      <c r="AD12" s="163">
        <f>AD35+AD58+AD81+AD104+AD127</f>
        <v>0</v>
      </c>
      <c r="AE12" s="107" t="e">
        <f>AD12/'Children in Care'!AD12</f>
        <v>#DIV/0!</v>
      </c>
      <c r="AF12" s="33">
        <f t="shared" si="2"/>
        <v>343</v>
      </c>
      <c r="AG12" s="105">
        <f>AF12/'Children in Care'!AF12</f>
        <v>0.875</v>
      </c>
      <c r="AH12" s="105">
        <f t="shared" si="0"/>
        <v>-0.125</v>
      </c>
    </row>
    <row r="13" spans="1:34" ht="80.099999999999994" customHeight="1" outlineLevel="1">
      <c r="A13" s="35"/>
      <c r="B13" s="30" t="s">
        <v>52</v>
      </c>
      <c r="C13" s="31">
        <f>C36+C59+C82+C105+C128</f>
        <v>144</v>
      </c>
      <c r="D13" s="70">
        <f>C13/'Children in Care'!C13</f>
        <v>0.94736842105263153</v>
      </c>
      <c r="E13" s="40"/>
      <c r="F13" s="71">
        <v>1</v>
      </c>
      <c r="G13" s="71">
        <v>1</v>
      </c>
      <c r="H13" s="31">
        <f>H36+H59+H82+H105+H128</f>
        <v>125</v>
      </c>
      <c r="I13" s="70">
        <f>H13/'[1]Children in Care'!H13</f>
        <v>0.83333333333333337</v>
      </c>
      <c r="J13" s="31">
        <f>J36+J59+J82+J105+J128</f>
        <v>123</v>
      </c>
      <c r="K13" s="70">
        <f>J13/'[1]Children in Care'!J13</f>
        <v>0.82550335570469802</v>
      </c>
      <c r="L13" s="31">
        <f>L36+L59+L82+L105+L128</f>
        <v>130</v>
      </c>
      <c r="M13" s="70">
        <f>L13/'[1]Children in Care'!L13</f>
        <v>0.83333333333333337</v>
      </c>
      <c r="N13" s="31">
        <f>N36+N59+N82+N105+N128</f>
        <v>127</v>
      </c>
      <c r="O13" s="70">
        <f>N13/'Children in Care'!N13</f>
        <v>0.83006535947712423</v>
      </c>
      <c r="P13" s="31">
        <f>P36+P59+P82+P105+P128</f>
        <v>126</v>
      </c>
      <c r="Q13" s="70">
        <f>P13/'Children in Care'!P13</f>
        <v>0.82894736842105265</v>
      </c>
      <c r="R13" s="31">
        <f>R36+R59+R82+R105+R128</f>
        <v>130</v>
      </c>
      <c r="S13" s="70">
        <f>R13/'Children in Care'!R13</f>
        <v>0.83333333333333337</v>
      </c>
      <c r="T13" s="31">
        <f>T36+T59+T82+T105+T128</f>
        <v>133</v>
      </c>
      <c r="U13" s="70">
        <f>T13/'Children in Care'!T13</f>
        <v>0.83647798742138368</v>
      </c>
      <c r="V13" s="31">
        <f>V36+V59+V82+V105+V128</f>
        <v>135</v>
      </c>
      <c r="W13" s="70">
        <f>V13/'Children in Care'!V13</f>
        <v>0.83850931677018636</v>
      </c>
      <c r="X13" s="163">
        <f>X36+X59+X82+X105+X128</f>
        <v>0</v>
      </c>
      <c r="Y13" s="107" t="e">
        <f>X13/'Children in Care'!X13</f>
        <v>#DIV/0!</v>
      </c>
      <c r="Z13" s="163">
        <f>Z36+Z59+Z82+Z105+Z128</f>
        <v>0</v>
      </c>
      <c r="AA13" s="107" t="e">
        <f>Z13/'Children in Care'!Z13</f>
        <v>#DIV/0!</v>
      </c>
      <c r="AB13" s="163">
        <f>AB36+AB59+AB82+AB105+AB128</f>
        <v>0</v>
      </c>
      <c r="AC13" s="107" t="e">
        <f>AB13/'Children in Care'!AB13</f>
        <v>#DIV/0!</v>
      </c>
      <c r="AD13" s="163">
        <f>AD36+AD59+AD82+AD105+AD128</f>
        <v>0</v>
      </c>
      <c r="AE13" s="107" t="e">
        <f>AD13/'Children in Care'!AD13</f>
        <v>#DIV/0!</v>
      </c>
      <c r="AF13" s="33">
        <f t="shared" si="2"/>
        <v>135</v>
      </c>
      <c r="AG13" s="105">
        <f>AF13/'Children in Care'!AF13</f>
        <v>0.83850931677018636</v>
      </c>
      <c r="AH13" s="105">
        <f t="shared" si="0"/>
        <v>-0.16149068322981364</v>
      </c>
    </row>
    <row r="14" spans="1:34" ht="80.099999999999994" customHeight="1">
      <c r="A14" s="35"/>
      <c r="B14" s="27" t="s">
        <v>171</v>
      </c>
      <c r="C14" s="28">
        <f>SUM(C15:C18)</f>
        <v>1723</v>
      </c>
      <c r="D14" s="38">
        <f>C14/'Children in Care'!C14</f>
        <v>0.9556295063782585</v>
      </c>
      <c r="E14" s="37"/>
      <c r="F14" s="104">
        <v>1</v>
      </c>
      <c r="G14" s="104">
        <v>1</v>
      </c>
      <c r="H14" s="28">
        <f>SUM(H15:H18)</f>
        <v>1723</v>
      </c>
      <c r="I14" s="38">
        <f>H14/'[1]Children in Care'!H14</f>
        <v>0.95088300220750555</v>
      </c>
      <c r="J14" s="28">
        <f>SUM(J15:J18)</f>
        <v>1722</v>
      </c>
      <c r="K14" s="38">
        <f>J14/'[1]Children in Care'!J14</f>
        <v>0.96201117318435758</v>
      </c>
      <c r="L14" s="28">
        <f>SUM(L15:L18)</f>
        <v>1701</v>
      </c>
      <c r="M14" s="38">
        <f>L14/'[1]Children in Care'!L14</f>
        <v>0.95401009534492431</v>
      </c>
      <c r="N14" s="28">
        <f>SUM(N15:N18)</f>
        <v>1729</v>
      </c>
      <c r="O14" s="38">
        <f>N14/'Children in Care'!N14</f>
        <v>0.97408450704225347</v>
      </c>
      <c r="P14" s="28">
        <f>SUM(P15:P18)</f>
        <v>1712</v>
      </c>
      <c r="Q14" s="38">
        <f>P14/'Children in Care'!P14</f>
        <v>0.96233839235525576</v>
      </c>
      <c r="R14" s="28">
        <f>SUM(R15:R18)</f>
        <v>1720</v>
      </c>
      <c r="S14" s="38">
        <f>R14/'Children in Care'!R14</f>
        <v>0.96143096702068198</v>
      </c>
      <c r="T14" s="28">
        <f>SUM(T15:T18)</f>
        <v>1707</v>
      </c>
      <c r="U14" s="38">
        <f>T14/'Children in Care'!T14</f>
        <v>0.95845030881527227</v>
      </c>
      <c r="V14" s="28">
        <f>SUM(V15:V18)</f>
        <v>1720</v>
      </c>
      <c r="W14" s="38">
        <f>V14/'Children in Care'!V14</f>
        <v>0.97395243488108718</v>
      </c>
      <c r="X14" s="162">
        <f>SUM(X15:X18)</f>
        <v>0</v>
      </c>
      <c r="Y14" s="169" t="e">
        <f>X14/'Children in Care'!X14</f>
        <v>#DIV/0!</v>
      </c>
      <c r="Z14" s="162">
        <f>SUM(Z15:Z18)</f>
        <v>0</v>
      </c>
      <c r="AA14" s="169" t="e">
        <f>Z14/'Children in Care'!Z14</f>
        <v>#DIV/0!</v>
      </c>
      <c r="AB14" s="162">
        <f>SUM(AB15:AB18)</f>
        <v>0</v>
      </c>
      <c r="AC14" s="169" t="e">
        <f>AB14/'Children in Care'!AB14</f>
        <v>#DIV/0!</v>
      </c>
      <c r="AD14" s="162">
        <f>SUM(AD15:AD18)</f>
        <v>0</v>
      </c>
      <c r="AE14" s="169" t="e">
        <f>AD14/'Children in Care'!AD14</f>
        <v>#DIV/0!</v>
      </c>
      <c r="AF14" s="28">
        <f>SUM(AF15:AF18)</f>
        <v>1720</v>
      </c>
      <c r="AG14" s="38">
        <f>AF14/'Children in Care'!AF14</f>
        <v>0.97395243488108718</v>
      </c>
      <c r="AH14" s="38">
        <f t="shared" si="0"/>
        <v>-2.6047565118912819E-2</v>
      </c>
    </row>
    <row r="15" spans="1:34" ht="80.099999999999994" customHeight="1" outlineLevel="1">
      <c r="A15" s="35"/>
      <c r="B15" s="30" t="s">
        <v>53</v>
      </c>
      <c r="C15" s="31">
        <f>C38+C61+C84+C107+C130</f>
        <v>834</v>
      </c>
      <c r="D15" s="70">
        <f>C15/'Children in Care'!C15</f>
        <v>0.97202797202797198</v>
      </c>
      <c r="E15" s="40"/>
      <c r="F15" s="71">
        <v>1</v>
      </c>
      <c r="G15" s="71">
        <v>1</v>
      </c>
      <c r="H15" s="31">
        <f>H38+H61+H84+H107+H130</f>
        <v>825</v>
      </c>
      <c r="I15" s="70">
        <f>H15/'[1]Children in Care'!H15</f>
        <v>0.95265588914549648</v>
      </c>
      <c r="J15" s="31">
        <f>J38+J61+J84+J107+J130</f>
        <v>833</v>
      </c>
      <c r="K15" s="70">
        <f>J15/'[1]Children in Care'!J15</f>
        <v>0.96973224679860304</v>
      </c>
      <c r="L15" s="31">
        <f>L38+L61+L84+L107+L130</f>
        <v>826</v>
      </c>
      <c r="M15" s="70">
        <f>L15/'[1]Children in Care'!L15</f>
        <v>0.97062279670975327</v>
      </c>
      <c r="N15" s="31">
        <f>N38+N61+N84+N107+N130</f>
        <v>824</v>
      </c>
      <c r="O15" s="70">
        <f>N15/'Children in Care'!N15</f>
        <v>0.97055359246171968</v>
      </c>
      <c r="P15" s="31">
        <f>P38+P61+P84+P107+P130</f>
        <v>822</v>
      </c>
      <c r="Q15" s="70">
        <f>P15/'Children in Care'!P15</f>
        <v>0.97048406139315235</v>
      </c>
      <c r="R15" s="31">
        <f>R38+R61+R84+R107+R130</f>
        <v>828</v>
      </c>
      <c r="S15" s="70">
        <f>R15/'Children in Care'!R15</f>
        <v>0.971830985915493</v>
      </c>
      <c r="T15" s="31">
        <f>T38+T61+T84+T107+T130</f>
        <v>821</v>
      </c>
      <c r="U15" s="70">
        <f>T15/'Children in Care'!T15</f>
        <v>0.97159763313609471</v>
      </c>
      <c r="V15" s="31">
        <f>V38+V61+V84+V107+V130</f>
        <v>798</v>
      </c>
      <c r="W15" s="70">
        <f>V15/'Children in Care'!V15</f>
        <v>0.95454545454545459</v>
      </c>
      <c r="X15" s="163">
        <f>X38+X61+X84+X107+X130</f>
        <v>0</v>
      </c>
      <c r="Y15" s="107" t="e">
        <f>X15/'Children in Care'!X15</f>
        <v>#DIV/0!</v>
      </c>
      <c r="Z15" s="163">
        <f>Z38+Z61+Z84+Z107+Z130</f>
        <v>0</v>
      </c>
      <c r="AA15" s="107" t="e">
        <f>Z15/'Children in Care'!Z15</f>
        <v>#DIV/0!</v>
      </c>
      <c r="AB15" s="163">
        <f>AB38+AB61+AB84+AB107+AB130</f>
        <v>0</v>
      </c>
      <c r="AC15" s="107" t="e">
        <f>AB15/'Children in Care'!AB15</f>
        <v>#DIV/0!</v>
      </c>
      <c r="AD15" s="163">
        <f>AD38+AD61+AD84+AD107+AD130</f>
        <v>0</v>
      </c>
      <c r="AE15" s="107" t="e">
        <f>AD15/'Children in Care'!AD15</f>
        <v>#DIV/0!</v>
      </c>
      <c r="AF15" s="33">
        <f>V15</f>
        <v>798</v>
      </c>
      <c r="AG15" s="105">
        <f>AF15/'Children in Care'!AF15</f>
        <v>0.95454545454545459</v>
      </c>
      <c r="AH15" s="105">
        <f t="shared" si="0"/>
        <v>-4.5454545454545414E-2</v>
      </c>
    </row>
    <row r="16" spans="1:34" ht="80.099999999999994" customHeight="1" outlineLevel="1">
      <c r="A16" s="35"/>
      <c r="B16" s="30" t="s">
        <v>54</v>
      </c>
      <c r="C16" s="31">
        <f>C39+C62+C85+C108+C131</f>
        <v>151</v>
      </c>
      <c r="D16" s="70">
        <f>C16/'Children in Care'!C16</f>
        <v>0.99342105263157898</v>
      </c>
      <c r="E16" s="40"/>
      <c r="F16" s="71">
        <v>1</v>
      </c>
      <c r="G16" s="71">
        <v>1</v>
      </c>
      <c r="H16" s="31">
        <f>H39+H62+H85+H108+H131</f>
        <v>151</v>
      </c>
      <c r="I16" s="70">
        <f>H16/'[1]Children in Care'!H16</f>
        <v>0.99342105263157898</v>
      </c>
      <c r="J16" s="31">
        <f>J39+J62+J85+J108+J131</f>
        <v>152</v>
      </c>
      <c r="K16" s="70">
        <f>J16/'[1]Children in Care'!J16</f>
        <v>0.99346405228758172</v>
      </c>
      <c r="L16" s="31">
        <f>L39+L62+L85+L108+L131</f>
        <v>154</v>
      </c>
      <c r="M16" s="70">
        <f>L16/'[1]Children in Care'!L16</f>
        <v>0.99354838709677418</v>
      </c>
      <c r="N16" s="31">
        <f>N39+N62+N85+N108+N131</f>
        <v>153</v>
      </c>
      <c r="O16" s="70">
        <f>N16/'Children in Care'!N16</f>
        <v>0.99350649350649356</v>
      </c>
      <c r="P16" s="31">
        <f>P39+P62+P85+P108+P131</f>
        <v>152</v>
      </c>
      <c r="Q16" s="70">
        <f>P16/'Children in Care'!P16</f>
        <v>0.99346405228758172</v>
      </c>
      <c r="R16" s="31">
        <f>R39+R62+R85+R108+R131</f>
        <v>156</v>
      </c>
      <c r="S16" s="70">
        <f>R16/'Children in Care'!R16</f>
        <v>1</v>
      </c>
      <c r="T16" s="31">
        <f>T39+T62+T85+T108+T131</f>
        <v>157</v>
      </c>
      <c r="U16" s="70">
        <f>T16/'Children in Care'!T16</f>
        <v>1</v>
      </c>
      <c r="V16" s="31">
        <f>V39+V62+V85+V108+V131</f>
        <v>154</v>
      </c>
      <c r="W16" s="70">
        <f>V16/'Children in Care'!V16</f>
        <v>1</v>
      </c>
      <c r="X16" s="163">
        <f>X39+X62+X85+X108+X131</f>
        <v>0</v>
      </c>
      <c r="Y16" s="107" t="e">
        <f>X16/'Children in Care'!X16</f>
        <v>#DIV/0!</v>
      </c>
      <c r="Z16" s="163">
        <f>Z39+Z62+Z85+Z108+Z131</f>
        <v>0</v>
      </c>
      <c r="AA16" s="107" t="e">
        <f>Z16/'Children in Care'!Z16</f>
        <v>#DIV/0!</v>
      </c>
      <c r="AB16" s="163">
        <f>AB39+AB62+AB85+AB108+AB131</f>
        <v>0</v>
      </c>
      <c r="AC16" s="107" t="e">
        <f>AB16/'Children in Care'!AB16</f>
        <v>#DIV/0!</v>
      </c>
      <c r="AD16" s="163">
        <f>AD39+AD62+AD85+AD108+AD131</f>
        <v>0</v>
      </c>
      <c r="AE16" s="107" t="e">
        <f>AD16/'Children in Care'!AD16</f>
        <v>#DIV/0!</v>
      </c>
      <c r="AF16" s="33">
        <f t="shared" ref="AF16:AF18" si="3">V16</f>
        <v>154</v>
      </c>
      <c r="AG16" s="105">
        <f>AF16/'Children in Care'!AF16</f>
        <v>1</v>
      </c>
      <c r="AH16" s="105">
        <f t="shared" si="0"/>
        <v>0</v>
      </c>
    </row>
    <row r="17" spans="1:34" ht="80.099999999999994" customHeight="1" outlineLevel="1">
      <c r="A17" s="35"/>
      <c r="B17" s="30" t="s">
        <v>55</v>
      </c>
      <c r="C17" s="31">
        <f>C40+C63+C86+C109+C132</f>
        <v>332</v>
      </c>
      <c r="D17" s="70">
        <f>C17/'Children in Care'!C17</f>
        <v>0.90710382513661203</v>
      </c>
      <c r="E17" s="40"/>
      <c r="F17" s="71">
        <v>1</v>
      </c>
      <c r="G17" s="71">
        <v>1</v>
      </c>
      <c r="H17" s="31">
        <f>H40+H63+H86+H109+H132</f>
        <v>345</v>
      </c>
      <c r="I17" s="70">
        <f>H17/'[1]Children in Care'!H17</f>
        <v>0.92991913746630728</v>
      </c>
      <c r="J17" s="31">
        <f>J40+J63+J86+J109+J132</f>
        <v>340</v>
      </c>
      <c r="K17" s="70">
        <f>J17/'[1]Children in Care'!J17</f>
        <v>0.93406593406593408</v>
      </c>
      <c r="L17" s="31">
        <f>L40+L63+L86+L109+L132</f>
        <v>340</v>
      </c>
      <c r="M17" s="70">
        <f>L17/'[1]Children in Care'!L17</f>
        <v>0.93922651933701662</v>
      </c>
      <c r="N17" s="31">
        <f>N40+N63+N86+N109+N132</f>
        <v>358</v>
      </c>
      <c r="O17" s="70">
        <f>N17/'Children in Care'!N17</f>
        <v>0.97814207650273222</v>
      </c>
      <c r="P17" s="31">
        <f>P40+P63+P86+P109+P132</f>
        <v>336</v>
      </c>
      <c r="Q17" s="70">
        <f>P17/'Children in Care'!P17</f>
        <v>0.91304347826086951</v>
      </c>
      <c r="R17" s="31">
        <f>R40+R63+R86+R109+R132</f>
        <v>329</v>
      </c>
      <c r="S17" s="70">
        <f>R17/'Children in Care'!R17</f>
        <v>0.8867924528301887</v>
      </c>
      <c r="T17" s="31">
        <f>T40+T63+T86+T109+T132</f>
        <v>321</v>
      </c>
      <c r="U17" s="70">
        <f>T17/'Children in Care'!T17</f>
        <v>0.86756756756756759</v>
      </c>
      <c r="V17" s="31">
        <f>V40+V63+V86+V109+V132</f>
        <v>358</v>
      </c>
      <c r="W17" s="70">
        <f>V17/'Children in Care'!V17</f>
        <v>0.97814207650273222</v>
      </c>
      <c r="X17" s="163">
        <f>X40+X63+X86+X109+X132</f>
        <v>0</v>
      </c>
      <c r="Y17" s="107" t="e">
        <f>X17/'Children in Care'!X17</f>
        <v>#DIV/0!</v>
      </c>
      <c r="Z17" s="163">
        <f>Z40+Z63+Z86+Z109+Z132</f>
        <v>0</v>
      </c>
      <c r="AA17" s="107" t="e">
        <f>Z17/'Children in Care'!Z17</f>
        <v>#DIV/0!</v>
      </c>
      <c r="AB17" s="163">
        <f>AB40+AB63+AB86+AB109+AB132</f>
        <v>0</v>
      </c>
      <c r="AC17" s="107" t="e">
        <f>AB17/'Children in Care'!AB17</f>
        <v>#DIV/0!</v>
      </c>
      <c r="AD17" s="163">
        <f>AD40+AD63+AD86+AD109+AD132</f>
        <v>0</v>
      </c>
      <c r="AE17" s="107" t="e">
        <f>AD17/'Children in Care'!AD17</f>
        <v>#DIV/0!</v>
      </c>
      <c r="AF17" s="33">
        <f t="shared" si="3"/>
        <v>358</v>
      </c>
      <c r="AG17" s="105">
        <f>AF17/'Children in Care'!AF17</f>
        <v>0.97814207650273222</v>
      </c>
      <c r="AH17" s="105">
        <f t="shared" si="0"/>
        <v>-2.1857923497267784E-2</v>
      </c>
    </row>
    <row r="18" spans="1:34" ht="80.099999999999994" customHeight="1" outlineLevel="1">
      <c r="A18" s="35"/>
      <c r="B18" s="30" t="s">
        <v>56</v>
      </c>
      <c r="C18" s="31">
        <f>C41+C64+C87+C110+C133</f>
        <v>406</v>
      </c>
      <c r="D18" s="70">
        <f>C18/'Children in Care'!C18</f>
        <v>0.95081967213114749</v>
      </c>
      <c r="E18" s="40"/>
      <c r="F18" s="71">
        <v>1</v>
      </c>
      <c r="G18" s="71">
        <v>1</v>
      </c>
      <c r="H18" s="31">
        <f>H41+H64+H87+H110+H133</f>
        <v>402</v>
      </c>
      <c r="I18" s="70">
        <f>H18/'[1]Children in Care'!H18</f>
        <v>0.95035460992907805</v>
      </c>
      <c r="J18" s="31">
        <f>J41+J64+J87+J110+J133</f>
        <v>397</v>
      </c>
      <c r="K18" s="70">
        <f>J18/'[1]Children in Care'!J18</f>
        <v>0.95893719806763289</v>
      </c>
      <c r="L18" s="31">
        <f>L41+L64+L87+L110+L133</f>
        <v>381</v>
      </c>
      <c r="M18" s="70">
        <f>L18/'[1]Children in Care'!L18</f>
        <v>0.91807228915662653</v>
      </c>
      <c r="N18" s="31">
        <f>N41+N64+N87+N110+N133</f>
        <v>394</v>
      </c>
      <c r="O18" s="70">
        <f>N18/'Children in Care'!N18</f>
        <v>0.97044334975369462</v>
      </c>
      <c r="P18" s="31">
        <f>P41+P64+P87+P110+P133</f>
        <v>402</v>
      </c>
      <c r="Q18" s="70">
        <f>P18/'Children in Care'!P18</f>
        <v>0.97810218978102192</v>
      </c>
      <c r="R18" s="31">
        <f>R41+R64+R87+R110+R133</f>
        <v>407</v>
      </c>
      <c r="S18" s="70">
        <f>R18/'Children in Care'!R18</f>
        <v>0.99268292682926829</v>
      </c>
      <c r="T18" s="31">
        <f>T41+T64+T87+T110+T133</f>
        <v>408</v>
      </c>
      <c r="U18" s="70">
        <f>T18/'Children in Care'!T18</f>
        <v>0.99755501222493892</v>
      </c>
      <c r="V18" s="31">
        <f>V41+V64+V87+V110+V133</f>
        <v>410</v>
      </c>
      <c r="W18" s="70">
        <f>V18/'Children in Care'!V18</f>
        <v>1</v>
      </c>
      <c r="X18" s="163">
        <f>X41+X64+X87+X110+X133</f>
        <v>0</v>
      </c>
      <c r="Y18" s="107" t="e">
        <f>X18/'Children in Care'!X18</f>
        <v>#DIV/0!</v>
      </c>
      <c r="Z18" s="163">
        <f>Z41+Z64+Z87+Z110+Z133</f>
        <v>0</v>
      </c>
      <c r="AA18" s="107" t="e">
        <f>Z18/'Children in Care'!Z18</f>
        <v>#DIV/0!</v>
      </c>
      <c r="AB18" s="163">
        <f>AB41+AB64+AB87+AB110+AB133</f>
        <v>0</v>
      </c>
      <c r="AC18" s="107" t="e">
        <f>AB18/'Children in Care'!AB18</f>
        <v>#DIV/0!</v>
      </c>
      <c r="AD18" s="163">
        <f>AD41+AD64+AD87+AD110+AD133</f>
        <v>0</v>
      </c>
      <c r="AE18" s="107" t="e">
        <f>AD18/'Children in Care'!AD18</f>
        <v>#DIV/0!</v>
      </c>
      <c r="AF18" s="33">
        <f t="shared" si="3"/>
        <v>410</v>
      </c>
      <c r="AG18" s="105">
        <f>AF18/'Children in Care'!AF18</f>
        <v>1</v>
      </c>
      <c r="AH18" s="105">
        <f t="shared" si="0"/>
        <v>0</v>
      </c>
    </row>
    <row r="19" spans="1:34" ht="80.099999999999994" customHeight="1">
      <c r="A19" s="35"/>
      <c r="B19" s="27" t="s">
        <v>172</v>
      </c>
      <c r="C19" s="28">
        <f>SUM(C20:C24)</f>
        <v>1297</v>
      </c>
      <c r="D19" s="38">
        <f>C19/'Children in Care'!C19</f>
        <v>0.88653451811346551</v>
      </c>
      <c r="E19" s="37"/>
      <c r="F19" s="104">
        <v>1</v>
      </c>
      <c r="G19" s="104">
        <v>1</v>
      </c>
      <c r="H19" s="28">
        <f>SUM(H20:H24)</f>
        <v>1298</v>
      </c>
      <c r="I19" s="38">
        <f>H19/'[1]Children in Care'!H19</f>
        <v>0.8860068259385665</v>
      </c>
      <c r="J19" s="28">
        <f>SUM(J20:J24)</f>
        <v>1271</v>
      </c>
      <c r="K19" s="38">
        <f>J19/'[1]Children in Care'!J19</f>
        <v>0.87174211248285327</v>
      </c>
      <c r="L19" s="28">
        <f>SUM(L20:L24)</f>
        <v>1349</v>
      </c>
      <c r="M19" s="38">
        <f>L19/'[1]Children in Care'!L19</f>
        <v>0.92906336088154273</v>
      </c>
      <c r="N19" s="28">
        <f>SUM(N20:N24)</f>
        <v>1383</v>
      </c>
      <c r="O19" s="38">
        <f>N19/'Children in Care'!N19</f>
        <v>0.94661190965092401</v>
      </c>
      <c r="P19" s="28">
        <f>SUM(P20:P24)</f>
        <v>1381</v>
      </c>
      <c r="Q19" s="38">
        <f>P19/'Children in Care'!P19</f>
        <v>0.94783802333562117</v>
      </c>
      <c r="R19" s="28">
        <f>SUM(R20:R24)</f>
        <v>1446</v>
      </c>
      <c r="S19" s="38">
        <f>R19/'Children in Care'!R19</f>
        <v>0.98300475866757309</v>
      </c>
      <c r="T19" s="28">
        <f>SUM(T20:T24)</f>
        <v>1415</v>
      </c>
      <c r="U19" s="38">
        <f>T19/'Children in Care'!T19</f>
        <v>0.9705075445816187</v>
      </c>
      <c r="V19" s="28">
        <f>SUM(V20:V24)</f>
        <v>1364</v>
      </c>
      <c r="W19" s="38">
        <f>V19/'Children in Care'!V19</f>
        <v>0.94133885438233267</v>
      </c>
      <c r="X19" s="162">
        <f>SUM(X20:X24)</f>
        <v>0</v>
      </c>
      <c r="Y19" s="169" t="e">
        <f>X19/'Children in Care'!X19</f>
        <v>#DIV/0!</v>
      </c>
      <c r="Z19" s="162">
        <f>SUM(Z20:Z24)</f>
        <v>0</v>
      </c>
      <c r="AA19" s="169" t="e">
        <f>Z19/'Children in Care'!Z19</f>
        <v>#DIV/0!</v>
      </c>
      <c r="AB19" s="162">
        <f>SUM(AB20:AB24)</f>
        <v>0</v>
      </c>
      <c r="AC19" s="169" t="e">
        <f>AB19/'Children in Care'!AB19</f>
        <v>#DIV/0!</v>
      </c>
      <c r="AD19" s="162">
        <f>SUM(AD20:AD24)</f>
        <v>0</v>
      </c>
      <c r="AE19" s="169" t="e">
        <f>AD19/'Children in Care'!AD19</f>
        <v>#DIV/0!</v>
      </c>
      <c r="AF19" s="28">
        <f>SUM(AF20:AF24)</f>
        <v>1364</v>
      </c>
      <c r="AG19" s="38">
        <f>AF19/'Children in Care'!AF19</f>
        <v>0.94133885438233267</v>
      </c>
      <c r="AH19" s="38">
        <f t="shared" si="0"/>
        <v>-5.8661145617667332E-2</v>
      </c>
    </row>
    <row r="20" spans="1:34" ht="80.099999999999994" customHeight="1" outlineLevel="1">
      <c r="A20" s="35"/>
      <c r="B20" s="30" t="s">
        <v>57</v>
      </c>
      <c r="C20" s="31">
        <f t="shared" ref="C20:C25" si="4">C43+C66+C89+C112+C135</f>
        <v>487</v>
      </c>
      <c r="D20" s="70">
        <f>C20/'Children in Care'!C20</f>
        <v>0.81711409395973156</v>
      </c>
      <c r="E20" s="40"/>
      <c r="F20" s="71">
        <v>1</v>
      </c>
      <c r="G20" s="71">
        <v>1</v>
      </c>
      <c r="H20" s="31">
        <f t="shared" ref="H20:H25" si="5">H43+H66+H89+H112+H135</f>
        <v>475</v>
      </c>
      <c r="I20" s="70">
        <f>H20/'[1]Children in Care'!H20</f>
        <v>0.79034941763727118</v>
      </c>
      <c r="J20" s="31">
        <f t="shared" ref="J20:J25" si="6">J43+J66+J89+J112+J135</f>
        <v>448</v>
      </c>
      <c r="K20" s="70">
        <f>J20/'[1]Children in Care'!J20</f>
        <v>0.75294117647058822</v>
      </c>
      <c r="L20" s="31">
        <f t="shared" ref="L20:L25" si="7">L43+L66+L89+L112+L135</f>
        <v>536</v>
      </c>
      <c r="M20" s="70">
        <f>L20/'[1]Children in Care'!L20</f>
        <v>0.90387858347386174</v>
      </c>
      <c r="N20" s="31">
        <f t="shared" ref="N20:N25" si="8">N43+N66+N89+N112+N135</f>
        <v>553</v>
      </c>
      <c r="O20" s="70">
        <f>N20/'Children in Care'!N20</f>
        <v>0.92320534223706174</v>
      </c>
      <c r="P20" s="31">
        <f t="shared" ref="P20:R25" si="9">P43+P66+P89+P112+P135</f>
        <v>551</v>
      </c>
      <c r="Q20" s="70">
        <f>P20/'Children in Care'!P20</f>
        <v>0.91680532445923457</v>
      </c>
      <c r="R20" s="31">
        <f t="shared" si="9"/>
        <v>577</v>
      </c>
      <c r="S20" s="70">
        <f>R20/'Children in Care'!R20</f>
        <v>0.96006655574043265</v>
      </c>
      <c r="T20" s="31">
        <f t="shared" ref="T20:T25" si="10">T43+T66+T89+T112+T135</f>
        <v>574</v>
      </c>
      <c r="U20" s="70">
        <f>T20/'Children in Care'!T20</f>
        <v>0.95507487520798673</v>
      </c>
      <c r="V20" s="31">
        <f t="shared" ref="V20:V25" si="11">V43+V66+V89+V112+V135</f>
        <v>528</v>
      </c>
      <c r="W20" s="70">
        <f>V20/'Children in Care'!V20</f>
        <v>0.88146911519198667</v>
      </c>
      <c r="X20" s="163">
        <f t="shared" ref="X20:X25" si="12">X43+X66+X89+X112+X135</f>
        <v>0</v>
      </c>
      <c r="Y20" s="107" t="e">
        <f>X20/'Children in Care'!X20</f>
        <v>#DIV/0!</v>
      </c>
      <c r="Z20" s="163">
        <f t="shared" ref="Z20:Z25" si="13">Z43+Z66+Z89+Z112+Z135</f>
        <v>0</v>
      </c>
      <c r="AA20" s="107" t="e">
        <f>Z20/'Children in Care'!Z20</f>
        <v>#DIV/0!</v>
      </c>
      <c r="AB20" s="163">
        <f t="shared" ref="AB20:AB25" si="14">AB43+AB66+AB89+AB112+AB135</f>
        <v>0</v>
      </c>
      <c r="AC20" s="107" t="e">
        <f>AB20/'Children in Care'!AB20</f>
        <v>#DIV/0!</v>
      </c>
      <c r="AD20" s="163">
        <f t="shared" ref="AD20:AD25" si="15">AD43+AD66+AD89+AD112+AD135</f>
        <v>0</v>
      </c>
      <c r="AE20" s="107" t="e">
        <f>AD20/'Children in Care'!AD20</f>
        <v>#DIV/0!</v>
      </c>
      <c r="AF20" s="33">
        <f>V20</f>
        <v>528</v>
      </c>
      <c r="AG20" s="105">
        <f>AF20/'Children in Care'!AF20</f>
        <v>0.88146911519198667</v>
      </c>
      <c r="AH20" s="105">
        <f t="shared" si="0"/>
        <v>-0.11853088480801333</v>
      </c>
    </row>
    <row r="21" spans="1:34" ht="80.099999999999994" customHeight="1" outlineLevel="1">
      <c r="A21" s="35"/>
      <c r="B21" s="30" t="s">
        <v>58</v>
      </c>
      <c r="C21" s="31">
        <f t="shared" si="4"/>
        <v>357</v>
      </c>
      <c r="D21" s="70">
        <f>C21/'Children in Care'!C21</f>
        <v>0.8623188405797102</v>
      </c>
      <c r="E21" s="40"/>
      <c r="F21" s="71">
        <v>1</v>
      </c>
      <c r="G21" s="71">
        <v>1</v>
      </c>
      <c r="H21" s="31">
        <f t="shared" si="5"/>
        <v>366</v>
      </c>
      <c r="I21" s="70">
        <f>H21/'[1]Children in Care'!H21</f>
        <v>0.89926289926289926</v>
      </c>
      <c r="J21" s="31">
        <f t="shared" si="6"/>
        <v>365</v>
      </c>
      <c r="K21" s="70">
        <f>J21/'[1]Children in Care'!J21</f>
        <v>0.90123456790123457</v>
      </c>
      <c r="L21" s="31">
        <f t="shared" si="7"/>
        <v>357</v>
      </c>
      <c r="M21" s="70">
        <f>L21/'[1]Children in Care'!L21</f>
        <v>0.88585607940446653</v>
      </c>
      <c r="N21" s="31">
        <f t="shared" si="8"/>
        <v>380</v>
      </c>
      <c r="O21" s="70">
        <f>N21/'Children in Care'!N21</f>
        <v>0.93137254901960786</v>
      </c>
      <c r="P21" s="31">
        <f t="shared" si="9"/>
        <v>384</v>
      </c>
      <c r="Q21" s="70">
        <f>P21/'Children in Care'!P21</f>
        <v>0.93887530562347188</v>
      </c>
      <c r="R21" s="31">
        <f t="shared" si="9"/>
        <v>416</v>
      </c>
      <c r="S21" s="70">
        <f>R21/'Children in Care'!R21</f>
        <v>0.99760191846522783</v>
      </c>
      <c r="T21" s="31">
        <f t="shared" si="10"/>
        <v>398</v>
      </c>
      <c r="U21" s="70">
        <f>T21/'Children in Care'!T21</f>
        <v>0.96135265700483097</v>
      </c>
      <c r="V21" s="31">
        <f t="shared" si="11"/>
        <v>397</v>
      </c>
      <c r="W21" s="70">
        <f>V21/'Children in Care'!V21</f>
        <v>0.96593673965936744</v>
      </c>
      <c r="X21" s="163">
        <f t="shared" si="12"/>
        <v>0</v>
      </c>
      <c r="Y21" s="107" t="e">
        <f>X21/'Children in Care'!X21</f>
        <v>#DIV/0!</v>
      </c>
      <c r="Z21" s="163">
        <f t="shared" si="13"/>
        <v>0</v>
      </c>
      <c r="AA21" s="107" t="e">
        <f>Z21/'Children in Care'!Z21</f>
        <v>#DIV/0!</v>
      </c>
      <c r="AB21" s="163">
        <f t="shared" si="14"/>
        <v>0</v>
      </c>
      <c r="AC21" s="107" t="e">
        <f>AB21/'Children in Care'!AB21</f>
        <v>#DIV/0!</v>
      </c>
      <c r="AD21" s="163">
        <f t="shared" si="15"/>
        <v>0</v>
      </c>
      <c r="AE21" s="107" t="e">
        <f>AD21/'Children in Care'!AD21</f>
        <v>#DIV/0!</v>
      </c>
      <c r="AF21" s="33">
        <f t="shared" ref="AF21:AF24" si="16">V21</f>
        <v>397</v>
      </c>
      <c r="AG21" s="105">
        <f>AF21/'Children in Care'!AF21</f>
        <v>0.96593673965936744</v>
      </c>
      <c r="AH21" s="105">
        <f t="shared" si="0"/>
        <v>-3.4063260340632562E-2</v>
      </c>
    </row>
    <row r="22" spans="1:34" ht="80.099999999999994" customHeight="1" outlineLevel="1">
      <c r="A22" s="35"/>
      <c r="B22" s="30" t="s">
        <v>59</v>
      </c>
      <c r="C22" s="31">
        <f t="shared" si="4"/>
        <v>134</v>
      </c>
      <c r="D22" s="70">
        <f>C22/'Children in Care'!C22</f>
        <v>1</v>
      </c>
      <c r="E22" s="40"/>
      <c r="F22" s="71">
        <v>1</v>
      </c>
      <c r="G22" s="71">
        <v>1</v>
      </c>
      <c r="H22" s="31">
        <f t="shared" si="5"/>
        <v>140</v>
      </c>
      <c r="I22" s="70">
        <f>H22/'[1]Children in Care'!H22</f>
        <v>1</v>
      </c>
      <c r="J22" s="31">
        <f t="shared" si="6"/>
        <v>142</v>
      </c>
      <c r="K22" s="70">
        <f>J22/'[1]Children in Care'!J22</f>
        <v>1</v>
      </c>
      <c r="L22" s="31">
        <f t="shared" si="7"/>
        <v>142</v>
      </c>
      <c r="M22" s="70">
        <f>L22/'[1]Children in Care'!L22</f>
        <v>1</v>
      </c>
      <c r="N22" s="31">
        <f t="shared" si="8"/>
        <v>140</v>
      </c>
      <c r="O22" s="70">
        <f>N22/'Children in Care'!N22</f>
        <v>1</v>
      </c>
      <c r="P22" s="31">
        <f t="shared" si="9"/>
        <v>132</v>
      </c>
      <c r="Q22" s="70">
        <f>P22/'Children in Care'!P22</f>
        <v>1</v>
      </c>
      <c r="R22" s="31">
        <f t="shared" si="9"/>
        <v>133</v>
      </c>
      <c r="S22" s="70">
        <f>R22/'Children in Care'!R22</f>
        <v>1</v>
      </c>
      <c r="T22" s="31">
        <f t="shared" si="10"/>
        <v>134</v>
      </c>
      <c r="U22" s="70">
        <f>T22/'Children in Care'!T22</f>
        <v>1</v>
      </c>
      <c r="V22" s="31">
        <f t="shared" si="11"/>
        <v>133</v>
      </c>
      <c r="W22" s="70">
        <f>V22/'Children in Care'!V22</f>
        <v>1</v>
      </c>
      <c r="X22" s="163">
        <f t="shared" si="12"/>
        <v>0</v>
      </c>
      <c r="Y22" s="107" t="e">
        <f>X22/'Children in Care'!X22</f>
        <v>#DIV/0!</v>
      </c>
      <c r="Z22" s="163">
        <f t="shared" si="13"/>
        <v>0</v>
      </c>
      <c r="AA22" s="107" t="e">
        <f>Z22/'Children in Care'!Z22</f>
        <v>#DIV/0!</v>
      </c>
      <c r="AB22" s="163">
        <f t="shared" si="14"/>
        <v>0</v>
      </c>
      <c r="AC22" s="107" t="e">
        <f>AB22/'Children in Care'!AB22</f>
        <v>#DIV/0!</v>
      </c>
      <c r="AD22" s="163">
        <f t="shared" si="15"/>
        <v>0</v>
      </c>
      <c r="AE22" s="107" t="e">
        <f>AD22/'Children in Care'!AD22</f>
        <v>#DIV/0!</v>
      </c>
      <c r="AF22" s="33">
        <f t="shared" si="16"/>
        <v>133</v>
      </c>
      <c r="AG22" s="105">
        <f>AF22/'Children in Care'!AF22</f>
        <v>1</v>
      </c>
      <c r="AH22" s="105">
        <f t="shared" si="0"/>
        <v>0</v>
      </c>
    </row>
    <row r="23" spans="1:34" ht="80.099999999999994" customHeight="1" outlineLevel="1">
      <c r="A23" s="35"/>
      <c r="B23" s="30" t="s">
        <v>60</v>
      </c>
      <c r="C23" s="31">
        <f t="shared" si="4"/>
        <v>216</v>
      </c>
      <c r="D23" s="70">
        <f>C23/'Children in Care'!C23</f>
        <v>1</v>
      </c>
      <c r="E23" s="40"/>
      <c r="F23" s="71">
        <v>1</v>
      </c>
      <c r="G23" s="71">
        <v>1</v>
      </c>
      <c r="H23" s="31">
        <f t="shared" si="5"/>
        <v>216</v>
      </c>
      <c r="I23" s="70">
        <f>H23/'[1]Children in Care'!H23</f>
        <v>1</v>
      </c>
      <c r="J23" s="31">
        <f t="shared" si="6"/>
        <v>216</v>
      </c>
      <c r="K23" s="70">
        <f>J23/'[1]Children in Care'!J23</f>
        <v>1</v>
      </c>
      <c r="L23" s="31">
        <f t="shared" si="7"/>
        <v>214</v>
      </c>
      <c r="M23" s="70">
        <f>L23/'[1]Children in Care'!L23</f>
        <v>1</v>
      </c>
      <c r="N23" s="31">
        <f t="shared" si="8"/>
        <v>212</v>
      </c>
      <c r="O23" s="70">
        <f>N23/'Children in Care'!N23</f>
        <v>0.99530516431924887</v>
      </c>
      <c r="P23" s="31">
        <f t="shared" si="9"/>
        <v>210</v>
      </c>
      <c r="Q23" s="70">
        <f>P23/'Children in Care'!P23</f>
        <v>0.99526066350710896</v>
      </c>
      <c r="R23" s="31">
        <f t="shared" si="9"/>
        <v>213</v>
      </c>
      <c r="S23" s="70">
        <f>R23/'Children in Care'!R23</f>
        <v>1</v>
      </c>
      <c r="T23" s="31">
        <f t="shared" si="10"/>
        <v>209</v>
      </c>
      <c r="U23" s="70">
        <f>T23/'Children in Care'!T23</f>
        <v>1</v>
      </c>
      <c r="V23" s="31">
        <f t="shared" si="11"/>
        <v>206</v>
      </c>
      <c r="W23" s="70">
        <f>V23/'Children in Care'!V23</f>
        <v>1</v>
      </c>
      <c r="X23" s="163">
        <f t="shared" si="12"/>
        <v>0</v>
      </c>
      <c r="Y23" s="107" t="e">
        <f>X23/'Children in Care'!X23</f>
        <v>#DIV/0!</v>
      </c>
      <c r="Z23" s="163">
        <f t="shared" si="13"/>
        <v>0</v>
      </c>
      <c r="AA23" s="107" t="e">
        <f>Z23/'Children in Care'!Z23</f>
        <v>#DIV/0!</v>
      </c>
      <c r="AB23" s="163">
        <f t="shared" si="14"/>
        <v>0</v>
      </c>
      <c r="AC23" s="107" t="e">
        <f>AB23/'Children in Care'!AB23</f>
        <v>#DIV/0!</v>
      </c>
      <c r="AD23" s="163">
        <f t="shared" si="15"/>
        <v>0</v>
      </c>
      <c r="AE23" s="107" t="e">
        <f>AD23/'Children in Care'!AD23</f>
        <v>#DIV/0!</v>
      </c>
      <c r="AF23" s="33">
        <f t="shared" si="16"/>
        <v>206</v>
      </c>
      <c r="AG23" s="105">
        <f>AF23/'Children in Care'!AF23</f>
        <v>1</v>
      </c>
      <c r="AH23" s="105">
        <f t="shared" si="0"/>
        <v>0</v>
      </c>
    </row>
    <row r="24" spans="1:34" ht="80.099999999999994" customHeight="1" outlineLevel="1">
      <c r="A24" s="35"/>
      <c r="B24" s="30" t="s">
        <v>61</v>
      </c>
      <c r="C24" s="31">
        <f t="shared" si="4"/>
        <v>103</v>
      </c>
      <c r="D24" s="70">
        <f>C24/'Children in Care'!C24</f>
        <v>1</v>
      </c>
      <c r="E24" s="40"/>
      <c r="F24" s="71">
        <v>1</v>
      </c>
      <c r="G24" s="71">
        <v>1</v>
      </c>
      <c r="H24" s="31">
        <f t="shared" si="5"/>
        <v>101</v>
      </c>
      <c r="I24" s="70">
        <f>H24/'[1]Children in Care'!H24</f>
        <v>1</v>
      </c>
      <c r="J24" s="31">
        <f t="shared" si="6"/>
        <v>100</v>
      </c>
      <c r="K24" s="70">
        <f>J24/'[1]Children in Care'!J24</f>
        <v>1</v>
      </c>
      <c r="L24" s="31">
        <f t="shared" si="7"/>
        <v>100</v>
      </c>
      <c r="M24" s="70">
        <f>L24/'[1]Children in Care'!L24</f>
        <v>1</v>
      </c>
      <c r="N24" s="31">
        <f t="shared" si="8"/>
        <v>98</v>
      </c>
      <c r="O24" s="70">
        <f>N24/'Children in Care'!N24</f>
        <v>0.97029702970297027</v>
      </c>
      <c r="P24" s="31">
        <f t="shared" si="9"/>
        <v>104</v>
      </c>
      <c r="Q24" s="70">
        <f>P24/'Children in Care'!P24</f>
        <v>1</v>
      </c>
      <c r="R24" s="31">
        <f t="shared" si="9"/>
        <v>107</v>
      </c>
      <c r="S24" s="70">
        <f>R24/'Children in Care'!R24</f>
        <v>1</v>
      </c>
      <c r="T24" s="31">
        <f t="shared" si="10"/>
        <v>100</v>
      </c>
      <c r="U24" s="70">
        <f>T24/'Children in Care'!T24</f>
        <v>1</v>
      </c>
      <c r="V24" s="31">
        <f t="shared" si="11"/>
        <v>100</v>
      </c>
      <c r="W24" s="70">
        <f>V24/'Children in Care'!V24</f>
        <v>1</v>
      </c>
      <c r="X24" s="163">
        <f t="shared" si="12"/>
        <v>0</v>
      </c>
      <c r="Y24" s="107" t="e">
        <f>X24/'Children in Care'!X24</f>
        <v>#DIV/0!</v>
      </c>
      <c r="Z24" s="163">
        <f t="shared" si="13"/>
        <v>0</v>
      </c>
      <c r="AA24" s="107" t="e">
        <f>Z24/'Children in Care'!Z24</f>
        <v>#DIV/0!</v>
      </c>
      <c r="AB24" s="163">
        <f t="shared" si="14"/>
        <v>0</v>
      </c>
      <c r="AC24" s="107" t="e">
        <f>AB24/'Children in Care'!AB24</f>
        <v>#DIV/0!</v>
      </c>
      <c r="AD24" s="163">
        <f t="shared" si="15"/>
        <v>0</v>
      </c>
      <c r="AE24" s="107" t="e">
        <f>AD24/'Children in Care'!AD24</f>
        <v>#DIV/0!</v>
      </c>
      <c r="AF24" s="33">
        <f t="shared" si="16"/>
        <v>100</v>
      </c>
      <c r="AG24" s="105">
        <f>AF24/'Children in Care'!AF24</f>
        <v>1</v>
      </c>
      <c r="AH24" s="105">
        <f t="shared" si="0"/>
        <v>0</v>
      </c>
    </row>
    <row r="25" spans="1:34" ht="80.099999999999994" customHeight="1" outlineLevel="1">
      <c r="A25" s="35"/>
      <c r="B25" s="27" t="s">
        <v>265</v>
      </c>
      <c r="C25" s="28">
        <f t="shared" si="4"/>
        <v>0</v>
      </c>
      <c r="D25" s="38" t="e">
        <f>C25/'Children in Care'!C25</f>
        <v>#DIV/0!</v>
      </c>
      <c r="E25" s="37"/>
      <c r="F25" s="104">
        <v>1</v>
      </c>
      <c r="G25" s="104">
        <v>1</v>
      </c>
      <c r="H25" s="28">
        <f t="shared" si="5"/>
        <v>47</v>
      </c>
      <c r="I25" s="38">
        <f>H25/'[1]Children in Care'!H25</f>
        <v>1</v>
      </c>
      <c r="J25" s="28">
        <f t="shared" si="6"/>
        <v>44</v>
      </c>
      <c r="K25" s="38">
        <f>J25/'[1]Children in Care'!J25</f>
        <v>1</v>
      </c>
      <c r="L25" s="28">
        <f t="shared" si="7"/>
        <v>58</v>
      </c>
      <c r="M25" s="38">
        <f>L25/'[1]Children in Care'!L25</f>
        <v>1</v>
      </c>
      <c r="N25" s="28">
        <f t="shared" si="8"/>
        <v>61</v>
      </c>
      <c r="O25" s="38">
        <f>N25/'Children in Care'!N25</f>
        <v>1</v>
      </c>
      <c r="P25" s="28">
        <f t="shared" si="9"/>
        <v>68</v>
      </c>
      <c r="Q25" s="38">
        <f>P25/'Children in Care'!P25</f>
        <v>1</v>
      </c>
      <c r="R25" s="28">
        <f t="shared" si="9"/>
        <v>67</v>
      </c>
      <c r="S25" s="38">
        <f>R25/'Children in Care'!R25</f>
        <v>1</v>
      </c>
      <c r="T25" s="28">
        <f t="shared" si="10"/>
        <v>59</v>
      </c>
      <c r="U25" s="38">
        <f>T25/'Children in Care'!T25</f>
        <v>1</v>
      </c>
      <c r="V25" s="28">
        <f t="shared" si="11"/>
        <v>67</v>
      </c>
      <c r="W25" s="38">
        <f>V25/'Children in Care'!V25</f>
        <v>1</v>
      </c>
      <c r="X25" s="162">
        <f t="shared" si="12"/>
        <v>0</v>
      </c>
      <c r="Y25" s="169" t="e">
        <f>X25/'Children in Care'!X25</f>
        <v>#DIV/0!</v>
      </c>
      <c r="Z25" s="162">
        <f t="shared" si="13"/>
        <v>0</v>
      </c>
      <c r="AA25" s="169" t="e">
        <f>Z25/'Children in Care'!Z25</f>
        <v>#DIV/0!</v>
      </c>
      <c r="AB25" s="162">
        <f t="shared" si="14"/>
        <v>0</v>
      </c>
      <c r="AC25" s="169" t="e">
        <f>AB25/'Children in Care'!AB25</f>
        <v>#DIV/0!</v>
      </c>
      <c r="AD25" s="162">
        <f t="shared" si="15"/>
        <v>0</v>
      </c>
      <c r="AE25" s="169" t="e">
        <f>AD25/'Children in Care'!AD25</f>
        <v>#DIV/0!</v>
      </c>
      <c r="AF25" s="28">
        <f>V25</f>
        <v>67</v>
      </c>
      <c r="AG25" s="38">
        <f>AF25/'Children in Care'!AF25</f>
        <v>1</v>
      </c>
      <c r="AH25" s="38">
        <f t="shared" ref="AH25" si="17">AG25/F25-100%</f>
        <v>0</v>
      </c>
    </row>
    <row r="26" spans="1:34" ht="80.099999999999994" customHeight="1">
      <c r="A26" s="316" t="s">
        <v>191</v>
      </c>
      <c r="B26" s="24" t="s">
        <v>62</v>
      </c>
      <c r="C26" s="25">
        <f>C27+C32+C37+C42+C48</f>
        <v>12</v>
      </c>
      <c r="D26" s="36">
        <f>C26/'Children in Care'!C26</f>
        <v>1</v>
      </c>
      <c r="E26" s="26"/>
      <c r="F26" s="106">
        <v>1</v>
      </c>
      <c r="G26" s="106">
        <v>1</v>
      </c>
      <c r="H26" s="25">
        <f>H27+H32+H37+H42+H48</f>
        <v>11</v>
      </c>
      <c r="I26" s="36">
        <f>H26/'[1]Children in Care'!H26</f>
        <v>1</v>
      </c>
      <c r="J26" s="25">
        <f>J27+J32+J37+J42+J48</f>
        <v>10</v>
      </c>
      <c r="K26" s="36">
        <f>J26/'[1]Children in Care'!J26</f>
        <v>1</v>
      </c>
      <c r="L26" s="25">
        <f>L27+L32+L37+L42+L48</f>
        <v>10</v>
      </c>
      <c r="M26" s="36">
        <f>L26/'[1]Children in Care'!L26</f>
        <v>1</v>
      </c>
      <c r="N26" s="25">
        <f>N27+N32+N37+N42+N48</f>
        <v>7</v>
      </c>
      <c r="O26" s="36">
        <f>N26/'Children in Care'!N26</f>
        <v>1</v>
      </c>
      <c r="P26" s="25">
        <f>P27+P32+P37+P42+P48</f>
        <v>8</v>
      </c>
      <c r="Q26" s="36">
        <f>P26/'Children in Care'!P26</f>
        <v>1</v>
      </c>
      <c r="R26" s="25">
        <f>R27+R32+R37+R42+R48</f>
        <v>11</v>
      </c>
      <c r="S26" s="36">
        <f>R26/'Children in Care'!R26</f>
        <v>1</v>
      </c>
      <c r="T26" s="25">
        <f>T27+T32+T37+T42+T48</f>
        <v>10</v>
      </c>
      <c r="U26" s="36">
        <f>T26/'Children in Care'!T26</f>
        <v>1</v>
      </c>
      <c r="V26" s="25">
        <f>V27+V32+V37+V42+V48</f>
        <v>10</v>
      </c>
      <c r="W26" s="36">
        <f>V26/'Children in Care'!V26</f>
        <v>1</v>
      </c>
      <c r="X26" s="170">
        <f>X27+X32+X37+X42+X48</f>
        <v>0</v>
      </c>
      <c r="Y26" s="171" t="e">
        <f>X26/'Children in Care'!X26</f>
        <v>#DIV/0!</v>
      </c>
      <c r="Z26" s="170">
        <f>Z27+Z32+Z37+Z42+Z48</f>
        <v>0</v>
      </c>
      <c r="AA26" s="171" t="e">
        <f>Z26/'Children in Care'!Z26</f>
        <v>#DIV/0!</v>
      </c>
      <c r="AB26" s="170">
        <f>AB27+AB32+AB37+AB42+AB48</f>
        <v>0</v>
      </c>
      <c r="AC26" s="171" t="e">
        <f>AB26/'Children in Care'!AB26</f>
        <v>#DIV/0!</v>
      </c>
      <c r="AD26" s="170">
        <f>AD27+AD32+AD37+AD42+AD48</f>
        <v>0</v>
      </c>
      <c r="AE26" s="171" t="e">
        <f>AD26/'Children in Care'!AD26</f>
        <v>#DIV/0!</v>
      </c>
      <c r="AF26" s="25">
        <f>AF27+AF32+AF37+AF42+AF48</f>
        <v>10</v>
      </c>
      <c r="AG26" s="36">
        <f>AF26/'Children in Care'!AF26</f>
        <v>1</v>
      </c>
      <c r="AH26" s="36">
        <f t="shared" si="0"/>
        <v>0</v>
      </c>
    </row>
    <row r="27" spans="1:34" ht="80.099999999999994" customHeight="1">
      <c r="A27" s="316"/>
      <c r="B27" s="27" t="s">
        <v>169</v>
      </c>
      <c r="C27" s="28">
        <f>SUM(C28:C31)</f>
        <v>4</v>
      </c>
      <c r="D27" s="38">
        <f>C27/'Children in Care'!C27</f>
        <v>1</v>
      </c>
      <c r="E27" s="37"/>
      <c r="F27" s="104">
        <v>1</v>
      </c>
      <c r="G27" s="104">
        <v>1</v>
      </c>
      <c r="H27" s="28">
        <f>SUM(H28:H31)</f>
        <v>4</v>
      </c>
      <c r="I27" s="38">
        <f>H27/'[1]Children in Care'!H27</f>
        <v>1</v>
      </c>
      <c r="J27" s="28">
        <f>SUM(J28:J31)</f>
        <v>2</v>
      </c>
      <c r="K27" s="38">
        <f>J27/'[1]Children in Care'!J27</f>
        <v>1</v>
      </c>
      <c r="L27" s="28">
        <f>SUM(L28:L31)</f>
        <v>3</v>
      </c>
      <c r="M27" s="38">
        <f>L27/'[1]Children in Care'!L27</f>
        <v>1</v>
      </c>
      <c r="N27" s="28">
        <f>SUM(N28:N31)</f>
        <v>2</v>
      </c>
      <c r="O27" s="38">
        <f>N27/'Children in Care'!N27</f>
        <v>1</v>
      </c>
      <c r="P27" s="28">
        <f>SUM(P28:P31)</f>
        <v>2</v>
      </c>
      <c r="Q27" s="38">
        <f>P27/'Children in Care'!P27</f>
        <v>1</v>
      </c>
      <c r="R27" s="28">
        <f>SUM(R28:R31)</f>
        <v>2</v>
      </c>
      <c r="S27" s="38">
        <f>R27/'Children in Care'!R27</f>
        <v>1</v>
      </c>
      <c r="T27" s="28">
        <f>SUM(T28:T31)</f>
        <v>1</v>
      </c>
      <c r="U27" s="38">
        <f>T27/'Children in Care'!T27</f>
        <v>1</v>
      </c>
      <c r="V27" s="28">
        <f>SUM(V28:V31)</f>
        <v>1</v>
      </c>
      <c r="W27" s="38">
        <f>V27/'Children in Care'!V27</f>
        <v>1</v>
      </c>
      <c r="X27" s="162">
        <f>SUM(X28:X31)</f>
        <v>0</v>
      </c>
      <c r="Y27" s="169" t="e">
        <f>X27/'Children in Care'!X27</f>
        <v>#DIV/0!</v>
      </c>
      <c r="Z27" s="162">
        <f>SUM(Z28:Z31)</f>
        <v>0</v>
      </c>
      <c r="AA27" s="169" t="e">
        <f>Z27/'Children in Care'!Z27</f>
        <v>#DIV/0!</v>
      </c>
      <c r="AB27" s="162">
        <f>SUM(AB28:AB31)</f>
        <v>0</v>
      </c>
      <c r="AC27" s="169" t="e">
        <f>AB27/'Children in Care'!AB27</f>
        <v>#DIV/0!</v>
      </c>
      <c r="AD27" s="162">
        <f>SUM(AD28:AD31)</f>
        <v>0</v>
      </c>
      <c r="AE27" s="169" t="e">
        <f>AD27/'Children in Care'!AD27</f>
        <v>#DIV/0!</v>
      </c>
      <c r="AF27" s="28">
        <f>SUM(AF28:AF31)</f>
        <v>1</v>
      </c>
      <c r="AG27" s="38">
        <f>AF27/'Children in Care'!AF27</f>
        <v>1</v>
      </c>
      <c r="AH27" s="38">
        <f t="shared" si="0"/>
        <v>0</v>
      </c>
    </row>
    <row r="28" spans="1:34" ht="80.099999999999994" customHeight="1" outlineLevel="1">
      <c r="A28" s="316"/>
      <c r="B28" s="30" t="s">
        <v>45</v>
      </c>
      <c r="C28" s="31">
        <v>2</v>
      </c>
      <c r="D28" s="70">
        <f>C28/'Children in Care'!C28</f>
        <v>1</v>
      </c>
      <c r="E28" s="40"/>
      <c r="F28" s="71">
        <v>1</v>
      </c>
      <c r="G28" s="71">
        <v>1</v>
      </c>
      <c r="H28" s="31">
        <v>2</v>
      </c>
      <c r="I28" s="70">
        <f>H28/'[1]Children in Care'!H28</f>
        <v>1</v>
      </c>
      <c r="J28" s="31">
        <v>1</v>
      </c>
      <c r="K28" s="70">
        <f>J28/'[1]Children in Care'!J28</f>
        <v>1</v>
      </c>
      <c r="L28" s="31">
        <v>1</v>
      </c>
      <c r="M28" s="70">
        <f>L28/'[1]Children in Care'!L28</f>
        <v>1</v>
      </c>
      <c r="N28" s="31">
        <v>0</v>
      </c>
      <c r="O28" s="70" t="e">
        <f>N28/'Children in Care'!N28</f>
        <v>#DIV/0!</v>
      </c>
      <c r="P28" s="31">
        <v>1</v>
      </c>
      <c r="Q28" s="70">
        <f>P28/'Children in Care'!P28</f>
        <v>1</v>
      </c>
      <c r="R28" s="31">
        <v>1</v>
      </c>
      <c r="S28" s="70">
        <f>R28/'Children in Care'!R28</f>
        <v>1</v>
      </c>
      <c r="T28" s="31">
        <v>1</v>
      </c>
      <c r="U28" s="70">
        <f>T28/'Children in Care'!T28</f>
        <v>1</v>
      </c>
      <c r="V28" s="31">
        <v>0</v>
      </c>
      <c r="W28" s="107" t="e">
        <f>V28/'Children in Care'!V28</f>
        <v>#DIV/0!</v>
      </c>
      <c r="X28" s="163"/>
      <c r="Y28" s="107" t="e">
        <f>X28/'Children in Care'!X28</f>
        <v>#DIV/0!</v>
      </c>
      <c r="Z28" s="163"/>
      <c r="AA28" s="107" t="e">
        <f>Z28/'Children in Care'!Z28</f>
        <v>#DIV/0!</v>
      </c>
      <c r="AB28" s="163"/>
      <c r="AC28" s="107" t="e">
        <f>AB28/'Children in Care'!AB28</f>
        <v>#DIV/0!</v>
      </c>
      <c r="AD28" s="163"/>
      <c r="AE28" s="107" t="e">
        <f>AD28/'Children in Care'!AD28</f>
        <v>#DIV/0!</v>
      </c>
      <c r="AF28" s="33">
        <f>V28</f>
        <v>0</v>
      </c>
      <c r="AG28" s="234" t="e">
        <f>AF28/'Children in Care'!AF28</f>
        <v>#DIV/0!</v>
      </c>
      <c r="AH28" s="234" t="e">
        <f t="shared" si="0"/>
        <v>#DIV/0!</v>
      </c>
    </row>
    <row r="29" spans="1:34" ht="80.099999999999994" customHeight="1" outlineLevel="1">
      <c r="A29" s="34"/>
      <c r="B29" s="30" t="s">
        <v>46</v>
      </c>
      <c r="C29" s="31">
        <v>0</v>
      </c>
      <c r="D29" s="107" t="e">
        <f>C29/'Children in Care'!C29</f>
        <v>#DIV/0!</v>
      </c>
      <c r="E29" s="40"/>
      <c r="F29" s="71">
        <v>1</v>
      </c>
      <c r="G29" s="71">
        <v>1</v>
      </c>
      <c r="H29" s="31">
        <v>0</v>
      </c>
      <c r="I29" s="107" t="e">
        <f>H29/'[1]Children in Care'!H29</f>
        <v>#DIV/0!</v>
      </c>
      <c r="J29" s="31">
        <v>0</v>
      </c>
      <c r="K29" s="107" t="e">
        <f>J29/'[1]Children in Care'!J29</f>
        <v>#DIV/0!</v>
      </c>
      <c r="L29" s="31">
        <v>1</v>
      </c>
      <c r="M29" s="70">
        <f>L29/'[1]Children in Care'!L29</f>
        <v>1</v>
      </c>
      <c r="N29" s="31">
        <v>1</v>
      </c>
      <c r="O29" s="70">
        <f>N29/'Children in Care'!N29</f>
        <v>1</v>
      </c>
      <c r="P29" s="31">
        <v>1</v>
      </c>
      <c r="Q29" s="70">
        <f>P29/'Children in Care'!P29</f>
        <v>1</v>
      </c>
      <c r="R29" s="31">
        <v>1</v>
      </c>
      <c r="S29" s="70">
        <f>R29/'Children in Care'!R29</f>
        <v>1</v>
      </c>
      <c r="T29" s="31">
        <v>0</v>
      </c>
      <c r="U29" s="107" t="e">
        <f>T29/'Children in Care'!T29</f>
        <v>#DIV/0!</v>
      </c>
      <c r="V29" s="31">
        <v>0</v>
      </c>
      <c r="W29" s="107" t="e">
        <f>V29/'Children in Care'!V29</f>
        <v>#DIV/0!</v>
      </c>
      <c r="X29" s="163"/>
      <c r="Y29" s="107" t="e">
        <f>X29/'Children in Care'!X29</f>
        <v>#DIV/0!</v>
      </c>
      <c r="Z29" s="163"/>
      <c r="AA29" s="107" t="e">
        <f>Z29/'Children in Care'!Z29</f>
        <v>#DIV/0!</v>
      </c>
      <c r="AB29" s="163"/>
      <c r="AC29" s="107" t="e">
        <f>AB29/'Children in Care'!AB29</f>
        <v>#DIV/0!</v>
      </c>
      <c r="AD29" s="163"/>
      <c r="AE29" s="107" t="e">
        <f>AD29/'Children in Care'!AD29</f>
        <v>#DIV/0!</v>
      </c>
      <c r="AF29" s="33">
        <f t="shared" ref="AF29:AF31" si="18">V29</f>
        <v>0</v>
      </c>
      <c r="AG29" s="234" t="e">
        <f>AF29/'Children in Care'!AF29</f>
        <v>#DIV/0!</v>
      </c>
      <c r="AH29" s="234" t="e">
        <f t="shared" si="0"/>
        <v>#DIV/0!</v>
      </c>
    </row>
    <row r="30" spans="1:34" ht="80.099999999999994" customHeight="1" outlineLevel="1">
      <c r="A30" s="34"/>
      <c r="B30" s="30" t="s">
        <v>47</v>
      </c>
      <c r="C30" s="31">
        <v>2</v>
      </c>
      <c r="D30" s="70">
        <f>C30/'Children in Care'!C30</f>
        <v>1</v>
      </c>
      <c r="E30" s="40"/>
      <c r="F30" s="71">
        <v>1</v>
      </c>
      <c r="G30" s="71">
        <v>1</v>
      </c>
      <c r="H30" s="31">
        <v>2</v>
      </c>
      <c r="I30" s="70">
        <f>H30/'[1]Children in Care'!H30</f>
        <v>1</v>
      </c>
      <c r="J30" s="31">
        <v>1</v>
      </c>
      <c r="K30" s="70">
        <f>J30/'[1]Children in Care'!J30</f>
        <v>1</v>
      </c>
      <c r="L30" s="31">
        <v>1</v>
      </c>
      <c r="M30" s="70">
        <f>L30/'[1]Children in Care'!L30</f>
        <v>1</v>
      </c>
      <c r="N30" s="31">
        <v>1</v>
      </c>
      <c r="O30" s="70">
        <f>N30/'Children in Care'!N30</f>
        <v>1</v>
      </c>
      <c r="P30" s="31">
        <v>0</v>
      </c>
      <c r="Q30" s="107" t="e">
        <f>P30/'Children in Care'!P30</f>
        <v>#DIV/0!</v>
      </c>
      <c r="R30" s="31">
        <v>0</v>
      </c>
      <c r="S30" s="107" t="e">
        <f>R30/'Children in Care'!R30</f>
        <v>#DIV/0!</v>
      </c>
      <c r="T30" s="31">
        <v>0</v>
      </c>
      <c r="U30" s="107" t="e">
        <f>T30/'Children in Care'!T30</f>
        <v>#DIV/0!</v>
      </c>
      <c r="V30" s="31">
        <v>1</v>
      </c>
      <c r="W30" s="70">
        <f>V30/'Children in Care'!V30</f>
        <v>1</v>
      </c>
      <c r="X30" s="163"/>
      <c r="Y30" s="107" t="e">
        <f>X30/'Children in Care'!X30</f>
        <v>#DIV/0!</v>
      </c>
      <c r="Z30" s="163"/>
      <c r="AA30" s="107" t="e">
        <f>Z30/'Children in Care'!Z30</f>
        <v>#DIV/0!</v>
      </c>
      <c r="AB30" s="163"/>
      <c r="AC30" s="107" t="e">
        <f>AB30/'Children in Care'!AB30</f>
        <v>#DIV/0!</v>
      </c>
      <c r="AD30" s="163"/>
      <c r="AE30" s="107" t="e">
        <f>AD30/'Children in Care'!AD30</f>
        <v>#DIV/0!</v>
      </c>
      <c r="AF30" s="33">
        <f t="shared" si="18"/>
        <v>1</v>
      </c>
      <c r="AG30" s="105">
        <f>AF30/'Children in Care'!AF30</f>
        <v>1</v>
      </c>
      <c r="AH30" s="105">
        <f t="shared" si="0"/>
        <v>0</v>
      </c>
    </row>
    <row r="31" spans="1:34" ht="80.099999999999994" customHeight="1" outlineLevel="1">
      <c r="A31" s="34"/>
      <c r="B31" s="30" t="s">
        <v>48</v>
      </c>
      <c r="C31" s="31">
        <v>0</v>
      </c>
      <c r="D31" s="107" t="e">
        <f>C31/'Children in Care'!C31</f>
        <v>#DIV/0!</v>
      </c>
      <c r="E31" s="40"/>
      <c r="F31" s="71">
        <v>1</v>
      </c>
      <c r="G31" s="71">
        <v>1</v>
      </c>
      <c r="H31" s="31">
        <v>0</v>
      </c>
      <c r="I31" s="107" t="e">
        <f>H31/'[1]Children in Care'!H31</f>
        <v>#DIV/0!</v>
      </c>
      <c r="J31" s="31">
        <v>0</v>
      </c>
      <c r="K31" s="107" t="e">
        <f>J31/'[1]Children in Care'!J31</f>
        <v>#DIV/0!</v>
      </c>
      <c r="L31" s="31">
        <v>0</v>
      </c>
      <c r="M31" s="107" t="e">
        <f>L31/'[1]Children in Care'!L31</f>
        <v>#DIV/0!</v>
      </c>
      <c r="N31" s="31">
        <v>0</v>
      </c>
      <c r="O31" s="107" t="e">
        <f>N31/'Children in Care'!N31</f>
        <v>#DIV/0!</v>
      </c>
      <c r="P31" s="31">
        <v>0</v>
      </c>
      <c r="Q31" s="107" t="e">
        <f>P31/'Children in Care'!P31</f>
        <v>#DIV/0!</v>
      </c>
      <c r="R31" s="31">
        <v>0</v>
      </c>
      <c r="S31" s="107" t="e">
        <f>R31/'Children in Care'!R31</f>
        <v>#DIV/0!</v>
      </c>
      <c r="T31" s="31">
        <v>0</v>
      </c>
      <c r="U31" s="107" t="e">
        <f>T31/'Children in Care'!T31</f>
        <v>#DIV/0!</v>
      </c>
      <c r="V31" s="31">
        <v>0</v>
      </c>
      <c r="W31" s="107" t="e">
        <f>V31/'Children in Care'!V31</f>
        <v>#DIV/0!</v>
      </c>
      <c r="X31" s="163"/>
      <c r="Y31" s="107" t="e">
        <f>X31/'Children in Care'!X31</f>
        <v>#DIV/0!</v>
      </c>
      <c r="Z31" s="163"/>
      <c r="AA31" s="107" t="e">
        <f>Z31/'Children in Care'!Z31</f>
        <v>#DIV/0!</v>
      </c>
      <c r="AB31" s="163"/>
      <c r="AC31" s="107" t="e">
        <f>AB31/'Children in Care'!AB31</f>
        <v>#DIV/0!</v>
      </c>
      <c r="AD31" s="163"/>
      <c r="AE31" s="107" t="e">
        <f>AD31/'Children in Care'!AD31</f>
        <v>#DIV/0!</v>
      </c>
      <c r="AF31" s="33">
        <f t="shared" si="18"/>
        <v>0</v>
      </c>
      <c r="AG31" s="234" t="e">
        <f>AF31/'Children in Care'!AF31</f>
        <v>#DIV/0!</v>
      </c>
      <c r="AH31" s="234" t="e">
        <f t="shared" si="0"/>
        <v>#DIV/0!</v>
      </c>
    </row>
    <row r="32" spans="1:34" ht="80.099999999999994" customHeight="1">
      <c r="A32" s="35"/>
      <c r="B32" s="27" t="s">
        <v>170</v>
      </c>
      <c r="C32" s="28">
        <f>SUM(C33:C36)</f>
        <v>3</v>
      </c>
      <c r="D32" s="38">
        <f>C32/'Children in Care'!C32</f>
        <v>1</v>
      </c>
      <c r="E32" s="37"/>
      <c r="F32" s="104">
        <v>1</v>
      </c>
      <c r="G32" s="104">
        <v>1</v>
      </c>
      <c r="H32" s="28">
        <f>SUM(H33:H36)</f>
        <v>2</v>
      </c>
      <c r="I32" s="38">
        <f>H32/'[1]Children in Care'!H32</f>
        <v>1</v>
      </c>
      <c r="J32" s="28">
        <f>SUM(J33:J36)</f>
        <v>2</v>
      </c>
      <c r="K32" s="38">
        <f>J32/'[1]Children in Care'!J32</f>
        <v>1</v>
      </c>
      <c r="L32" s="28">
        <f>SUM(L33:L36)</f>
        <v>2</v>
      </c>
      <c r="M32" s="38">
        <f>L32/'[1]Children in Care'!L32</f>
        <v>1</v>
      </c>
      <c r="N32" s="28">
        <f>SUM(N33:N36)</f>
        <v>1</v>
      </c>
      <c r="O32" s="38">
        <f>N32/'Children in Care'!N32</f>
        <v>1</v>
      </c>
      <c r="P32" s="28">
        <f>SUM(P33:P36)</f>
        <v>1</v>
      </c>
      <c r="Q32" s="38">
        <f>P32/'Children in Care'!P32</f>
        <v>1</v>
      </c>
      <c r="R32" s="28">
        <f>SUM(R33:R36)</f>
        <v>3</v>
      </c>
      <c r="S32" s="38">
        <f>R32/'Children in Care'!R32</f>
        <v>1</v>
      </c>
      <c r="T32" s="28">
        <f>SUM(T33:T36)</f>
        <v>3</v>
      </c>
      <c r="U32" s="38">
        <f>T32/'Children in Care'!T32</f>
        <v>1</v>
      </c>
      <c r="V32" s="28">
        <f>SUM(V33:V36)</f>
        <v>2</v>
      </c>
      <c r="W32" s="38">
        <f>V32/'Children in Care'!V32</f>
        <v>1</v>
      </c>
      <c r="X32" s="162">
        <f>SUM(X33:X36)</f>
        <v>0</v>
      </c>
      <c r="Y32" s="169" t="e">
        <f>X32/'Children in Care'!X32</f>
        <v>#DIV/0!</v>
      </c>
      <c r="Z32" s="162">
        <f>SUM(Z33:Z36)</f>
        <v>0</v>
      </c>
      <c r="AA32" s="169" t="e">
        <f>Z32/'Children in Care'!Z32</f>
        <v>#DIV/0!</v>
      </c>
      <c r="AB32" s="162">
        <f>SUM(AB33:AB36)</f>
        <v>0</v>
      </c>
      <c r="AC32" s="169" t="e">
        <f>AB32/'Children in Care'!AB32</f>
        <v>#DIV/0!</v>
      </c>
      <c r="AD32" s="162">
        <f>SUM(AD33:AD36)</f>
        <v>0</v>
      </c>
      <c r="AE32" s="169" t="e">
        <f>AD32/'Children in Care'!AD32</f>
        <v>#DIV/0!</v>
      </c>
      <c r="AF32" s="28">
        <f>SUM(AF33:AF36)</f>
        <v>2</v>
      </c>
      <c r="AG32" s="38">
        <f>AF32/'Children in Care'!AF32</f>
        <v>1</v>
      </c>
      <c r="AH32" s="38">
        <f t="shared" si="0"/>
        <v>0</v>
      </c>
    </row>
    <row r="33" spans="1:34" ht="80.099999999999994" customHeight="1" outlineLevel="1">
      <c r="A33" s="35"/>
      <c r="B33" s="30" t="s">
        <v>49</v>
      </c>
      <c r="C33" s="31">
        <v>1</v>
      </c>
      <c r="D33" s="70">
        <f>C33/'Children in Care'!C33</f>
        <v>1</v>
      </c>
      <c r="E33" s="40"/>
      <c r="F33" s="71">
        <v>1</v>
      </c>
      <c r="G33" s="71">
        <v>1</v>
      </c>
      <c r="H33" s="31">
        <v>1</v>
      </c>
      <c r="I33" s="70">
        <f>H33/'[1]Children in Care'!H33</f>
        <v>1</v>
      </c>
      <c r="J33" s="31">
        <v>1</v>
      </c>
      <c r="K33" s="70">
        <f>J33/'[1]Children in Care'!J33</f>
        <v>1</v>
      </c>
      <c r="L33" s="31">
        <v>1</v>
      </c>
      <c r="M33" s="70">
        <f>L33/'[1]Children in Care'!L33</f>
        <v>1</v>
      </c>
      <c r="N33" s="31">
        <v>0</v>
      </c>
      <c r="O33" s="107" t="e">
        <f>N33/'Children in Care'!N33</f>
        <v>#DIV/0!</v>
      </c>
      <c r="P33" s="31">
        <v>0</v>
      </c>
      <c r="Q33" s="107" t="e">
        <f>P33/'Children in Care'!P33</f>
        <v>#DIV/0!</v>
      </c>
      <c r="R33" s="31">
        <v>1</v>
      </c>
      <c r="S33" s="70">
        <f>R33/'Children in Care'!R33</f>
        <v>1</v>
      </c>
      <c r="T33" s="31">
        <v>1</v>
      </c>
      <c r="U33" s="70">
        <f>T33/'Children in Care'!T33</f>
        <v>1</v>
      </c>
      <c r="V33" s="31">
        <v>0</v>
      </c>
      <c r="W33" s="107" t="e">
        <f>V33/'Children in Care'!V33</f>
        <v>#DIV/0!</v>
      </c>
      <c r="X33" s="163"/>
      <c r="Y33" s="107" t="e">
        <f>X33/'Children in Care'!X33</f>
        <v>#DIV/0!</v>
      </c>
      <c r="Z33" s="163"/>
      <c r="AA33" s="107" t="e">
        <f>Z33/'Children in Care'!Z33</f>
        <v>#DIV/0!</v>
      </c>
      <c r="AB33" s="163"/>
      <c r="AC33" s="107" t="e">
        <f>AB33/'Children in Care'!AB33</f>
        <v>#DIV/0!</v>
      </c>
      <c r="AD33" s="163"/>
      <c r="AE33" s="107" t="e">
        <f>AD33/'Children in Care'!AD33</f>
        <v>#DIV/0!</v>
      </c>
      <c r="AF33" s="33">
        <f>V33</f>
        <v>0</v>
      </c>
      <c r="AG33" s="105" t="e">
        <f>AF33/'Children in Care'!AF33</f>
        <v>#DIV/0!</v>
      </c>
      <c r="AH33" s="105" t="e">
        <f t="shared" si="0"/>
        <v>#DIV/0!</v>
      </c>
    </row>
    <row r="34" spans="1:34" ht="80.099999999999994" customHeight="1" outlineLevel="1">
      <c r="A34" s="35"/>
      <c r="B34" s="30" t="s">
        <v>50</v>
      </c>
      <c r="C34" s="31">
        <v>2</v>
      </c>
      <c r="D34" s="70">
        <f>C34/'Children in Care'!C34</f>
        <v>1</v>
      </c>
      <c r="E34" s="40"/>
      <c r="F34" s="71">
        <v>1</v>
      </c>
      <c r="G34" s="71">
        <v>1</v>
      </c>
      <c r="H34" s="31">
        <v>1</v>
      </c>
      <c r="I34" s="70">
        <f>H34/'[1]Children in Care'!H34</f>
        <v>1</v>
      </c>
      <c r="J34" s="31">
        <v>1</v>
      </c>
      <c r="K34" s="70">
        <f>J34/'[1]Children in Care'!J34</f>
        <v>1</v>
      </c>
      <c r="L34" s="31">
        <v>1</v>
      </c>
      <c r="M34" s="70">
        <f>L34/'[1]Children in Care'!L34</f>
        <v>1</v>
      </c>
      <c r="N34" s="31">
        <v>1</v>
      </c>
      <c r="O34" s="70">
        <f>N34/'Children in Care'!N34</f>
        <v>1</v>
      </c>
      <c r="P34" s="31">
        <v>1</v>
      </c>
      <c r="Q34" s="70">
        <f>P34/'Children in Care'!P34</f>
        <v>1</v>
      </c>
      <c r="R34" s="31">
        <v>0</v>
      </c>
      <c r="S34" s="107" t="e">
        <f>R34/'Children in Care'!R34</f>
        <v>#DIV/0!</v>
      </c>
      <c r="T34" s="31">
        <v>0</v>
      </c>
      <c r="U34" s="107" t="e">
        <f>T34/'Children in Care'!T34</f>
        <v>#DIV/0!</v>
      </c>
      <c r="V34" s="31">
        <v>0</v>
      </c>
      <c r="W34" s="107" t="e">
        <f>V34/'Children in Care'!V34</f>
        <v>#DIV/0!</v>
      </c>
      <c r="X34" s="163"/>
      <c r="Y34" s="107" t="e">
        <f>X34/'Children in Care'!X34</f>
        <v>#DIV/0!</v>
      </c>
      <c r="Z34" s="163"/>
      <c r="AA34" s="107" t="e">
        <f>Z34/'Children in Care'!Z34</f>
        <v>#DIV/0!</v>
      </c>
      <c r="AB34" s="163"/>
      <c r="AC34" s="107" t="e">
        <f>AB34/'Children in Care'!AB34</f>
        <v>#DIV/0!</v>
      </c>
      <c r="AD34" s="163"/>
      <c r="AE34" s="107" t="e">
        <f>AD34/'Children in Care'!AD34</f>
        <v>#DIV/0!</v>
      </c>
      <c r="AF34" s="33">
        <f t="shared" ref="AF34:AF36" si="19">V34</f>
        <v>0</v>
      </c>
      <c r="AG34" s="234" t="e">
        <f>AF34/'Children in Care'!AF34</f>
        <v>#DIV/0!</v>
      </c>
      <c r="AH34" s="234" t="e">
        <f t="shared" si="0"/>
        <v>#DIV/0!</v>
      </c>
    </row>
    <row r="35" spans="1:34" ht="80.099999999999994" customHeight="1" outlineLevel="1">
      <c r="A35" s="35"/>
      <c r="B35" s="30" t="s">
        <v>51</v>
      </c>
      <c r="C35" s="31">
        <v>0</v>
      </c>
      <c r="D35" s="107" t="e">
        <f>C35/'Children in Care'!C35</f>
        <v>#DIV/0!</v>
      </c>
      <c r="E35" s="40"/>
      <c r="F35" s="71">
        <v>1</v>
      </c>
      <c r="G35" s="71">
        <v>1</v>
      </c>
      <c r="H35" s="31">
        <v>0</v>
      </c>
      <c r="I35" s="107" t="e">
        <f>H35/'[1]Children in Care'!H35</f>
        <v>#DIV/0!</v>
      </c>
      <c r="J35" s="31">
        <v>0</v>
      </c>
      <c r="K35" s="107" t="e">
        <f>J35/'[1]Children in Care'!J35</f>
        <v>#DIV/0!</v>
      </c>
      <c r="L35" s="31">
        <v>0</v>
      </c>
      <c r="M35" s="107" t="e">
        <f>L35/'[1]Children in Care'!L35</f>
        <v>#DIV/0!</v>
      </c>
      <c r="N35" s="31">
        <v>0</v>
      </c>
      <c r="O35" s="107" t="e">
        <f>N35/'Children in Care'!N35</f>
        <v>#DIV/0!</v>
      </c>
      <c r="P35" s="31">
        <v>0</v>
      </c>
      <c r="Q35" s="107" t="e">
        <f>P35/'Children in Care'!P35</f>
        <v>#DIV/0!</v>
      </c>
      <c r="R35" s="31">
        <v>2</v>
      </c>
      <c r="S35" s="70">
        <f>R35/'Children in Care'!R35</f>
        <v>1</v>
      </c>
      <c r="T35" s="31">
        <v>2</v>
      </c>
      <c r="U35" s="70">
        <f>T35/'Children in Care'!T35</f>
        <v>1</v>
      </c>
      <c r="V35" s="31">
        <v>2</v>
      </c>
      <c r="W35" s="70">
        <f>V35/'Children in Care'!V35</f>
        <v>1</v>
      </c>
      <c r="X35" s="163"/>
      <c r="Y35" s="107" t="e">
        <f>X35/'Children in Care'!X35</f>
        <v>#DIV/0!</v>
      </c>
      <c r="Z35" s="163"/>
      <c r="AA35" s="107" t="e">
        <f>Z35/'Children in Care'!Z35</f>
        <v>#DIV/0!</v>
      </c>
      <c r="AB35" s="163"/>
      <c r="AC35" s="107" t="e">
        <f>AB35/'Children in Care'!AB35</f>
        <v>#DIV/0!</v>
      </c>
      <c r="AD35" s="163"/>
      <c r="AE35" s="107" t="e">
        <f>AD35/'Children in Care'!AD35</f>
        <v>#DIV/0!</v>
      </c>
      <c r="AF35" s="33">
        <f t="shared" si="19"/>
        <v>2</v>
      </c>
      <c r="AG35" s="105">
        <f>AF35/'Children in Care'!AF35</f>
        <v>1</v>
      </c>
      <c r="AH35" s="105">
        <f t="shared" si="0"/>
        <v>0</v>
      </c>
    </row>
    <row r="36" spans="1:34" ht="80.099999999999994" customHeight="1" outlineLevel="1">
      <c r="A36" s="35"/>
      <c r="B36" s="30" t="s">
        <v>52</v>
      </c>
      <c r="C36" s="31">
        <v>0</v>
      </c>
      <c r="D36" s="107" t="e">
        <f>C36/'Children in Care'!C36</f>
        <v>#DIV/0!</v>
      </c>
      <c r="E36" s="40"/>
      <c r="F36" s="71">
        <v>1</v>
      </c>
      <c r="G36" s="71">
        <v>1</v>
      </c>
      <c r="H36" s="31">
        <v>0</v>
      </c>
      <c r="I36" s="107" t="e">
        <f>H36/'[1]Children in Care'!H36</f>
        <v>#DIV/0!</v>
      </c>
      <c r="J36" s="31">
        <v>0</v>
      </c>
      <c r="K36" s="107" t="e">
        <f>J36/'[1]Children in Care'!J36</f>
        <v>#DIV/0!</v>
      </c>
      <c r="L36" s="31">
        <v>0</v>
      </c>
      <c r="M36" s="107" t="e">
        <f>L36/'[1]Children in Care'!L36</f>
        <v>#DIV/0!</v>
      </c>
      <c r="N36" s="31">
        <v>0</v>
      </c>
      <c r="O36" s="107" t="e">
        <f>N36/'Children in Care'!N36</f>
        <v>#DIV/0!</v>
      </c>
      <c r="P36" s="31">
        <v>0</v>
      </c>
      <c r="Q36" s="107" t="e">
        <f>P36/'Children in Care'!P36</f>
        <v>#DIV/0!</v>
      </c>
      <c r="R36" s="31">
        <v>0</v>
      </c>
      <c r="S36" s="107" t="e">
        <f>R36/'Children in Care'!R36</f>
        <v>#DIV/0!</v>
      </c>
      <c r="T36" s="31">
        <v>0</v>
      </c>
      <c r="U36" s="107" t="e">
        <f>T36/'Children in Care'!T36</f>
        <v>#DIV/0!</v>
      </c>
      <c r="V36" s="31">
        <v>0</v>
      </c>
      <c r="W36" s="107" t="e">
        <f>V36/'Children in Care'!V36</f>
        <v>#DIV/0!</v>
      </c>
      <c r="X36" s="163"/>
      <c r="Y36" s="107" t="e">
        <f>X36/'Children in Care'!X36</f>
        <v>#DIV/0!</v>
      </c>
      <c r="Z36" s="163"/>
      <c r="AA36" s="107" t="e">
        <f>Z36/'Children in Care'!Z36</f>
        <v>#DIV/0!</v>
      </c>
      <c r="AB36" s="163"/>
      <c r="AC36" s="107" t="e">
        <f>AB36/'Children in Care'!AB36</f>
        <v>#DIV/0!</v>
      </c>
      <c r="AD36" s="163"/>
      <c r="AE36" s="107" t="e">
        <f>AD36/'Children in Care'!AD36</f>
        <v>#DIV/0!</v>
      </c>
      <c r="AF36" s="33">
        <f t="shared" si="19"/>
        <v>0</v>
      </c>
      <c r="AG36" s="234" t="e">
        <f>AF36/'Children in Care'!AF36</f>
        <v>#DIV/0!</v>
      </c>
      <c r="AH36" s="234" t="e">
        <f t="shared" ref="AH36:AH68" si="20">AG36/F36-100%</f>
        <v>#DIV/0!</v>
      </c>
    </row>
    <row r="37" spans="1:34" ht="80.099999999999994" customHeight="1">
      <c r="A37" s="35"/>
      <c r="B37" s="27" t="s">
        <v>171</v>
      </c>
      <c r="C37" s="28">
        <f>SUM(C38:C41)</f>
        <v>1</v>
      </c>
      <c r="D37" s="38">
        <f>C37/'Children in Care'!C37</f>
        <v>1</v>
      </c>
      <c r="E37" s="37"/>
      <c r="F37" s="104">
        <v>1</v>
      </c>
      <c r="G37" s="104">
        <v>1</v>
      </c>
      <c r="H37" s="28">
        <f>SUM(H38:H41)</f>
        <v>3</v>
      </c>
      <c r="I37" s="38">
        <f>H37/'[1]Children in Care'!H37</f>
        <v>1</v>
      </c>
      <c r="J37" s="28">
        <f>SUM(J38:J41)</f>
        <v>4</v>
      </c>
      <c r="K37" s="38">
        <f>J37/'[1]Children in Care'!J37</f>
        <v>1</v>
      </c>
      <c r="L37" s="28">
        <f>SUM(L38:L41)</f>
        <v>4</v>
      </c>
      <c r="M37" s="38">
        <f>L37/'[1]Children in Care'!L37</f>
        <v>1</v>
      </c>
      <c r="N37" s="28">
        <f>SUM(N38:N41)</f>
        <v>3</v>
      </c>
      <c r="O37" s="38">
        <f>N37/'Children in Care'!N37</f>
        <v>1</v>
      </c>
      <c r="P37" s="28">
        <f>SUM(P38:P41)</f>
        <v>3</v>
      </c>
      <c r="Q37" s="38">
        <f>P37/'Children in Care'!P37</f>
        <v>1</v>
      </c>
      <c r="R37" s="28">
        <f>SUM(R38:R41)</f>
        <v>4</v>
      </c>
      <c r="S37" s="38">
        <f>R37/'Children in Care'!R37</f>
        <v>1</v>
      </c>
      <c r="T37" s="28">
        <f>SUM(T38:T41)</f>
        <v>4</v>
      </c>
      <c r="U37" s="38">
        <f>T37/'Children in Care'!T37</f>
        <v>1</v>
      </c>
      <c r="V37" s="28">
        <f>SUM(V38:V41)</f>
        <v>5</v>
      </c>
      <c r="W37" s="38">
        <f>V37/'Children in Care'!V37</f>
        <v>1</v>
      </c>
      <c r="X37" s="162">
        <f>SUM(X38:X41)</f>
        <v>0</v>
      </c>
      <c r="Y37" s="169" t="e">
        <f>X37/'Children in Care'!X37</f>
        <v>#DIV/0!</v>
      </c>
      <c r="Z37" s="162">
        <f>SUM(Z38:Z41)</f>
        <v>0</v>
      </c>
      <c r="AA37" s="169" t="e">
        <f>Z37/'Children in Care'!Z37</f>
        <v>#DIV/0!</v>
      </c>
      <c r="AB37" s="162">
        <f>SUM(AB38:AB41)</f>
        <v>0</v>
      </c>
      <c r="AC37" s="169" t="e">
        <f>AB37/'Children in Care'!AB37</f>
        <v>#DIV/0!</v>
      </c>
      <c r="AD37" s="162">
        <f>SUM(AD38:AD41)</f>
        <v>0</v>
      </c>
      <c r="AE37" s="169" t="e">
        <f>AD37/'Children in Care'!AD37</f>
        <v>#DIV/0!</v>
      </c>
      <c r="AF37" s="28">
        <f>SUM(AF38:AF41)</f>
        <v>5</v>
      </c>
      <c r="AG37" s="38">
        <f>AF37/'Children in Care'!AF37</f>
        <v>1</v>
      </c>
      <c r="AH37" s="38">
        <f t="shared" si="20"/>
        <v>0</v>
      </c>
    </row>
    <row r="38" spans="1:34" ht="80.099999999999994" customHeight="1" outlineLevel="1">
      <c r="A38" s="35"/>
      <c r="B38" s="30" t="s">
        <v>53</v>
      </c>
      <c r="C38" s="31">
        <v>0</v>
      </c>
      <c r="D38" s="107" t="e">
        <f>C38/'Children in Care'!C38</f>
        <v>#DIV/0!</v>
      </c>
      <c r="E38" s="40"/>
      <c r="F38" s="71">
        <v>1</v>
      </c>
      <c r="G38" s="71">
        <v>1</v>
      </c>
      <c r="H38" s="31">
        <v>1</v>
      </c>
      <c r="I38" s="70">
        <f>H38/'[1]Children in Care'!H38</f>
        <v>1</v>
      </c>
      <c r="J38" s="31">
        <v>2</v>
      </c>
      <c r="K38" s="70">
        <f>J38/'[1]Children in Care'!J38</f>
        <v>1</v>
      </c>
      <c r="L38" s="31">
        <v>2</v>
      </c>
      <c r="M38" s="70">
        <f>L38/'[1]Children in Care'!L38</f>
        <v>1</v>
      </c>
      <c r="N38" s="31">
        <v>2</v>
      </c>
      <c r="O38" s="70">
        <f>N38/'Children in Care'!N38</f>
        <v>1</v>
      </c>
      <c r="P38" s="31">
        <v>2</v>
      </c>
      <c r="Q38" s="70">
        <f>P38/'Children in Care'!P38</f>
        <v>1</v>
      </c>
      <c r="R38" s="31">
        <v>2</v>
      </c>
      <c r="S38" s="70">
        <f>R38/'Children in Care'!R38</f>
        <v>1</v>
      </c>
      <c r="T38" s="31">
        <v>2</v>
      </c>
      <c r="U38" s="70">
        <f>T38/'Children in Care'!T38</f>
        <v>1</v>
      </c>
      <c r="V38" s="31">
        <v>2</v>
      </c>
      <c r="W38" s="70">
        <f>V38/'Children in Care'!V38</f>
        <v>1</v>
      </c>
      <c r="X38" s="163"/>
      <c r="Y38" s="107" t="e">
        <f>X38/'Children in Care'!X38</f>
        <v>#DIV/0!</v>
      </c>
      <c r="Z38" s="163"/>
      <c r="AA38" s="107" t="e">
        <f>Z38/'Children in Care'!Z38</f>
        <v>#DIV/0!</v>
      </c>
      <c r="AB38" s="163"/>
      <c r="AC38" s="107" t="e">
        <f>AB38/'Children in Care'!AB38</f>
        <v>#DIV/0!</v>
      </c>
      <c r="AD38" s="163"/>
      <c r="AE38" s="107" t="e">
        <f>AD38/'Children in Care'!AD38</f>
        <v>#DIV/0!</v>
      </c>
      <c r="AF38" s="33">
        <f>V38</f>
        <v>2</v>
      </c>
      <c r="AG38" s="105">
        <f>AF38/'Children in Care'!AF38</f>
        <v>1</v>
      </c>
      <c r="AH38" s="105">
        <f t="shared" si="20"/>
        <v>0</v>
      </c>
    </row>
    <row r="39" spans="1:34" ht="80.099999999999994" customHeight="1" outlineLevel="1">
      <c r="A39" s="35"/>
      <c r="B39" s="30" t="s">
        <v>54</v>
      </c>
      <c r="C39" s="31">
        <v>1</v>
      </c>
      <c r="D39" s="70">
        <f>C39/'Children in Care'!C39</f>
        <v>1</v>
      </c>
      <c r="E39" s="40"/>
      <c r="F39" s="71">
        <v>1</v>
      </c>
      <c r="G39" s="71">
        <v>1</v>
      </c>
      <c r="H39" s="31">
        <v>1</v>
      </c>
      <c r="I39" s="70">
        <f>H39/'[1]Children in Care'!H39</f>
        <v>1</v>
      </c>
      <c r="J39" s="31">
        <v>1</v>
      </c>
      <c r="K39" s="70">
        <f>J39/'[1]Children in Care'!J39</f>
        <v>1</v>
      </c>
      <c r="L39" s="31">
        <v>1</v>
      </c>
      <c r="M39" s="70">
        <f>L39/'[1]Children in Care'!L39</f>
        <v>1</v>
      </c>
      <c r="N39" s="31">
        <v>1</v>
      </c>
      <c r="O39" s="70">
        <f>N39/'Children in Care'!N39</f>
        <v>1</v>
      </c>
      <c r="P39" s="31">
        <v>1</v>
      </c>
      <c r="Q39" s="70">
        <f>P39/'Children in Care'!P39</f>
        <v>1</v>
      </c>
      <c r="R39" s="31">
        <v>1</v>
      </c>
      <c r="S39" s="70">
        <f>R39/'Children in Care'!R39</f>
        <v>1</v>
      </c>
      <c r="T39" s="31">
        <v>1</v>
      </c>
      <c r="U39" s="70">
        <f>T39/'Children in Care'!T39</f>
        <v>1</v>
      </c>
      <c r="V39" s="31">
        <v>1</v>
      </c>
      <c r="W39" s="70">
        <f>V39/'Children in Care'!V39</f>
        <v>1</v>
      </c>
      <c r="X39" s="163"/>
      <c r="Y39" s="107" t="e">
        <f>X39/'Children in Care'!X39</f>
        <v>#DIV/0!</v>
      </c>
      <c r="Z39" s="163"/>
      <c r="AA39" s="107" t="e">
        <f>Z39/'Children in Care'!Z39</f>
        <v>#DIV/0!</v>
      </c>
      <c r="AB39" s="163"/>
      <c r="AC39" s="107" t="e">
        <f>AB39/'Children in Care'!AB39</f>
        <v>#DIV/0!</v>
      </c>
      <c r="AD39" s="163"/>
      <c r="AE39" s="107" t="e">
        <f>AD39/'Children in Care'!AD39</f>
        <v>#DIV/0!</v>
      </c>
      <c r="AF39" s="33">
        <f t="shared" ref="AF39:AF41" si="21">V39</f>
        <v>1</v>
      </c>
      <c r="AG39" s="105">
        <f>AF39/'Children in Care'!AF39</f>
        <v>1</v>
      </c>
      <c r="AH39" s="105">
        <f t="shared" si="20"/>
        <v>0</v>
      </c>
    </row>
    <row r="40" spans="1:34" ht="80.099999999999994" customHeight="1" outlineLevel="1">
      <c r="A40" s="35"/>
      <c r="B40" s="30" t="s">
        <v>55</v>
      </c>
      <c r="C40" s="31">
        <v>0</v>
      </c>
      <c r="D40" s="107" t="e">
        <f>C40/'Children in Care'!C40</f>
        <v>#DIV/0!</v>
      </c>
      <c r="E40" s="40"/>
      <c r="F40" s="71">
        <v>1</v>
      </c>
      <c r="G40" s="71">
        <v>1</v>
      </c>
      <c r="H40" s="31">
        <v>1</v>
      </c>
      <c r="I40" s="70">
        <f>H40/'[1]Children in Care'!H40</f>
        <v>1</v>
      </c>
      <c r="J40" s="31">
        <v>1</v>
      </c>
      <c r="K40" s="70">
        <f>J40/'[1]Children in Care'!J40</f>
        <v>1</v>
      </c>
      <c r="L40" s="31">
        <v>1</v>
      </c>
      <c r="M40" s="70">
        <f>L40/'[1]Children in Care'!L40</f>
        <v>1</v>
      </c>
      <c r="N40" s="31">
        <v>0</v>
      </c>
      <c r="O40" s="107" t="e">
        <f>N40/'Children in Care'!N40</f>
        <v>#DIV/0!</v>
      </c>
      <c r="P40" s="31">
        <v>0</v>
      </c>
      <c r="Q40" s="107" t="e">
        <f>P40/'Children in Care'!P40</f>
        <v>#DIV/0!</v>
      </c>
      <c r="R40" s="31">
        <v>0</v>
      </c>
      <c r="S40" s="107" t="e">
        <f>R40/'Children in Care'!R40</f>
        <v>#DIV/0!</v>
      </c>
      <c r="T40" s="31">
        <v>0</v>
      </c>
      <c r="U40" s="107" t="e">
        <f>T40/'Children in Care'!T40</f>
        <v>#DIV/0!</v>
      </c>
      <c r="V40" s="31">
        <v>1</v>
      </c>
      <c r="W40" s="70">
        <f>V40/'Children in Care'!V40</f>
        <v>1</v>
      </c>
      <c r="X40" s="163"/>
      <c r="Y40" s="107" t="e">
        <f>X40/'Children in Care'!X40</f>
        <v>#DIV/0!</v>
      </c>
      <c r="Z40" s="163"/>
      <c r="AA40" s="107" t="e">
        <f>Z40/'Children in Care'!Z40</f>
        <v>#DIV/0!</v>
      </c>
      <c r="AB40" s="163"/>
      <c r="AC40" s="107" t="e">
        <f>AB40/'Children in Care'!AB40</f>
        <v>#DIV/0!</v>
      </c>
      <c r="AD40" s="163"/>
      <c r="AE40" s="107" t="e">
        <f>AD40/'Children in Care'!AD40</f>
        <v>#DIV/0!</v>
      </c>
      <c r="AF40" s="33">
        <f t="shared" si="21"/>
        <v>1</v>
      </c>
      <c r="AG40" s="105">
        <f>AF40/'Children in Care'!AF40</f>
        <v>1</v>
      </c>
      <c r="AH40" s="105">
        <f t="shared" si="20"/>
        <v>0</v>
      </c>
    </row>
    <row r="41" spans="1:34" ht="80.099999999999994" customHeight="1" outlineLevel="1">
      <c r="A41" s="35"/>
      <c r="B41" s="30" t="s">
        <v>56</v>
      </c>
      <c r="C41" s="31">
        <v>0</v>
      </c>
      <c r="D41" s="107" t="e">
        <f>C41/'Children in Care'!C41</f>
        <v>#DIV/0!</v>
      </c>
      <c r="E41" s="40"/>
      <c r="F41" s="71">
        <v>1</v>
      </c>
      <c r="G41" s="71">
        <v>1</v>
      </c>
      <c r="H41" s="31">
        <v>0</v>
      </c>
      <c r="I41" s="107" t="e">
        <f>H41/'[1]Children in Care'!H41</f>
        <v>#DIV/0!</v>
      </c>
      <c r="J41" s="31">
        <v>0</v>
      </c>
      <c r="K41" s="107" t="e">
        <f>J41/'[1]Children in Care'!J41</f>
        <v>#DIV/0!</v>
      </c>
      <c r="L41" s="31">
        <v>0</v>
      </c>
      <c r="M41" s="107" t="e">
        <f>L41/'[1]Children in Care'!L41</f>
        <v>#DIV/0!</v>
      </c>
      <c r="N41" s="31">
        <v>0</v>
      </c>
      <c r="O41" s="107" t="e">
        <f>N41/'Children in Care'!N41</f>
        <v>#DIV/0!</v>
      </c>
      <c r="P41" s="31">
        <v>0</v>
      </c>
      <c r="Q41" s="107" t="e">
        <f>P41/'Children in Care'!P41</f>
        <v>#DIV/0!</v>
      </c>
      <c r="R41" s="31">
        <v>1</v>
      </c>
      <c r="S41" s="70">
        <f>R41/'Children in Care'!R41</f>
        <v>1</v>
      </c>
      <c r="T41" s="31">
        <v>1</v>
      </c>
      <c r="U41" s="70">
        <f>T41/'Children in Care'!T41</f>
        <v>1</v>
      </c>
      <c r="V41" s="31">
        <v>1</v>
      </c>
      <c r="W41" s="70">
        <f>V41/'Children in Care'!V41</f>
        <v>1</v>
      </c>
      <c r="X41" s="163"/>
      <c r="Y41" s="107" t="e">
        <f>X41/'Children in Care'!X41</f>
        <v>#DIV/0!</v>
      </c>
      <c r="Z41" s="163"/>
      <c r="AA41" s="107" t="e">
        <f>Z41/'Children in Care'!Z41</f>
        <v>#DIV/0!</v>
      </c>
      <c r="AB41" s="163"/>
      <c r="AC41" s="107" t="e">
        <f>AB41/'Children in Care'!AB41</f>
        <v>#DIV/0!</v>
      </c>
      <c r="AD41" s="163"/>
      <c r="AE41" s="107" t="e">
        <f>AD41/'Children in Care'!AD41</f>
        <v>#DIV/0!</v>
      </c>
      <c r="AF41" s="33">
        <f t="shared" si="21"/>
        <v>1</v>
      </c>
      <c r="AG41" s="105">
        <f>AF41/'Children in Care'!AF41</f>
        <v>1</v>
      </c>
      <c r="AH41" s="105">
        <f t="shared" si="20"/>
        <v>0</v>
      </c>
    </row>
    <row r="42" spans="1:34" ht="80.099999999999994" customHeight="1">
      <c r="A42" s="35"/>
      <c r="B42" s="27" t="s">
        <v>172</v>
      </c>
      <c r="C42" s="28">
        <f>SUM(C43:C47)</f>
        <v>4</v>
      </c>
      <c r="D42" s="38">
        <f>C42/'Children in Care'!C42</f>
        <v>1</v>
      </c>
      <c r="E42" s="37"/>
      <c r="F42" s="104">
        <v>1</v>
      </c>
      <c r="G42" s="104">
        <v>1</v>
      </c>
      <c r="H42" s="28">
        <f>SUM(H43:H47)</f>
        <v>2</v>
      </c>
      <c r="I42" s="38">
        <f>H42/'[1]Children in Care'!H42</f>
        <v>1</v>
      </c>
      <c r="J42" s="28">
        <f>SUM(J43:J47)</f>
        <v>2</v>
      </c>
      <c r="K42" s="38">
        <f>J42/'[1]Children in Care'!J42</f>
        <v>1</v>
      </c>
      <c r="L42" s="28">
        <f>SUM(L43:L47)</f>
        <v>1</v>
      </c>
      <c r="M42" s="38">
        <f>L42/'[1]Children in Care'!L42</f>
        <v>1</v>
      </c>
      <c r="N42" s="28">
        <f>SUM(N43:N47)</f>
        <v>1</v>
      </c>
      <c r="O42" s="38">
        <f>N42/'Children in Care'!N42</f>
        <v>1</v>
      </c>
      <c r="P42" s="28">
        <f>SUM(P43:P47)</f>
        <v>2</v>
      </c>
      <c r="Q42" s="38">
        <f>P42/'Children in Care'!P42</f>
        <v>1</v>
      </c>
      <c r="R42" s="28">
        <f>SUM(R43:R47)</f>
        <v>2</v>
      </c>
      <c r="S42" s="38">
        <f>R42/'Children in Care'!R42</f>
        <v>1</v>
      </c>
      <c r="T42" s="28">
        <f>SUM(T43:T47)</f>
        <v>2</v>
      </c>
      <c r="U42" s="38">
        <f>T42/'Children in Care'!T42</f>
        <v>1</v>
      </c>
      <c r="V42" s="28">
        <f>SUM(V43:V47)</f>
        <v>2</v>
      </c>
      <c r="W42" s="38">
        <f>V42/'Children in Care'!V42</f>
        <v>1</v>
      </c>
      <c r="X42" s="162">
        <f>SUM(X43:X47)</f>
        <v>0</v>
      </c>
      <c r="Y42" s="169" t="e">
        <f>X42/'Children in Care'!X42</f>
        <v>#DIV/0!</v>
      </c>
      <c r="Z42" s="162">
        <f>SUM(Z43:Z47)</f>
        <v>0</v>
      </c>
      <c r="AA42" s="169" t="e">
        <f>Z42/'Children in Care'!Z42</f>
        <v>#DIV/0!</v>
      </c>
      <c r="AB42" s="162">
        <f>SUM(AB43:AB47)</f>
        <v>0</v>
      </c>
      <c r="AC42" s="169" t="e">
        <f>AB42/'Children in Care'!AB42</f>
        <v>#DIV/0!</v>
      </c>
      <c r="AD42" s="162">
        <f>SUM(AD43:AD47)</f>
        <v>0</v>
      </c>
      <c r="AE42" s="169" t="e">
        <f>AD42/'Children in Care'!AD42</f>
        <v>#DIV/0!</v>
      </c>
      <c r="AF42" s="28">
        <f>SUM(AF43:AF47)</f>
        <v>2</v>
      </c>
      <c r="AG42" s="38">
        <f>AF42/'Children in Care'!AF42</f>
        <v>1</v>
      </c>
      <c r="AH42" s="38">
        <f t="shared" si="20"/>
        <v>0</v>
      </c>
    </row>
    <row r="43" spans="1:34" ht="80.099999999999994" customHeight="1" outlineLevel="1">
      <c r="A43" s="35"/>
      <c r="B43" s="30" t="s">
        <v>57</v>
      </c>
      <c r="C43" s="31">
        <v>3</v>
      </c>
      <c r="D43" s="70">
        <f>C43/'Children in Care'!C43</f>
        <v>1</v>
      </c>
      <c r="E43" s="40"/>
      <c r="F43" s="71">
        <v>1</v>
      </c>
      <c r="G43" s="71">
        <v>1</v>
      </c>
      <c r="H43" s="31">
        <v>2</v>
      </c>
      <c r="I43" s="70">
        <f>H43/'[1]Children in Care'!H43</f>
        <v>1</v>
      </c>
      <c r="J43" s="31">
        <v>2</v>
      </c>
      <c r="K43" s="70">
        <f>J43/'[1]Children in Care'!J43</f>
        <v>1</v>
      </c>
      <c r="L43" s="31">
        <v>1</v>
      </c>
      <c r="M43" s="70">
        <f>L43/'[1]Children in Care'!L43</f>
        <v>1</v>
      </c>
      <c r="N43" s="31">
        <v>1</v>
      </c>
      <c r="O43" s="70">
        <f>N43/'Children in Care'!N43</f>
        <v>1</v>
      </c>
      <c r="P43" s="31">
        <v>1</v>
      </c>
      <c r="Q43" s="70">
        <f>P43/'Children in Care'!P43</f>
        <v>1</v>
      </c>
      <c r="R43" s="31">
        <v>1</v>
      </c>
      <c r="S43" s="70">
        <f>R43/'Children in Care'!R43</f>
        <v>1</v>
      </c>
      <c r="T43" s="31">
        <v>1</v>
      </c>
      <c r="U43" s="70">
        <f>T43/'Children in Care'!T43</f>
        <v>1</v>
      </c>
      <c r="V43" s="31">
        <v>1</v>
      </c>
      <c r="W43" s="70">
        <f>V43/'Children in Care'!V43</f>
        <v>1</v>
      </c>
      <c r="X43" s="163"/>
      <c r="Y43" s="107" t="e">
        <f>X43/'Children in Care'!X43</f>
        <v>#DIV/0!</v>
      </c>
      <c r="Z43" s="163"/>
      <c r="AA43" s="107" t="e">
        <f>Z43/'Children in Care'!Z43</f>
        <v>#DIV/0!</v>
      </c>
      <c r="AB43" s="163"/>
      <c r="AC43" s="107" t="e">
        <f>AB43/'Children in Care'!AB43</f>
        <v>#DIV/0!</v>
      </c>
      <c r="AD43" s="163"/>
      <c r="AE43" s="107" t="e">
        <f>AD43/'Children in Care'!AD43</f>
        <v>#DIV/0!</v>
      </c>
      <c r="AF43" s="33">
        <f>V43</f>
        <v>1</v>
      </c>
      <c r="AG43" s="105">
        <f>AF43/'Children in Care'!AF43</f>
        <v>1</v>
      </c>
      <c r="AH43" s="105">
        <f t="shared" si="20"/>
        <v>0</v>
      </c>
    </row>
    <row r="44" spans="1:34" ht="80.099999999999994" customHeight="1" outlineLevel="1">
      <c r="A44" s="35"/>
      <c r="B44" s="30" t="s">
        <v>58</v>
      </c>
      <c r="C44" s="31">
        <v>0</v>
      </c>
      <c r="D44" s="107" t="e">
        <f>C44/'Children in Care'!C44</f>
        <v>#DIV/0!</v>
      </c>
      <c r="E44" s="40"/>
      <c r="F44" s="71">
        <v>1</v>
      </c>
      <c r="G44" s="71">
        <v>1</v>
      </c>
      <c r="H44" s="31">
        <v>0</v>
      </c>
      <c r="I44" s="107" t="e">
        <f>H44/'[1]Children in Care'!H44</f>
        <v>#DIV/0!</v>
      </c>
      <c r="J44" s="31">
        <v>0</v>
      </c>
      <c r="K44" s="107" t="e">
        <f>J44/'[1]Children in Care'!J44</f>
        <v>#DIV/0!</v>
      </c>
      <c r="L44" s="31">
        <v>0</v>
      </c>
      <c r="M44" s="107" t="e">
        <f>L44/'[1]Children in Care'!L44</f>
        <v>#DIV/0!</v>
      </c>
      <c r="N44" s="31">
        <v>0</v>
      </c>
      <c r="O44" s="107" t="e">
        <f>N44/'Children in Care'!N44</f>
        <v>#DIV/0!</v>
      </c>
      <c r="P44" s="31">
        <v>0</v>
      </c>
      <c r="Q44" s="107" t="e">
        <f>P44/'Children in Care'!P44</f>
        <v>#DIV/0!</v>
      </c>
      <c r="R44" s="31">
        <v>0</v>
      </c>
      <c r="S44" s="107" t="e">
        <f>R44/'Children in Care'!R44</f>
        <v>#DIV/0!</v>
      </c>
      <c r="T44" s="31">
        <v>0</v>
      </c>
      <c r="U44" s="107" t="e">
        <f>T44/'Children in Care'!T44</f>
        <v>#DIV/0!</v>
      </c>
      <c r="V44" s="31">
        <v>0</v>
      </c>
      <c r="W44" s="107" t="e">
        <f>V44/'Children in Care'!V44</f>
        <v>#DIV/0!</v>
      </c>
      <c r="X44" s="163"/>
      <c r="Y44" s="107" t="e">
        <f>X44/'Children in Care'!X44</f>
        <v>#DIV/0!</v>
      </c>
      <c r="Z44" s="163"/>
      <c r="AA44" s="107" t="e">
        <f>Z44/'Children in Care'!Z44</f>
        <v>#DIV/0!</v>
      </c>
      <c r="AB44" s="163"/>
      <c r="AC44" s="107" t="e">
        <f>AB44/'Children in Care'!AB44</f>
        <v>#DIV/0!</v>
      </c>
      <c r="AD44" s="163"/>
      <c r="AE44" s="107" t="e">
        <f>AD44/'Children in Care'!AD44</f>
        <v>#DIV/0!</v>
      </c>
      <c r="AF44" s="33">
        <f t="shared" ref="AF44:AF47" si="22">V44</f>
        <v>0</v>
      </c>
      <c r="AG44" s="234" t="e">
        <f>AF44/'Children in Care'!AF44</f>
        <v>#DIV/0!</v>
      </c>
      <c r="AH44" s="234" t="e">
        <f t="shared" si="20"/>
        <v>#DIV/0!</v>
      </c>
    </row>
    <row r="45" spans="1:34" ht="80.099999999999994" customHeight="1" outlineLevel="1">
      <c r="A45" s="35"/>
      <c r="B45" s="30" t="s">
        <v>59</v>
      </c>
      <c r="C45" s="31">
        <v>1</v>
      </c>
      <c r="D45" s="70">
        <f>C45/'Children in Care'!C45</f>
        <v>1</v>
      </c>
      <c r="E45" s="40"/>
      <c r="F45" s="71">
        <v>1</v>
      </c>
      <c r="G45" s="71">
        <v>1</v>
      </c>
      <c r="H45" s="31">
        <v>0</v>
      </c>
      <c r="I45" s="107" t="e">
        <f>H45/'[1]Children in Care'!H45</f>
        <v>#DIV/0!</v>
      </c>
      <c r="J45" s="31">
        <v>0</v>
      </c>
      <c r="K45" s="107" t="e">
        <f>J45/'[1]Children in Care'!J45</f>
        <v>#DIV/0!</v>
      </c>
      <c r="L45" s="31">
        <v>0</v>
      </c>
      <c r="M45" s="107" t="e">
        <f>L45/'[1]Children in Care'!L45</f>
        <v>#DIV/0!</v>
      </c>
      <c r="N45" s="31">
        <v>0</v>
      </c>
      <c r="O45" s="107" t="e">
        <f>N45/'Children in Care'!N45</f>
        <v>#DIV/0!</v>
      </c>
      <c r="P45" s="31">
        <v>0</v>
      </c>
      <c r="Q45" s="107" t="e">
        <f>P45/'Children in Care'!P45</f>
        <v>#DIV/0!</v>
      </c>
      <c r="R45" s="31">
        <v>0</v>
      </c>
      <c r="S45" s="107" t="e">
        <f>R45/'Children in Care'!R45</f>
        <v>#DIV/0!</v>
      </c>
      <c r="T45" s="31">
        <v>0</v>
      </c>
      <c r="U45" s="107" t="e">
        <f>T45/'Children in Care'!T45</f>
        <v>#DIV/0!</v>
      </c>
      <c r="V45" s="31">
        <v>0</v>
      </c>
      <c r="W45" s="107" t="e">
        <f>V45/'Children in Care'!V45</f>
        <v>#DIV/0!</v>
      </c>
      <c r="X45" s="163"/>
      <c r="Y45" s="107" t="e">
        <f>X45/'Children in Care'!X45</f>
        <v>#DIV/0!</v>
      </c>
      <c r="Z45" s="163"/>
      <c r="AA45" s="107" t="e">
        <f>Z45/'Children in Care'!Z45</f>
        <v>#DIV/0!</v>
      </c>
      <c r="AB45" s="163"/>
      <c r="AC45" s="107" t="e">
        <f>AB45/'Children in Care'!AB45</f>
        <v>#DIV/0!</v>
      </c>
      <c r="AD45" s="163"/>
      <c r="AE45" s="107" t="e">
        <f>AD45/'Children in Care'!AD45</f>
        <v>#DIV/0!</v>
      </c>
      <c r="AF45" s="33">
        <f t="shared" si="22"/>
        <v>0</v>
      </c>
      <c r="AG45" s="234" t="e">
        <f>AF45/'Children in Care'!AF45</f>
        <v>#DIV/0!</v>
      </c>
      <c r="AH45" s="234" t="e">
        <f t="shared" si="20"/>
        <v>#DIV/0!</v>
      </c>
    </row>
    <row r="46" spans="1:34" ht="80.099999999999994" customHeight="1" outlineLevel="1">
      <c r="A46" s="35"/>
      <c r="B46" s="30" t="s">
        <v>60</v>
      </c>
      <c r="C46" s="31">
        <v>0</v>
      </c>
      <c r="D46" s="107" t="e">
        <f>C46/'Children in Care'!C46</f>
        <v>#DIV/0!</v>
      </c>
      <c r="E46" s="40"/>
      <c r="F46" s="71">
        <v>1</v>
      </c>
      <c r="G46" s="71">
        <v>1</v>
      </c>
      <c r="H46" s="31">
        <v>0</v>
      </c>
      <c r="I46" s="107" t="e">
        <f>H46/'[1]Children in Care'!H46</f>
        <v>#DIV/0!</v>
      </c>
      <c r="J46" s="31">
        <v>0</v>
      </c>
      <c r="K46" s="107" t="e">
        <f>J46/'[1]Children in Care'!J46</f>
        <v>#DIV/0!</v>
      </c>
      <c r="L46" s="31">
        <v>0</v>
      </c>
      <c r="M46" s="107" t="e">
        <f>L46/'[1]Children in Care'!L46</f>
        <v>#DIV/0!</v>
      </c>
      <c r="N46" s="31">
        <v>0</v>
      </c>
      <c r="O46" s="107" t="e">
        <f>N46/'Children in Care'!N46</f>
        <v>#DIV/0!</v>
      </c>
      <c r="P46" s="31">
        <v>1</v>
      </c>
      <c r="Q46" s="70">
        <f>P46/'Children in Care'!P46</f>
        <v>1</v>
      </c>
      <c r="R46" s="31">
        <v>1</v>
      </c>
      <c r="S46" s="70">
        <f>R46/'Children in Care'!R46</f>
        <v>1</v>
      </c>
      <c r="T46" s="31">
        <v>1</v>
      </c>
      <c r="U46" s="70">
        <f>T46/'Children in Care'!T46</f>
        <v>1</v>
      </c>
      <c r="V46" s="31">
        <v>1</v>
      </c>
      <c r="W46" s="70">
        <f>V46/'Children in Care'!V46</f>
        <v>1</v>
      </c>
      <c r="X46" s="163"/>
      <c r="Y46" s="107" t="e">
        <f>X46/'Children in Care'!X46</f>
        <v>#DIV/0!</v>
      </c>
      <c r="Z46" s="163"/>
      <c r="AA46" s="107" t="e">
        <f>Z46/'Children in Care'!Z46</f>
        <v>#DIV/0!</v>
      </c>
      <c r="AB46" s="163"/>
      <c r="AC46" s="107" t="e">
        <f>AB46/'Children in Care'!AB46</f>
        <v>#DIV/0!</v>
      </c>
      <c r="AD46" s="163"/>
      <c r="AE46" s="107" t="e">
        <f>AD46/'Children in Care'!AD46</f>
        <v>#DIV/0!</v>
      </c>
      <c r="AF46" s="33">
        <f t="shared" si="22"/>
        <v>1</v>
      </c>
      <c r="AG46" s="105">
        <f>AF46/'Children in Care'!AF46</f>
        <v>1</v>
      </c>
      <c r="AH46" s="105">
        <f t="shared" si="20"/>
        <v>0</v>
      </c>
    </row>
    <row r="47" spans="1:34" ht="80.099999999999994" customHeight="1" outlineLevel="1">
      <c r="A47" s="35"/>
      <c r="B47" s="30" t="s">
        <v>61</v>
      </c>
      <c r="C47" s="31">
        <v>0</v>
      </c>
      <c r="D47" s="107" t="e">
        <f>C47/'Children in Care'!C47</f>
        <v>#DIV/0!</v>
      </c>
      <c r="E47" s="40"/>
      <c r="F47" s="71">
        <v>1</v>
      </c>
      <c r="G47" s="71">
        <v>1</v>
      </c>
      <c r="H47" s="31">
        <v>0</v>
      </c>
      <c r="I47" s="107" t="e">
        <f>H47/'[1]Children in Care'!H47</f>
        <v>#DIV/0!</v>
      </c>
      <c r="J47" s="31">
        <v>0</v>
      </c>
      <c r="K47" s="107" t="e">
        <f>J47/'[1]Children in Care'!J47</f>
        <v>#DIV/0!</v>
      </c>
      <c r="L47" s="31">
        <v>0</v>
      </c>
      <c r="M47" s="107" t="e">
        <f>L47/'[1]Children in Care'!L47</f>
        <v>#DIV/0!</v>
      </c>
      <c r="N47" s="31">
        <v>0</v>
      </c>
      <c r="O47" s="107" t="e">
        <f>N47/'Children in Care'!N47</f>
        <v>#DIV/0!</v>
      </c>
      <c r="P47" s="31">
        <v>0</v>
      </c>
      <c r="Q47" s="107" t="e">
        <f>P47/'Children in Care'!P47</f>
        <v>#DIV/0!</v>
      </c>
      <c r="R47" s="31">
        <v>0</v>
      </c>
      <c r="S47" s="107" t="e">
        <f>R47/'Children in Care'!R47</f>
        <v>#DIV/0!</v>
      </c>
      <c r="T47" s="31">
        <v>0</v>
      </c>
      <c r="U47" s="107" t="e">
        <f>T47/'Children in Care'!T47</f>
        <v>#DIV/0!</v>
      </c>
      <c r="V47" s="31">
        <v>0</v>
      </c>
      <c r="W47" s="107" t="e">
        <f>V47/'Children in Care'!V47</f>
        <v>#DIV/0!</v>
      </c>
      <c r="X47" s="163"/>
      <c r="Y47" s="107" t="e">
        <f>X47/'Children in Care'!X47</f>
        <v>#DIV/0!</v>
      </c>
      <c r="Z47" s="163"/>
      <c r="AA47" s="107" t="e">
        <f>Z47/'Children in Care'!Z47</f>
        <v>#DIV/0!</v>
      </c>
      <c r="AB47" s="163"/>
      <c r="AC47" s="107" t="e">
        <f>AB47/'Children in Care'!AB47</f>
        <v>#DIV/0!</v>
      </c>
      <c r="AD47" s="163"/>
      <c r="AE47" s="107" t="e">
        <f>AD47/'Children in Care'!AD47</f>
        <v>#DIV/0!</v>
      </c>
      <c r="AF47" s="33">
        <f t="shared" si="22"/>
        <v>0</v>
      </c>
      <c r="AG47" s="234" t="e">
        <f>AF47/'Children in Care'!AF47</f>
        <v>#DIV/0!</v>
      </c>
      <c r="AH47" s="234" t="e">
        <f t="shared" si="20"/>
        <v>#DIV/0!</v>
      </c>
    </row>
    <row r="48" spans="1:34" ht="80.099999999999994" customHeight="1" outlineLevel="1">
      <c r="A48" s="35"/>
      <c r="B48" s="27" t="s">
        <v>265</v>
      </c>
      <c r="C48" s="28"/>
      <c r="D48" s="38" t="e">
        <f>C48/'Children in Care'!C25</f>
        <v>#DIV/0!</v>
      </c>
      <c r="E48" s="37"/>
      <c r="F48" s="104">
        <v>1</v>
      </c>
      <c r="G48" s="104">
        <v>1</v>
      </c>
      <c r="H48" s="28">
        <v>0</v>
      </c>
      <c r="I48" s="169">
        <f>H48/'[1]Children in Care'!H25</f>
        <v>0</v>
      </c>
      <c r="J48" s="28">
        <v>0</v>
      </c>
      <c r="K48" s="169">
        <f>J48/'[1]Children in Care'!J25</f>
        <v>0</v>
      </c>
      <c r="L48" s="28">
        <v>0</v>
      </c>
      <c r="M48" s="169">
        <f>L48/'[1]Children in Care'!L25</f>
        <v>0</v>
      </c>
      <c r="N48" s="28">
        <v>0</v>
      </c>
      <c r="O48" s="169">
        <f>N48/'Children in Care'!N25</f>
        <v>0</v>
      </c>
      <c r="P48" s="28">
        <v>0</v>
      </c>
      <c r="Q48" s="169">
        <f>P48/'Children in Care'!P25</f>
        <v>0</v>
      </c>
      <c r="R48" s="28">
        <v>0</v>
      </c>
      <c r="S48" s="169">
        <f>R48/'Children in Care'!R25</f>
        <v>0</v>
      </c>
      <c r="T48" s="28">
        <v>0</v>
      </c>
      <c r="U48" s="169">
        <f>T48/'Children in Care'!T25</f>
        <v>0</v>
      </c>
      <c r="V48" s="28">
        <v>0</v>
      </c>
      <c r="W48" s="169">
        <f>V48/'Children in Care'!V25</f>
        <v>0</v>
      </c>
      <c r="X48" s="162"/>
      <c r="Y48" s="169" t="e">
        <f>X48/'Children in Care'!X25</f>
        <v>#DIV/0!</v>
      </c>
      <c r="Z48" s="162"/>
      <c r="AA48" s="169" t="e">
        <f>Z48/'Children in Care'!Z25</f>
        <v>#DIV/0!</v>
      </c>
      <c r="AB48" s="162"/>
      <c r="AC48" s="169" t="e">
        <f>AB48/'Children in Care'!AB25</f>
        <v>#DIV/0!</v>
      </c>
      <c r="AD48" s="162"/>
      <c r="AE48" s="169" t="e">
        <f>AD48/'Children in Care'!AD25</f>
        <v>#DIV/0!</v>
      </c>
      <c r="AF48" s="28">
        <f>V48</f>
        <v>0</v>
      </c>
      <c r="AG48" s="169">
        <f>AF48/'Children in Care'!AF25</f>
        <v>0</v>
      </c>
      <c r="AH48" s="169">
        <f>AG48/F48-100%</f>
        <v>-1</v>
      </c>
    </row>
    <row r="49" spans="1:34" ht="80.099999999999994" customHeight="1">
      <c r="A49" s="316" t="s">
        <v>192</v>
      </c>
      <c r="B49" s="24" t="s">
        <v>62</v>
      </c>
      <c r="C49" s="25">
        <f>C50+C55+C60+C65+C71</f>
        <v>302</v>
      </c>
      <c r="D49" s="36">
        <f>C49/'Children in Care'!C49</f>
        <v>0.99342105263157898</v>
      </c>
      <c r="E49" s="26"/>
      <c r="F49" s="106">
        <v>1</v>
      </c>
      <c r="G49" s="106">
        <v>1</v>
      </c>
      <c r="H49" s="25">
        <f>H50+H55+H60+H65+H71</f>
        <v>327</v>
      </c>
      <c r="I49" s="36">
        <f>H49/'[1]Children in Care'!H49</f>
        <v>0.99090909090909096</v>
      </c>
      <c r="J49" s="25">
        <f>J50+J55+J60+J65+J71</f>
        <v>340</v>
      </c>
      <c r="K49" s="36">
        <f>J49/'[1]Children in Care'!J49</f>
        <v>0.98837209302325579</v>
      </c>
      <c r="L49" s="25">
        <f>L50+L55+L60+L65+L71</f>
        <v>347</v>
      </c>
      <c r="M49" s="36">
        <f>L49/'[1]Children in Care'!L49</f>
        <v>0.98579545454545459</v>
      </c>
      <c r="N49" s="25">
        <f>N50+N55+N60+N65+N71</f>
        <v>341</v>
      </c>
      <c r="O49" s="36">
        <f>N49/'Children in Care'!N49</f>
        <v>0.97150997150997154</v>
      </c>
      <c r="P49" s="25">
        <f>P50+P55+P60+P65+P71</f>
        <v>342</v>
      </c>
      <c r="Q49" s="36">
        <f>P49/'Children in Care'!P49</f>
        <v>0.98559077809798268</v>
      </c>
      <c r="R49" s="25">
        <f>R50+R55+R60+R65+R71</f>
        <v>353</v>
      </c>
      <c r="S49" s="36">
        <f>R49/'Children in Care'!R49</f>
        <v>0.98879551820728295</v>
      </c>
      <c r="T49" s="25">
        <f>T50+T55+T60+T65+T71</f>
        <v>342</v>
      </c>
      <c r="U49" s="36">
        <f>T49/'Children in Care'!T49</f>
        <v>0.98275862068965514</v>
      </c>
      <c r="V49" s="25">
        <f>V50+V55+V60+V65+V71</f>
        <v>346</v>
      </c>
      <c r="W49" s="36">
        <f>V49/'Children in Care'!V49</f>
        <v>0.98295454545454541</v>
      </c>
      <c r="X49" s="170">
        <f>X50+X55+X60+X65+X71</f>
        <v>0</v>
      </c>
      <c r="Y49" s="171" t="e">
        <f>X49/'Children in Care'!X49</f>
        <v>#DIV/0!</v>
      </c>
      <c r="Z49" s="170">
        <f>Z50+Z55+Z60+Z65+Z71</f>
        <v>0</v>
      </c>
      <c r="AA49" s="171" t="e">
        <f>Z49/'Children in Care'!Z49</f>
        <v>#DIV/0!</v>
      </c>
      <c r="AB49" s="170">
        <f>AB50+AB55+AB60+AB65+AB71</f>
        <v>0</v>
      </c>
      <c r="AC49" s="171" t="e">
        <f>AB49/'Children in Care'!AB49</f>
        <v>#DIV/0!</v>
      </c>
      <c r="AD49" s="170">
        <f>AD50+AD55+AD60+AD65+AD71</f>
        <v>0</v>
      </c>
      <c r="AE49" s="171" t="e">
        <f>AD49/'Children in Care'!AD49</f>
        <v>#DIV/0!</v>
      </c>
      <c r="AF49" s="25">
        <f>AF50+AF55+AF60+AF65+AF71</f>
        <v>346</v>
      </c>
      <c r="AG49" s="36">
        <f>AF49/'Children in Care'!AF49</f>
        <v>0.98295454545454541</v>
      </c>
      <c r="AH49" s="36">
        <f t="shared" si="20"/>
        <v>-1.7045454545454586E-2</v>
      </c>
    </row>
    <row r="50" spans="1:34" ht="80.099999999999994" customHeight="1">
      <c r="A50" s="316"/>
      <c r="B50" s="27" t="s">
        <v>169</v>
      </c>
      <c r="C50" s="28">
        <f>SUM(C51:C54)</f>
        <v>100</v>
      </c>
      <c r="D50" s="38">
        <f>C50/'Children in Care'!C50</f>
        <v>1</v>
      </c>
      <c r="E50" s="37"/>
      <c r="F50" s="104">
        <v>1</v>
      </c>
      <c r="G50" s="104">
        <v>1</v>
      </c>
      <c r="H50" s="28">
        <f>SUM(H51:H54)</f>
        <v>101</v>
      </c>
      <c r="I50" s="38">
        <f>H50/'[1]Children in Care'!H50</f>
        <v>0.99019607843137258</v>
      </c>
      <c r="J50" s="28">
        <f>SUM(J51:J54)</f>
        <v>103</v>
      </c>
      <c r="K50" s="38">
        <f>J50/'[1]Children in Care'!J50</f>
        <v>0.97169811320754718</v>
      </c>
      <c r="L50" s="28">
        <f>SUM(L51:L54)</f>
        <v>98</v>
      </c>
      <c r="M50" s="38">
        <f>L50/'[1]Children in Care'!L50</f>
        <v>0.96078431372549022</v>
      </c>
      <c r="N50" s="28">
        <f>SUM(N51:N54)</f>
        <v>90</v>
      </c>
      <c r="O50" s="38">
        <f>N50/'Children in Care'!N50</f>
        <v>0.967741935483871</v>
      </c>
      <c r="P50" s="28">
        <f>SUM(P51:P54)</f>
        <v>90</v>
      </c>
      <c r="Q50" s="38">
        <f>P50/'Children in Care'!P50</f>
        <v>0.967741935483871</v>
      </c>
      <c r="R50" s="28">
        <f>SUM(R51:R54)</f>
        <v>101</v>
      </c>
      <c r="S50" s="38">
        <f>R50/'Children in Care'!R50</f>
        <v>0.97115384615384615</v>
      </c>
      <c r="T50" s="28">
        <f>SUM(T51:T54)</f>
        <v>100</v>
      </c>
      <c r="U50" s="38">
        <f>T50/'Children in Care'!T50</f>
        <v>0.96153846153846156</v>
      </c>
      <c r="V50" s="28">
        <f>SUM(V51:V54)</f>
        <v>99</v>
      </c>
      <c r="W50" s="38">
        <f>V50/'Children in Care'!V50</f>
        <v>0.96116504854368934</v>
      </c>
      <c r="X50" s="162">
        <f>SUM(X51:X54)</f>
        <v>0</v>
      </c>
      <c r="Y50" s="169" t="e">
        <f>X50/'Children in Care'!X50</f>
        <v>#DIV/0!</v>
      </c>
      <c r="Z50" s="162">
        <f>SUM(Z51:Z54)</f>
        <v>0</v>
      </c>
      <c r="AA50" s="169" t="e">
        <f>Z50/'Children in Care'!Z50</f>
        <v>#DIV/0!</v>
      </c>
      <c r="AB50" s="162">
        <f>SUM(AB51:AB54)</f>
        <v>0</v>
      </c>
      <c r="AC50" s="169" t="e">
        <f>AB50/'Children in Care'!AB50</f>
        <v>#DIV/0!</v>
      </c>
      <c r="AD50" s="162">
        <f>SUM(AD51:AD54)</f>
        <v>0</v>
      </c>
      <c r="AE50" s="169" t="e">
        <f>AD50/'Children in Care'!AD50</f>
        <v>#DIV/0!</v>
      </c>
      <c r="AF50" s="28">
        <f>SUM(AF51:AF54)</f>
        <v>99</v>
      </c>
      <c r="AG50" s="38">
        <f>AF50/'Children in Care'!AF50</f>
        <v>0.96116504854368934</v>
      </c>
      <c r="AH50" s="38">
        <f t="shared" si="20"/>
        <v>-3.8834951456310662E-2</v>
      </c>
    </row>
    <row r="51" spans="1:34" ht="80.099999999999994" customHeight="1" outlineLevel="1">
      <c r="A51" s="316"/>
      <c r="B51" s="30" t="s">
        <v>45</v>
      </c>
      <c r="C51" s="31">
        <v>36</v>
      </c>
      <c r="D51" s="70">
        <f>C51/'Children in Care'!C51</f>
        <v>1</v>
      </c>
      <c r="E51" s="40"/>
      <c r="F51" s="71">
        <v>1</v>
      </c>
      <c r="G51" s="71">
        <v>1</v>
      </c>
      <c r="H51" s="31">
        <v>36</v>
      </c>
      <c r="I51" s="70">
        <f>H51/'[1]Children in Care'!H51</f>
        <v>1</v>
      </c>
      <c r="J51" s="31">
        <v>35</v>
      </c>
      <c r="K51" s="70">
        <f>J51/'[1]Children in Care'!J51</f>
        <v>0.97222222222222221</v>
      </c>
      <c r="L51" s="31">
        <v>35</v>
      </c>
      <c r="M51" s="70">
        <f>L51/'[1]Children in Care'!L51</f>
        <v>0.94594594594594594</v>
      </c>
      <c r="N51" s="31">
        <v>33</v>
      </c>
      <c r="O51" s="70">
        <f>N51/'Children in Care'!N51</f>
        <v>1</v>
      </c>
      <c r="P51" s="31">
        <v>33</v>
      </c>
      <c r="Q51" s="70">
        <f>P51/'Children in Care'!P51</f>
        <v>1</v>
      </c>
      <c r="R51" s="31">
        <v>34</v>
      </c>
      <c r="S51" s="70">
        <f>R51/'Children in Care'!R51</f>
        <v>1</v>
      </c>
      <c r="T51" s="31">
        <v>32</v>
      </c>
      <c r="U51" s="70">
        <f>T51/'Children in Care'!T51</f>
        <v>1</v>
      </c>
      <c r="V51" s="31">
        <v>32</v>
      </c>
      <c r="W51" s="70">
        <f>V51/'Children in Care'!V51</f>
        <v>1</v>
      </c>
      <c r="X51" s="163"/>
      <c r="Y51" s="107" t="e">
        <f>X51/'Children in Care'!X51</f>
        <v>#DIV/0!</v>
      </c>
      <c r="Z51" s="163"/>
      <c r="AA51" s="107" t="e">
        <f>Z51/'Children in Care'!Z51</f>
        <v>#DIV/0!</v>
      </c>
      <c r="AB51" s="163"/>
      <c r="AC51" s="107" t="e">
        <f>AB51/'Children in Care'!AB51</f>
        <v>#DIV/0!</v>
      </c>
      <c r="AD51" s="163"/>
      <c r="AE51" s="107" t="e">
        <f>AD51/'Children in Care'!AD51</f>
        <v>#DIV/0!</v>
      </c>
      <c r="AF51" s="33">
        <f>V51</f>
        <v>32</v>
      </c>
      <c r="AG51" s="105">
        <f>AF51/'Children in Care'!AF51</f>
        <v>1</v>
      </c>
      <c r="AH51" s="105">
        <f t="shared" si="20"/>
        <v>0</v>
      </c>
    </row>
    <row r="52" spans="1:34" ht="80.099999999999994" customHeight="1" outlineLevel="1">
      <c r="A52" s="34"/>
      <c r="B52" s="30" t="s">
        <v>46</v>
      </c>
      <c r="C52" s="31">
        <v>21</v>
      </c>
      <c r="D52" s="70">
        <f>C52/'Children in Care'!C52</f>
        <v>1</v>
      </c>
      <c r="E52" s="40"/>
      <c r="F52" s="71">
        <v>1</v>
      </c>
      <c r="G52" s="71">
        <v>1</v>
      </c>
      <c r="H52" s="31">
        <v>20</v>
      </c>
      <c r="I52" s="70">
        <f>H52/'[1]Children in Care'!H52</f>
        <v>0.95238095238095233</v>
      </c>
      <c r="J52" s="31">
        <v>19</v>
      </c>
      <c r="K52" s="70">
        <f>J52/'[1]Children in Care'!J52</f>
        <v>0.95</v>
      </c>
      <c r="L52" s="31">
        <v>19</v>
      </c>
      <c r="M52" s="70">
        <f>L52/'[1]Children in Care'!L52</f>
        <v>0.95</v>
      </c>
      <c r="N52" s="31">
        <v>18</v>
      </c>
      <c r="O52" s="70">
        <f>N52/'Children in Care'!N52</f>
        <v>0.94736842105263153</v>
      </c>
      <c r="P52" s="31">
        <v>18</v>
      </c>
      <c r="Q52" s="70">
        <f>P52/'Children in Care'!P52</f>
        <v>0.94736842105263153</v>
      </c>
      <c r="R52" s="31">
        <v>20</v>
      </c>
      <c r="S52" s="70">
        <f>R52/'Children in Care'!R52</f>
        <v>0.95238095238095233</v>
      </c>
      <c r="T52" s="31">
        <v>21</v>
      </c>
      <c r="U52" s="70">
        <f>T52/'Children in Care'!T52</f>
        <v>0.95454545454545459</v>
      </c>
      <c r="V52" s="31">
        <v>22</v>
      </c>
      <c r="W52" s="70">
        <f>V52/'Children in Care'!V52</f>
        <v>0.95652173913043481</v>
      </c>
      <c r="X52" s="163"/>
      <c r="Y52" s="107" t="e">
        <f>X52/'Children in Care'!X52</f>
        <v>#DIV/0!</v>
      </c>
      <c r="Z52" s="163"/>
      <c r="AA52" s="107" t="e">
        <f>Z52/'Children in Care'!Z52</f>
        <v>#DIV/0!</v>
      </c>
      <c r="AB52" s="163"/>
      <c r="AC52" s="107" t="e">
        <f>AB52/'Children in Care'!AB52</f>
        <v>#DIV/0!</v>
      </c>
      <c r="AD52" s="163"/>
      <c r="AE52" s="107" t="e">
        <f>AD52/'Children in Care'!AD52</f>
        <v>#DIV/0!</v>
      </c>
      <c r="AF52" s="33">
        <f t="shared" ref="AF52:AF54" si="23">V52</f>
        <v>22</v>
      </c>
      <c r="AG52" s="105">
        <f>AF52/'Children in Care'!AF52</f>
        <v>0.95652173913043481</v>
      </c>
      <c r="AH52" s="105">
        <f t="shared" si="20"/>
        <v>-4.3478260869565188E-2</v>
      </c>
    </row>
    <row r="53" spans="1:34" ht="80.099999999999994" customHeight="1" outlineLevel="1">
      <c r="A53" s="34"/>
      <c r="B53" s="30" t="s">
        <v>47</v>
      </c>
      <c r="C53" s="31">
        <v>28</v>
      </c>
      <c r="D53" s="70">
        <f>C53/'Children in Care'!C53</f>
        <v>1</v>
      </c>
      <c r="E53" s="40"/>
      <c r="F53" s="71">
        <v>1</v>
      </c>
      <c r="G53" s="71">
        <v>1</v>
      </c>
      <c r="H53" s="31">
        <v>30</v>
      </c>
      <c r="I53" s="70">
        <f>H53/'[1]Children in Care'!H53</f>
        <v>1</v>
      </c>
      <c r="J53" s="31">
        <v>30</v>
      </c>
      <c r="K53" s="70">
        <f>J53/'[1]Children in Care'!J53</f>
        <v>0.967741935483871</v>
      </c>
      <c r="L53" s="31">
        <v>28</v>
      </c>
      <c r="M53" s="70">
        <f>L53/'[1]Children in Care'!L53</f>
        <v>0.96551724137931039</v>
      </c>
      <c r="N53" s="31">
        <v>25</v>
      </c>
      <c r="O53" s="70">
        <f>N53/'Children in Care'!N53</f>
        <v>0.92592592592592593</v>
      </c>
      <c r="P53" s="31">
        <v>25</v>
      </c>
      <c r="Q53" s="70">
        <f>P53/'Children in Care'!P53</f>
        <v>0.92592592592592593</v>
      </c>
      <c r="R53" s="31">
        <v>27</v>
      </c>
      <c r="S53" s="70">
        <f>R53/'Children in Care'!R53</f>
        <v>0.93103448275862066</v>
      </c>
      <c r="T53" s="31">
        <v>27</v>
      </c>
      <c r="U53" s="70">
        <f>T53/'Children in Care'!T53</f>
        <v>0.9</v>
      </c>
      <c r="V53" s="31">
        <v>27</v>
      </c>
      <c r="W53" s="70">
        <f>V53/'Children in Care'!V53</f>
        <v>0.9</v>
      </c>
      <c r="X53" s="163"/>
      <c r="Y53" s="107" t="e">
        <f>X53/'Children in Care'!X53</f>
        <v>#DIV/0!</v>
      </c>
      <c r="Z53" s="163"/>
      <c r="AA53" s="107" t="e">
        <f>Z53/'Children in Care'!Z53</f>
        <v>#DIV/0!</v>
      </c>
      <c r="AB53" s="163"/>
      <c r="AC53" s="107" t="e">
        <f>AB53/'Children in Care'!AB53</f>
        <v>#DIV/0!</v>
      </c>
      <c r="AD53" s="163"/>
      <c r="AE53" s="107" t="e">
        <f>AD53/'Children in Care'!AD53</f>
        <v>#DIV/0!</v>
      </c>
      <c r="AF53" s="33">
        <f t="shared" si="23"/>
        <v>27</v>
      </c>
      <c r="AG53" s="105">
        <f>AF53/'Children in Care'!AF53</f>
        <v>0.9</v>
      </c>
      <c r="AH53" s="105">
        <f t="shared" si="20"/>
        <v>-9.9999999999999978E-2</v>
      </c>
    </row>
    <row r="54" spans="1:34" ht="80.099999999999994" customHeight="1" outlineLevel="1">
      <c r="A54" s="34"/>
      <c r="B54" s="30" t="s">
        <v>48</v>
      </c>
      <c r="C54" s="31">
        <v>15</v>
      </c>
      <c r="D54" s="70">
        <f>C54/'Children in Care'!C54</f>
        <v>1</v>
      </c>
      <c r="E54" s="40"/>
      <c r="F54" s="71">
        <v>1</v>
      </c>
      <c r="G54" s="71">
        <v>1</v>
      </c>
      <c r="H54" s="31">
        <v>15</v>
      </c>
      <c r="I54" s="70">
        <f>H54/'[1]Children in Care'!H54</f>
        <v>1</v>
      </c>
      <c r="J54" s="31">
        <v>19</v>
      </c>
      <c r="K54" s="70">
        <f>J54/'[1]Children in Care'!J54</f>
        <v>1</v>
      </c>
      <c r="L54" s="31">
        <v>16</v>
      </c>
      <c r="M54" s="70">
        <f>L54/'[1]Children in Care'!L54</f>
        <v>1</v>
      </c>
      <c r="N54" s="31">
        <v>14</v>
      </c>
      <c r="O54" s="70">
        <f>N54/'Children in Care'!N54</f>
        <v>1</v>
      </c>
      <c r="P54" s="31">
        <v>14</v>
      </c>
      <c r="Q54" s="70">
        <f>P54/'Children in Care'!P54</f>
        <v>1</v>
      </c>
      <c r="R54" s="31">
        <v>20</v>
      </c>
      <c r="S54" s="70">
        <f>R54/'Children in Care'!R54</f>
        <v>1</v>
      </c>
      <c r="T54" s="31">
        <v>20</v>
      </c>
      <c r="U54" s="70">
        <f>T54/'Children in Care'!T54</f>
        <v>1</v>
      </c>
      <c r="V54" s="31">
        <v>18</v>
      </c>
      <c r="W54" s="70">
        <f>V54/'Children in Care'!V54</f>
        <v>1</v>
      </c>
      <c r="X54" s="163"/>
      <c r="Y54" s="107" t="e">
        <f>X54/'Children in Care'!X54</f>
        <v>#DIV/0!</v>
      </c>
      <c r="Z54" s="163"/>
      <c r="AA54" s="107" t="e">
        <f>Z54/'Children in Care'!Z54</f>
        <v>#DIV/0!</v>
      </c>
      <c r="AB54" s="163"/>
      <c r="AC54" s="107" t="e">
        <f>AB54/'Children in Care'!AB54</f>
        <v>#DIV/0!</v>
      </c>
      <c r="AD54" s="163"/>
      <c r="AE54" s="107" t="e">
        <f>AD54/'Children in Care'!AD54</f>
        <v>#DIV/0!</v>
      </c>
      <c r="AF54" s="33">
        <f t="shared" si="23"/>
        <v>18</v>
      </c>
      <c r="AG54" s="105">
        <f>AF54/'Children in Care'!AF54</f>
        <v>1</v>
      </c>
      <c r="AH54" s="105">
        <f t="shared" si="20"/>
        <v>0</v>
      </c>
    </row>
    <row r="55" spans="1:34" ht="80.099999999999994" customHeight="1">
      <c r="A55" s="35"/>
      <c r="B55" s="27" t="s">
        <v>170</v>
      </c>
      <c r="C55" s="28">
        <f>SUM(C56:C59)</f>
        <v>82</v>
      </c>
      <c r="D55" s="38">
        <f>C55/'Children in Care'!C55</f>
        <v>0.97619047619047616</v>
      </c>
      <c r="E55" s="37"/>
      <c r="F55" s="104">
        <v>1</v>
      </c>
      <c r="G55" s="104">
        <v>1</v>
      </c>
      <c r="H55" s="28">
        <f>SUM(H56:H59)</f>
        <v>84</v>
      </c>
      <c r="I55" s="38">
        <f>H55/'[1]Children in Care'!H55</f>
        <v>0.9882352941176471</v>
      </c>
      <c r="J55" s="28">
        <f>SUM(J56:J59)</f>
        <v>87</v>
      </c>
      <c r="K55" s="38">
        <f>J55/'[1]Children in Care'!J55</f>
        <v>1</v>
      </c>
      <c r="L55" s="28">
        <f>SUM(L56:L59)</f>
        <v>82</v>
      </c>
      <c r="M55" s="38">
        <f>L55/'[1]Children in Care'!L55</f>
        <v>1</v>
      </c>
      <c r="N55" s="28">
        <f>SUM(N56:N59)</f>
        <v>83</v>
      </c>
      <c r="O55" s="38">
        <f>N55/'Children in Care'!N55</f>
        <v>0.97647058823529409</v>
      </c>
      <c r="P55" s="28">
        <f>SUM(P56:P59)</f>
        <v>87</v>
      </c>
      <c r="Q55" s="38">
        <f>P55/'Children in Care'!P55</f>
        <v>1</v>
      </c>
      <c r="R55" s="28">
        <f>SUM(R56:R59)</f>
        <v>79</v>
      </c>
      <c r="S55" s="38">
        <f>R55/'Children in Care'!R55</f>
        <v>1</v>
      </c>
      <c r="T55" s="28">
        <f>SUM(T56:T59)</f>
        <v>74</v>
      </c>
      <c r="U55" s="38">
        <f>T55/'Children in Care'!T55</f>
        <v>0.97368421052631582</v>
      </c>
      <c r="V55" s="28">
        <f>SUM(V56:V59)</f>
        <v>76</v>
      </c>
      <c r="W55" s="38">
        <f>V55/'Children in Care'!V55</f>
        <v>0.97435897435897434</v>
      </c>
      <c r="X55" s="162">
        <f>SUM(X56:X59)</f>
        <v>0</v>
      </c>
      <c r="Y55" s="169" t="e">
        <f>X55/'Children in Care'!X55</f>
        <v>#DIV/0!</v>
      </c>
      <c r="Z55" s="162">
        <f>SUM(Z56:Z59)</f>
        <v>0</v>
      </c>
      <c r="AA55" s="169" t="e">
        <f>Z55/'Children in Care'!Z55</f>
        <v>#DIV/0!</v>
      </c>
      <c r="AB55" s="162">
        <f>SUM(AB56:AB59)</f>
        <v>0</v>
      </c>
      <c r="AC55" s="169" t="e">
        <f>AB55/'Children in Care'!AB55</f>
        <v>#DIV/0!</v>
      </c>
      <c r="AD55" s="162">
        <f>SUM(AD56:AD59)</f>
        <v>0</v>
      </c>
      <c r="AE55" s="169" t="e">
        <f>AD55/'Children in Care'!AD55</f>
        <v>#DIV/0!</v>
      </c>
      <c r="AF55" s="28">
        <f>SUM(AF56:AF59)</f>
        <v>76</v>
      </c>
      <c r="AG55" s="38">
        <f>AF55/'Children in Care'!AF55</f>
        <v>0.97435897435897434</v>
      </c>
      <c r="AH55" s="38">
        <f t="shared" si="20"/>
        <v>-2.5641025641025661E-2</v>
      </c>
    </row>
    <row r="56" spans="1:34" ht="80.099999999999994" customHeight="1" outlineLevel="1">
      <c r="A56" s="35"/>
      <c r="B56" s="30" t="s">
        <v>49</v>
      </c>
      <c r="C56" s="31">
        <v>43</v>
      </c>
      <c r="D56" s="70">
        <f>C56/'Children in Care'!C56</f>
        <v>1</v>
      </c>
      <c r="E56" s="40"/>
      <c r="F56" s="71">
        <v>1</v>
      </c>
      <c r="G56" s="71">
        <v>1</v>
      </c>
      <c r="H56" s="31">
        <v>41</v>
      </c>
      <c r="I56" s="70">
        <f>H56/'[1]Children in Care'!H56</f>
        <v>1</v>
      </c>
      <c r="J56" s="31">
        <v>44</v>
      </c>
      <c r="K56" s="70">
        <f>J56/'[1]Children in Care'!J56</f>
        <v>1</v>
      </c>
      <c r="L56" s="31">
        <v>40</v>
      </c>
      <c r="M56" s="70">
        <f>L56/'[1]Children in Care'!L56</f>
        <v>1</v>
      </c>
      <c r="N56" s="31">
        <v>41</v>
      </c>
      <c r="O56" s="70">
        <f>N56/'Children in Care'!N56</f>
        <v>0.95348837209302328</v>
      </c>
      <c r="P56" s="31">
        <v>45</v>
      </c>
      <c r="Q56" s="70">
        <f>P56/'Children in Care'!P56</f>
        <v>1</v>
      </c>
      <c r="R56" s="31">
        <v>44</v>
      </c>
      <c r="S56" s="70">
        <f>R56/'Children in Care'!R56</f>
        <v>1</v>
      </c>
      <c r="T56" s="31">
        <v>41</v>
      </c>
      <c r="U56" s="70">
        <f>T56/'Children in Care'!T56</f>
        <v>1</v>
      </c>
      <c r="V56" s="31">
        <v>46</v>
      </c>
      <c r="W56" s="70">
        <f>V56/'Children in Care'!V56</f>
        <v>1</v>
      </c>
      <c r="X56" s="163"/>
      <c r="Y56" s="107" t="e">
        <f>X56/'Children in Care'!X56</f>
        <v>#DIV/0!</v>
      </c>
      <c r="Z56" s="163"/>
      <c r="AA56" s="107" t="e">
        <f>Z56/'Children in Care'!Z56</f>
        <v>#DIV/0!</v>
      </c>
      <c r="AB56" s="163"/>
      <c r="AC56" s="107" t="e">
        <f>AB56/'Children in Care'!AB56</f>
        <v>#DIV/0!</v>
      </c>
      <c r="AD56" s="163"/>
      <c r="AE56" s="107" t="e">
        <f>AD56/'Children in Care'!AD56</f>
        <v>#DIV/0!</v>
      </c>
      <c r="AF56" s="33">
        <f>V56</f>
        <v>46</v>
      </c>
      <c r="AG56" s="105">
        <f>AF56/'Children in Care'!AF56</f>
        <v>1</v>
      </c>
      <c r="AH56" s="105">
        <f t="shared" si="20"/>
        <v>0</v>
      </c>
    </row>
    <row r="57" spans="1:34" ht="80.099999999999994" customHeight="1" outlineLevel="1">
      <c r="A57" s="35"/>
      <c r="B57" s="30" t="s">
        <v>50</v>
      </c>
      <c r="C57" s="31">
        <v>23</v>
      </c>
      <c r="D57" s="70">
        <f>C57/'Children in Care'!C57</f>
        <v>0.92</v>
      </c>
      <c r="E57" s="40"/>
      <c r="F57" s="71">
        <v>1</v>
      </c>
      <c r="G57" s="71">
        <v>1</v>
      </c>
      <c r="H57" s="31">
        <v>25</v>
      </c>
      <c r="I57" s="70">
        <f>H57/'[1]Children in Care'!H57</f>
        <v>0.96153846153846156</v>
      </c>
      <c r="J57" s="31">
        <v>25</v>
      </c>
      <c r="K57" s="70">
        <f>J57/'[1]Children in Care'!J57</f>
        <v>1</v>
      </c>
      <c r="L57" s="31">
        <v>24</v>
      </c>
      <c r="M57" s="70">
        <f>L57/'[1]Children in Care'!L57</f>
        <v>1</v>
      </c>
      <c r="N57" s="31">
        <v>23</v>
      </c>
      <c r="O57" s="70">
        <f>N57/'Children in Care'!N57</f>
        <v>1</v>
      </c>
      <c r="P57" s="31">
        <v>24</v>
      </c>
      <c r="Q57" s="70">
        <f>P57/'Children in Care'!P57</f>
        <v>1</v>
      </c>
      <c r="R57" s="31">
        <v>22</v>
      </c>
      <c r="S57" s="70">
        <f>R57/'Children in Care'!R57</f>
        <v>1</v>
      </c>
      <c r="T57" s="31">
        <v>22</v>
      </c>
      <c r="U57" s="70">
        <f>T57/'Children in Care'!T57</f>
        <v>1</v>
      </c>
      <c r="V57" s="31">
        <v>20</v>
      </c>
      <c r="W57" s="70">
        <f>V57/'Children in Care'!V57</f>
        <v>1</v>
      </c>
      <c r="X57" s="163"/>
      <c r="Y57" s="107" t="e">
        <f>X57/'Children in Care'!X57</f>
        <v>#DIV/0!</v>
      </c>
      <c r="Z57" s="163"/>
      <c r="AA57" s="107" t="e">
        <f>Z57/'Children in Care'!Z57</f>
        <v>#DIV/0!</v>
      </c>
      <c r="AB57" s="163"/>
      <c r="AC57" s="107" t="e">
        <f>AB57/'Children in Care'!AB57</f>
        <v>#DIV/0!</v>
      </c>
      <c r="AD57" s="163"/>
      <c r="AE57" s="107" t="e">
        <f>AD57/'Children in Care'!AD57</f>
        <v>#DIV/0!</v>
      </c>
      <c r="AF57" s="33">
        <f t="shared" ref="AF57:AF59" si="24">V57</f>
        <v>20</v>
      </c>
      <c r="AG57" s="105">
        <f>AF57/'Children in Care'!AF57</f>
        <v>1</v>
      </c>
      <c r="AH57" s="105">
        <f t="shared" si="20"/>
        <v>0</v>
      </c>
    </row>
    <row r="58" spans="1:34" ht="80.099999999999994" customHeight="1" outlineLevel="1">
      <c r="A58" s="35"/>
      <c r="B58" s="30" t="s">
        <v>51</v>
      </c>
      <c r="C58" s="31">
        <v>14</v>
      </c>
      <c r="D58" s="70">
        <f>C58/'Children in Care'!C58</f>
        <v>1</v>
      </c>
      <c r="E58" s="40"/>
      <c r="F58" s="71">
        <v>1</v>
      </c>
      <c r="G58" s="71">
        <v>1</v>
      </c>
      <c r="H58" s="31">
        <v>16</v>
      </c>
      <c r="I58" s="70">
        <f>H58/'[1]Children in Care'!H58</f>
        <v>1</v>
      </c>
      <c r="J58" s="31">
        <v>16</v>
      </c>
      <c r="K58" s="70">
        <f>J58/'[1]Children in Care'!J58</f>
        <v>1</v>
      </c>
      <c r="L58" s="31">
        <v>16</v>
      </c>
      <c r="M58" s="70">
        <f>L58/'[1]Children in Care'!L58</f>
        <v>1</v>
      </c>
      <c r="N58" s="31">
        <v>17</v>
      </c>
      <c r="O58" s="70">
        <f>N58/'Children in Care'!N58</f>
        <v>1</v>
      </c>
      <c r="P58" s="31">
        <v>16</v>
      </c>
      <c r="Q58" s="70">
        <f>P58/'Children in Care'!P58</f>
        <v>1</v>
      </c>
      <c r="R58" s="31">
        <v>11</v>
      </c>
      <c r="S58" s="70">
        <f>R58/'Children in Care'!R58</f>
        <v>1</v>
      </c>
      <c r="T58" s="31">
        <v>9</v>
      </c>
      <c r="U58" s="70">
        <f>T58/'Children in Care'!T58</f>
        <v>0.81818181818181823</v>
      </c>
      <c r="V58" s="31">
        <v>9</v>
      </c>
      <c r="W58" s="70">
        <f>V58/'Children in Care'!V58</f>
        <v>0.81818181818181823</v>
      </c>
      <c r="X58" s="163"/>
      <c r="Y58" s="107" t="e">
        <f>X58/'Children in Care'!X58</f>
        <v>#DIV/0!</v>
      </c>
      <c r="Z58" s="163"/>
      <c r="AA58" s="107" t="e">
        <f>Z58/'Children in Care'!Z58</f>
        <v>#DIV/0!</v>
      </c>
      <c r="AB58" s="163"/>
      <c r="AC58" s="107" t="e">
        <f>AB58/'Children in Care'!AB58</f>
        <v>#DIV/0!</v>
      </c>
      <c r="AD58" s="163"/>
      <c r="AE58" s="107" t="e">
        <f>AD58/'Children in Care'!AD58</f>
        <v>#DIV/0!</v>
      </c>
      <c r="AF58" s="33">
        <f t="shared" si="24"/>
        <v>9</v>
      </c>
      <c r="AG58" s="105">
        <f>AF58/'Children in Care'!AF58</f>
        <v>0.81818181818181823</v>
      </c>
      <c r="AH58" s="105">
        <f t="shared" si="20"/>
        <v>-0.18181818181818177</v>
      </c>
    </row>
    <row r="59" spans="1:34" ht="80.099999999999994" customHeight="1" outlineLevel="1">
      <c r="A59" s="35"/>
      <c r="B59" s="30" t="s">
        <v>52</v>
      </c>
      <c r="C59" s="31">
        <v>2</v>
      </c>
      <c r="D59" s="70">
        <f>C59/'Children in Care'!C59</f>
        <v>1</v>
      </c>
      <c r="E59" s="40"/>
      <c r="F59" s="71">
        <v>1</v>
      </c>
      <c r="G59" s="71">
        <v>1</v>
      </c>
      <c r="H59" s="31">
        <v>2</v>
      </c>
      <c r="I59" s="70">
        <f>H59/'[1]Children in Care'!H59</f>
        <v>1</v>
      </c>
      <c r="J59" s="31">
        <v>2</v>
      </c>
      <c r="K59" s="70">
        <f>J59/'[1]Children in Care'!J59</f>
        <v>1</v>
      </c>
      <c r="L59" s="31">
        <v>2</v>
      </c>
      <c r="M59" s="70">
        <f>L59/'[1]Children in Care'!L59</f>
        <v>1</v>
      </c>
      <c r="N59" s="31">
        <v>2</v>
      </c>
      <c r="O59" s="70">
        <f>N59/'Children in Care'!N59</f>
        <v>1</v>
      </c>
      <c r="P59" s="31">
        <v>2</v>
      </c>
      <c r="Q59" s="70">
        <f>P59/'Children in Care'!P59</f>
        <v>1</v>
      </c>
      <c r="R59" s="31">
        <v>2</v>
      </c>
      <c r="S59" s="70">
        <f>R59/'Children in Care'!R59</f>
        <v>1</v>
      </c>
      <c r="T59" s="31">
        <v>2</v>
      </c>
      <c r="U59" s="70">
        <f>T59/'Children in Care'!T59</f>
        <v>1</v>
      </c>
      <c r="V59" s="31">
        <v>1</v>
      </c>
      <c r="W59" s="70">
        <f>V59/'Children in Care'!V59</f>
        <v>1</v>
      </c>
      <c r="X59" s="163"/>
      <c r="Y59" s="107" t="e">
        <f>X59/'Children in Care'!X59</f>
        <v>#DIV/0!</v>
      </c>
      <c r="Z59" s="163"/>
      <c r="AA59" s="107" t="e">
        <f>Z59/'Children in Care'!Z59</f>
        <v>#DIV/0!</v>
      </c>
      <c r="AB59" s="163"/>
      <c r="AC59" s="107" t="e">
        <f>AB59/'Children in Care'!AB59</f>
        <v>#DIV/0!</v>
      </c>
      <c r="AD59" s="163"/>
      <c r="AE59" s="107" t="e">
        <f>AD59/'Children in Care'!AD59</f>
        <v>#DIV/0!</v>
      </c>
      <c r="AF59" s="33">
        <f t="shared" si="24"/>
        <v>1</v>
      </c>
      <c r="AG59" s="105">
        <f>AF59/'Children in Care'!AF59</f>
        <v>1</v>
      </c>
      <c r="AH59" s="105">
        <f t="shared" si="20"/>
        <v>0</v>
      </c>
    </row>
    <row r="60" spans="1:34" ht="80.099999999999994" customHeight="1">
      <c r="A60" s="35"/>
      <c r="B60" s="27" t="s">
        <v>171</v>
      </c>
      <c r="C60" s="28">
        <f>SUM(C61:C64)</f>
        <v>83</v>
      </c>
      <c r="D60" s="38">
        <f>C60/'Children in Care'!C60</f>
        <v>1</v>
      </c>
      <c r="E60" s="37"/>
      <c r="F60" s="104">
        <v>1</v>
      </c>
      <c r="G60" s="104">
        <v>1</v>
      </c>
      <c r="H60" s="28">
        <f>SUM(H61:H64)</f>
        <v>83</v>
      </c>
      <c r="I60" s="38">
        <f>H60/'[1]Children in Care'!H60</f>
        <v>1</v>
      </c>
      <c r="J60" s="28">
        <f>SUM(J61:J64)</f>
        <v>89</v>
      </c>
      <c r="K60" s="38">
        <f>J60/'[1]Children in Care'!J60</f>
        <v>1</v>
      </c>
      <c r="L60" s="28">
        <f>SUM(L61:L64)</f>
        <v>91</v>
      </c>
      <c r="M60" s="38">
        <f>L60/'[1]Children in Care'!L60</f>
        <v>1</v>
      </c>
      <c r="N60" s="28">
        <f>SUM(N61:N64)</f>
        <v>95</v>
      </c>
      <c r="O60" s="38">
        <f>N60/'Children in Care'!N60</f>
        <v>0.98958333333333337</v>
      </c>
      <c r="P60" s="28">
        <f>SUM(P61:P64)</f>
        <v>93</v>
      </c>
      <c r="Q60" s="38">
        <f>P60/'Children in Care'!P60</f>
        <v>0.98936170212765961</v>
      </c>
      <c r="R60" s="28">
        <f>SUM(R61:R64)</f>
        <v>97</v>
      </c>
      <c r="S60" s="38">
        <f>R60/'Children in Care'!R60</f>
        <v>0.98979591836734693</v>
      </c>
      <c r="T60" s="28">
        <f>SUM(T61:T64)</f>
        <v>94</v>
      </c>
      <c r="U60" s="38">
        <f>T60/'Children in Care'!T60</f>
        <v>1</v>
      </c>
      <c r="V60" s="28">
        <f>SUM(V61:V64)</f>
        <v>96</v>
      </c>
      <c r="W60" s="38">
        <f>V60/'Children in Care'!V60</f>
        <v>1</v>
      </c>
      <c r="X60" s="162">
        <f>SUM(X61:X64)</f>
        <v>0</v>
      </c>
      <c r="Y60" s="169" t="e">
        <f>X60/'Children in Care'!X60</f>
        <v>#DIV/0!</v>
      </c>
      <c r="Z60" s="162">
        <f>SUM(Z61:Z64)</f>
        <v>0</v>
      </c>
      <c r="AA60" s="169" t="e">
        <f>Z60/'Children in Care'!Z60</f>
        <v>#DIV/0!</v>
      </c>
      <c r="AB60" s="162">
        <f>SUM(AB61:AB64)</f>
        <v>0</v>
      </c>
      <c r="AC60" s="169" t="e">
        <f>AB60/'Children in Care'!AB60</f>
        <v>#DIV/0!</v>
      </c>
      <c r="AD60" s="162">
        <f>SUM(AD61:AD64)</f>
        <v>0</v>
      </c>
      <c r="AE60" s="169" t="e">
        <f>AD60/'Children in Care'!AD60</f>
        <v>#DIV/0!</v>
      </c>
      <c r="AF60" s="28">
        <f>SUM(AF61:AF64)</f>
        <v>96</v>
      </c>
      <c r="AG60" s="38">
        <f>AF60/'Children in Care'!AF60</f>
        <v>1</v>
      </c>
      <c r="AH60" s="38">
        <f t="shared" si="20"/>
        <v>0</v>
      </c>
    </row>
    <row r="61" spans="1:34" ht="80.099999999999994" customHeight="1" outlineLevel="1">
      <c r="A61" s="35"/>
      <c r="B61" s="30" t="s">
        <v>53</v>
      </c>
      <c r="C61" s="31">
        <v>36</v>
      </c>
      <c r="D61" s="70">
        <f>C61/'Children in Care'!C61</f>
        <v>1</v>
      </c>
      <c r="E61" s="40"/>
      <c r="F61" s="71">
        <v>1</v>
      </c>
      <c r="G61" s="71">
        <v>1</v>
      </c>
      <c r="H61" s="31">
        <v>36</v>
      </c>
      <c r="I61" s="70">
        <f>H61/'[1]Children in Care'!H61</f>
        <v>1</v>
      </c>
      <c r="J61" s="31">
        <v>40</v>
      </c>
      <c r="K61" s="70">
        <f>J61/'[1]Children in Care'!J61</f>
        <v>1</v>
      </c>
      <c r="L61" s="31">
        <v>40</v>
      </c>
      <c r="M61" s="70">
        <f>L61/'[1]Children in Care'!L61</f>
        <v>1</v>
      </c>
      <c r="N61" s="31">
        <v>41</v>
      </c>
      <c r="O61" s="70">
        <f>N61/'Children in Care'!N61</f>
        <v>1</v>
      </c>
      <c r="P61" s="31">
        <v>40</v>
      </c>
      <c r="Q61" s="70">
        <f>P61/'Children in Care'!P61</f>
        <v>1</v>
      </c>
      <c r="R61" s="31">
        <v>42</v>
      </c>
      <c r="S61" s="70">
        <f>R61/'Children in Care'!R61</f>
        <v>1</v>
      </c>
      <c r="T61" s="31">
        <v>40</v>
      </c>
      <c r="U61" s="70">
        <f>T61/'Children in Care'!T61</f>
        <v>1</v>
      </c>
      <c r="V61" s="31">
        <v>39</v>
      </c>
      <c r="W61" s="70">
        <f>V61/'Children in Care'!V61</f>
        <v>1</v>
      </c>
      <c r="X61" s="163"/>
      <c r="Y61" s="107" t="e">
        <f>X61/'Children in Care'!X61</f>
        <v>#DIV/0!</v>
      </c>
      <c r="Z61" s="163"/>
      <c r="AA61" s="107" t="e">
        <f>Z61/'Children in Care'!Z61</f>
        <v>#DIV/0!</v>
      </c>
      <c r="AB61" s="163"/>
      <c r="AC61" s="107" t="e">
        <f>AB61/'Children in Care'!AB61</f>
        <v>#DIV/0!</v>
      </c>
      <c r="AD61" s="163"/>
      <c r="AE61" s="107" t="e">
        <f>AD61/'Children in Care'!AD61</f>
        <v>#DIV/0!</v>
      </c>
      <c r="AF61" s="33">
        <f>V61</f>
        <v>39</v>
      </c>
      <c r="AG61" s="105">
        <f>AF61/'Children in Care'!AF61</f>
        <v>1</v>
      </c>
      <c r="AH61" s="105">
        <f t="shared" si="20"/>
        <v>0</v>
      </c>
    </row>
    <row r="62" spans="1:34" ht="80.099999999999994" customHeight="1" outlineLevel="1">
      <c r="A62" s="35"/>
      <c r="B62" s="30" t="s">
        <v>54</v>
      </c>
      <c r="C62" s="31">
        <v>2</v>
      </c>
      <c r="D62" s="70">
        <f>C62/'Children in Care'!C62</f>
        <v>1</v>
      </c>
      <c r="E62" s="40"/>
      <c r="F62" s="71">
        <v>1</v>
      </c>
      <c r="G62" s="71">
        <v>1</v>
      </c>
      <c r="H62" s="31">
        <v>2</v>
      </c>
      <c r="I62" s="70">
        <f>H62/'[1]Children in Care'!H62</f>
        <v>1</v>
      </c>
      <c r="J62" s="31">
        <v>2</v>
      </c>
      <c r="K62" s="70">
        <f>J62/'[1]Children in Care'!J62</f>
        <v>1</v>
      </c>
      <c r="L62" s="31">
        <v>4</v>
      </c>
      <c r="M62" s="70">
        <f>L62/'[1]Children in Care'!L62</f>
        <v>1</v>
      </c>
      <c r="N62" s="31">
        <v>4</v>
      </c>
      <c r="O62" s="70">
        <f>N62/'Children in Care'!N62</f>
        <v>1</v>
      </c>
      <c r="P62" s="31">
        <v>3</v>
      </c>
      <c r="Q62" s="70">
        <f>P62/'Children in Care'!P62</f>
        <v>1</v>
      </c>
      <c r="R62" s="31">
        <v>4</v>
      </c>
      <c r="S62" s="70">
        <f>R62/'Children in Care'!R62</f>
        <v>1</v>
      </c>
      <c r="T62" s="31">
        <v>4</v>
      </c>
      <c r="U62" s="70">
        <f>T62/'Children in Care'!T62</f>
        <v>1</v>
      </c>
      <c r="V62" s="31">
        <v>5</v>
      </c>
      <c r="W62" s="70">
        <f>V62/'Children in Care'!V62</f>
        <v>1</v>
      </c>
      <c r="X62" s="163"/>
      <c r="Y62" s="107" t="e">
        <f>X62/'Children in Care'!X62</f>
        <v>#DIV/0!</v>
      </c>
      <c r="Z62" s="163"/>
      <c r="AA62" s="107" t="e">
        <f>Z62/'Children in Care'!Z62</f>
        <v>#DIV/0!</v>
      </c>
      <c r="AB62" s="163"/>
      <c r="AC62" s="107" t="e">
        <f>AB62/'Children in Care'!AB62</f>
        <v>#DIV/0!</v>
      </c>
      <c r="AD62" s="163"/>
      <c r="AE62" s="107" t="e">
        <f>AD62/'Children in Care'!AD62</f>
        <v>#DIV/0!</v>
      </c>
      <c r="AF62" s="33">
        <f t="shared" ref="AF62:AF64" si="25">V62</f>
        <v>5</v>
      </c>
      <c r="AG62" s="105">
        <f>AF62/'Children in Care'!AF62</f>
        <v>1</v>
      </c>
      <c r="AH62" s="105">
        <f t="shared" si="20"/>
        <v>0</v>
      </c>
    </row>
    <row r="63" spans="1:34" ht="80.099999999999994" customHeight="1" outlineLevel="1">
      <c r="A63" s="35"/>
      <c r="B63" s="30" t="s">
        <v>55</v>
      </c>
      <c r="C63" s="31">
        <v>16</v>
      </c>
      <c r="D63" s="70">
        <f>C63/'Children in Care'!C63</f>
        <v>1</v>
      </c>
      <c r="E63" s="40"/>
      <c r="F63" s="71">
        <v>1</v>
      </c>
      <c r="G63" s="71">
        <v>1</v>
      </c>
      <c r="H63" s="31">
        <v>15</v>
      </c>
      <c r="I63" s="70">
        <f>H63/'[1]Children in Care'!H63</f>
        <v>1</v>
      </c>
      <c r="J63" s="31">
        <v>17</v>
      </c>
      <c r="K63" s="70">
        <f>J63/'[1]Children in Care'!J63</f>
        <v>1</v>
      </c>
      <c r="L63" s="31">
        <v>19</v>
      </c>
      <c r="M63" s="70">
        <f>L63/'[1]Children in Care'!L63</f>
        <v>1</v>
      </c>
      <c r="N63" s="31">
        <v>22</v>
      </c>
      <c r="O63" s="70">
        <f>N63/'Children in Care'!N63</f>
        <v>1</v>
      </c>
      <c r="P63" s="31">
        <v>23</v>
      </c>
      <c r="Q63" s="70">
        <f>P63/'Children in Care'!P63</f>
        <v>1</v>
      </c>
      <c r="R63" s="31">
        <v>21</v>
      </c>
      <c r="S63" s="70">
        <f>R63/'Children in Care'!R63</f>
        <v>1</v>
      </c>
      <c r="T63" s="31">
        <v>19</v>
      </c>
      <c r="U63" s="70">
        <f>T63/'Children in Care'!T63</f>
        <v>1</v>
      </c>
      <c r="V63" s="31">
        <v>20</v>
      </c>
      <c r="W63" s="70">
        <f>V63/'Children in Care'!V63</f>
        <v>1</v>
      </c>
      <c r="X63" s="163"/>
      <c r="Y63" s="107" t="e">
        <f>X63/'Children in Care'!X63</f>
        <v>#DIV/0!</v>
      </c>
      <c r="Z63" s="163"/>
      <c r="AA63" s="107" t="e">
        <f>Z63/'Children in Care'!Z63</f>
        <v>#DIV/0!</v>
      </c>
      <c r="AB63" s="163"/>
      <c r="AC63" s="107" t="e">
        <f>AB63/'Children in Care'!AB63</f>
        <v>#DIV/0!</v>
      </c>
      <c r="AD63" s="163"/>
      <c r="AE63" s="107" t="e">
        <f>AD63/'Children in Care'!AD63</f>
        <v>#DIV/0!</v>
      </c>
      <c r="AF63" s="33">
        <f t="shared" si="25"/>
        <v>20</v>
      </c>
      <c r="AG63" s="105">
        <f>AF63/'Children in Care'!AF63</f>
        <v>1</v>
      </c>
      <c r="AH63" s="105">
        <f t="shared" si="20"/>
        <v>0</v>
      </c>
    </row>
    <row r="64" spans="1:34" ht="80.099999999999994" customHeight="1" outlineLevel="1">
      <c r="A64" s="35"/>
      <c r="B64" s="30" t="s">
        <v>56</v>
      </c>
      <c r="C64" s="31">
        <v>29</v>
      </c>
      <c r="D64" s="70">
        <f>C64/'Children in Care'!C64</f>
        <v>1</v>
      </c>
      <c r="E64" s="40"/>
      <c r="F64" s="71">
        <v>1</v>
      </c>
      <c r="G64" s="71">
        <v>1</v>
      </c>
      <c r="H64" s="31">
        <v>30</v>
      </c>
      <c r="I64" s="70">
        <f>H64/'[1]Children in Care'!H64</f>
        <v>1</v>
      </c>
      <c r="J64" s="31">
        <v>30</v>
      </c>
      <c r="K64" s="70">
        <f>J64/'[1]Children in Care'!J64</f>
        <v>1</v>
      </c>
      <c r="L64" s="31">
        <v>28</v>
      </c>
      <c r="M64" s="70">
        <f>L64/'[1]Children in Care'!L64</f>
        <v>1</v>
      </c>
      <c r="N64" s="31">
        <v>28</v>
      </c>
      <c r="O64" s="70">
        <f>N64/'Children in Care'!N64</f>
        <v>0.96551724137931039</v>
      </c>
      <c r="P64" s="31">
        <v>27</v>
      </c>
      <c r="Q64" s="70">
        <f>P64/'Children in Care'!P64</f>
        <v>0.9642857142857143</v>
      </c>
      <c r="R64" s="31">
        <v>30</v>
      </c>
      <c r="S64" s="70">
        <f>R64/'Children in Care'!R64</f>
        <v>0.967741935483871</v>
      </c>
      <c r="T64" s="31">
        <v>31</v>
      </c>
      <c r="U64" s="70">
        <f>T64/'Children in Care'!T64</f>
        <v>1</v>
      </c>
      <c r="V64" s="31">
        <v>32</v>
      </c>
      <c r="W64" s="70">
        <f>V64/'Children in Care'!V64</f>
        <v>1</v>
      </c>
      <c r="X64" s="163"/>
      <c r="Y64" s="107" t="e">
        <f>X64/'Children in Care'!X64</f>
        <v>#DIV/0!</v>
      </c>
      <c r="Z64" s="163"/>
      <c r="AA64" s="107" t="e">
        <f>Z64/'Children in Care'!Z64</f>
        <v>#DIV/0!</v>
      </c>
      <c r="AB64" s="163"/>
      <c r="AC64" s="107" t="e">
        <f>AB64/'Children in Care'!AB64</f>
        <v>#DIV/0!</v>
      </c>
      <c r="AD64" s="163"/>
      <c r="AE64" s="107" t="e">
        <f>AD64/'Children in Care'!AD64</f>
        <v>#DIV/0!</v>
      </c>
      <c r="AF64" s="33">
        <f t="shared" si="25"/>
        <v>32</v>
      </c>
      <c r="AG64" s="105">
        <f>AF64/'Children in Care'!AF64</f>
        <v>1</v>
      </c>
      <c r="AH64" s="105">
        <f t="shared" si="20"/>
        <v>0</v>
      </c>
    </row>
    <row r="65" spans="1:34" ht="80.099999999999994" customHeight="1">
      <c r="A65" s="35"/>
      <c r="B65" s="27" t="s">
        <v>172</v>
      </c>
      <c r="C65" s="28">
        <f>SUM(C66:C70)</f>
        <v>37</v>
      </c>
      <c r="D65" s="38">
        <f>C65/'Children in Care'!C65</f>
        <v>1</v>
      </c>
      <c r="E65" s="37"/>
      <c r="F65" s="104">
        <v>1</v>
      </c>
      <c r="G65" s="104">
        <v>1</v>
      </c>
      <c r="H65" s="28">
        <f>SUM(H66:H70)</f>
        <v>39</v>
      </c>
      <c r="I65" s="38">
        <f>H65/'[1]Children in Care'!H65</f>
        <v>0.97499999999999998</v>
      </c>
      <c r="J65" s="28">
        <f>SUM(J66:J70)</f>
        <v>39</v>
      </c>
      <c r="K65" s="38">
        <f>J65/'[1]Children in Care'!J65</f>
        <v>0.97499999999999998</v>
      </c>
      <c r="L65" s="28">
        <f>SUM(L66:L70)</f>
        <v>40</v>
      </c>
      <c r="M65" s="38">
        <f>L65/'[1]Children in Care'!L65</f>
        <v>0.97560975609756095</v>
      </c>
      <c r="N65" s="28">
        <f>SUM(N66:N70)</f>
        <v>38</v>
      </c>
      <c r="O65" s="38">
        <f>N65/'Children in Care'!N65</f>
        <v>0.90476190476190477</v>
      </c>
      <c r="P65" s="28">
        <f>SUM(P66:P70)</f>
        <v>35</v>
      </c>
      <c r="Q65" s="38">
        <f>P65/'Children in Care'!P65</f>
        <v>0.97222222222222221</v>
      </c>
      <c r="R65" s="28">
        <f>SUM(R66:R70)</f>
        <v>40</v>
      </c>
      <c r="S65" s="38">
        <f>R65/'Children in Care'!R65</f>
        <v>1</v>
      </c>
      <c r="T65" s="28">
        <f>SUM(T66:T70)</f>
        <v>40</v>
      </c>
      <c r="U65" s="38">
        <f>T65/'Children in Care'!T65</f>
        <v>1</v>
      </c>
      <c r="V65" s="28">
        <f>SUM(V66:V70)</f>
        <v>38</v>
      </c>
      <c r="W65" s="38">
        <f>V65/'Children in Care'!V65</f>
        <v>1</v>
      </c>
      <c r="X65" s="162">
        <f>SUM(X66:X70)</f>
        <v>0</v>
      </c>
      <c r="Y65" s="169" t="e">
        <f>X65/'Children in Care'!X65</f>
        <v>#DIV/0!</v>
      </c>
      <c r="Z65" s="162">
        <f>SUM(Z66:Z70)</f>
        <v>0</v>
      </c>
      <c r="AA65" s="169" t="e">
        <f>Z65/'Children in Care'!Z65</f>
        <v>#DIV/0!</v>
      </c>
      <c r="AB65" s="162">
        <f>SUM(AB66:AB70)</f>
        <v>0</v>
      </c>
      <c r="AC65" s="169" t="e">
        <f>AB65/'Children in Care'!AB65</f>
        <v>#DIV/0!</v>
      </c>
      <c r="AD65" s="162">
        <f>SUM(AD66:AD70)</f>
        <v>0</v>
      </c>
      <c r="AE65" s="169" t="e">
        <f>AD65/'Children in Care'!AD65</f>
        <v>#DIV/0!</v>
      </c>
      <c r="AF65" s="28">
        <f>SUM(AF66:AF70)</f>
        <v>38</v>
      </c>
      <c r="AG65" s="38">
        <f>AF65/'Children in Care'!AF65</f>
        <v>1</v>
      </c>
      <c r="AH65" s="38">
        <f t="shared" si="20"/>
        <v>0</v>
      </c>
    </row>
    <row r="66" spans="1:34" ht="80.099999999999994" customHeight="1" outlineLevel="1">
      <c r="A66" s="35"/>
      <c r="B66" s="30" t="s">
        <v>57</v>
      </c>
      <c r="C66" s="31">
        <v>20</v>
      </c>
      <c r="D66" s="70">
        <f>C66/'Children in Care'!C66</f>
        <v>1</v>
      </c>
      <c r="E66" s="40"/>
      <c r="F66" s="71">
        <v>1</v>
      </c>
      <c r="G66" s="71">
        <v>1</v>
      </c>
      <c r="H66" s="31">
        <v>21</v>
      </c>
      <c r="I66" s="70">
        <f>H66/'[1]Children in Care'!H66</f>
        <v>0.95454545454545459</v>
      </c>
      <c r="J66" s="31">
        <v>20</v>
      </c>
      <c r="K66" s="70">
        <f>J66/'[1]Children in Care'!J66</f>
        <v>0.95238095238095233</v>
      </c>
      <c r="L66" s="31">
        <v>21</v>
      </c>
      <c r="M66" s="70">
        <f>L66/'[1]Children in Care'!L66</f>
        <v>0.95454545454545459</v>
      </c>
      <c r="N66" s="31">
        <v>20</v>
      </c>
      <c r="O66" s="70">
        <f>N66/'Children in Care'!N66</f>
        <v>0.95238095238095233</v>
      </c>
      <c r="P66" s="31">
        <v>19</v>
      </c>
      <c r="Q66" s="70">
        <f>P66/'Children in Care'!P66</f>
        <v>0.95</v>
      </c>
      <c r="R66" s="31">
        <v>23</v>
      </c>
      <c r="S66" s="70">
        <f>R66/'Children in Care'!R66</f>
        <v>1</v>
      </c>
      <c r="T66" s="31">
        <v>23</v>
      </c>
      <c r="U66" s="70">
        <f>T66/'Children in Care'!T66</f>
        <v>1</v>
      </c>
      <c r="V66" s="31">
        <v>22</v>
      </c>
      <c r="W66" s="70">
        <f>V66/'Children in Care'!V66</f>
        <v>1</v>
      </c>
      <c r="X66" s="163"/>
      <c r="Y66" s="107" t="e">
        <f>X66/'Children in Care'!X66</f>
        <v>#DIV/0!</v>
      </c>
      <c r="Z66" s="163"/>
      <c r="AA66" s="107" t="e">
        <f>Z66/'Children in Care'!Z66</f>
        <v>#DIV/0!</v>
      </c>
      <c r="AB66" s="163"/>
      <c r="AC66" s="107" t="e">
        <f>AB66/'Children in Care'!AB66</f>
        <v>#DIV/0!</v>
      </c>
      <c r="AD66" s="163"/>
      <c r="AE66" s="107" t="e">
        <f>AD66/'Children in Care'!AD66</f>
        <v>#DIV/0!</v>
      </c>
      <c r="AF66" s="33">
        <f>V66</f>
        <v>22</v>
      </c>
      <c r="AG66" s="105">
        <f>AF66/'Children in Care'!AF66</f>
        <v>1</v>
      </c>
      <c r="AH66" s="105">
        <f t="shared" si="20"/>
        <v>0</v>
      </c>
    </row>
    <row r="67" spans="1:34" ht="80.099999999999994" customHeight="1" outlineLevel="1">
      <c r="A67" s="35"/>
      <c r="B67" s="30" t="s">
        <v>58</v>
      </c>
      <c r="C67" s="31">
        <v>5</v>
      </c>
      <c r="D67" s="70">
        <f>C67/'Children in Care'!C67</f>
        <v>1</v>
      </c>
      <c r="E67" s="40"/>
      <c r="F67" s="71">
        <v>1</v>
      </c>
      <c r="G67" s="71">
        <v>1</v>
      </c>
      <c r="H67" s="31">
        <v>5</v>
      </c>
      <c r="I67" s="70">
        <f>H67/'[1]Children in Care'!H67</f>
        <v>1</v>
      </c>
      <c r="J67" s="31">
        <v>6</v>
      </c>
      <c r="K67" s="70">
        <f>J67/'[1]Children in Care'!J67</f>
        <v>1</v>
      </c>
      <c r="L67" s="31">
        <v>6</v>
      </c>
      <c r="M67" s="70">
        <f>L67/'[1]Children in Care'!L67</f>
        <v>1</v>
      </c>
      <c r="N67" s="31">
        <v>6</v>
      </c>
      <c r="O67" s="70">
        <f>N67/'Children in Care'!N67</f>
        <v>1</v>
      </c>
      <c r="P67" s="31">
        <v>5</v>
      </c>
      <c r="Q67" s="70">
        <f>P67/'Children in Care'!P67</f>
        <v>1</v>
      </c>
      <c r="R67" s="31">
        <v>5</v>
      </c>
      <c r="S67" s="70">
        <f>R67/'Children in Care'!R67</f>
        <v>1</v>
      </c>
      <c r="T67" s="31">
        <v>5</v>
      </c>
      <c r="U67" s="70">
        <f>T67/'Children in Care'!T67</f>
        <v>1</v>
      </c>
      <c r="V67" s="31">
        <v>5</v>
      </c>
      <c r="W67" s="70">
        <f>V67/'Children in Care'!V67</f>
        <v>1</v>
      </c>
      <c r="X67" s="163"/>
      <c r="Y67" s="107" t="e">
        <f>X67/'Children in Care'!X67</f>
        <v>#DIV/0!</v>
      </c>
      <c r="Z67" s="163"/>
      <c r="AA67" s="107" t="e">
        <f>Z67/'Children in Care'!Z67</f>
        <v>#DIV/0!</v>
      </c>
      <c r="AB67" s="163"/>
      <c r="AC67" s="107" t="e">
        <f>AB67/'Children in Care'!AB67</f>
        <v>#DIV/0!</v>
      </c>
      <c r="AD67" s="163"/>
      <c r="AE67" s="107" t="e">
        <f>AD67/'Children in Care'!AD67</f>
        <v>#DIV/0!</v>
      </c>
      <c r="AF67" s="33">
        <f t="shared" ref="AF67:AF70" si="26">V67</f>
        <v>5</v>
      </c>
      <c r="AG67" s="105">
        <f>AF67/'Children in Care'!AF67</f>
        <v>1</v>
      </c>
      <c r="AH67" s="105">
        <f t="shared" si="20"/>
        <v>0</v>
      </c>
    </row>
    <row r="68" spans="1:34" ht="80.099999999999994" customHeight="1" outlineLevel="1">
      <c r="A68" s="35"/>
      <c r="B68" s="30" t="s">
        <v>59</v>
      </c>
      <c r="C68" s="31">
        <v>0</v>
      </c>
      <c r="D68" s="107" t="e">
        <f>C68/'Children in Care'!C68</f>
        <v>#DIV/0!</v>
      </c>
      <c r="E68" s="40"/>
      <c r="F68" s="71">
        <v>1</v>
      </c>
      <c r="G68" s="71">
        <v>1</v>
      </c>
      <c r="H68" s="31">
        <v>1</v>
      </c>
      <c r="I68" s="70">
        <f>H68/'[1]Children in Care'!H68</f>
        <v>1</v>
      </c>
      <c r="J68" s="31">
        <v>1</v>
      </c>
      <c r="K68" s="70">
        <f>J68/'[1]Children in Care'!J68</f>
        <v>1</v>
      </c>
      <c r="L68" s="31">
        <v>1</v>
      </c>
      <c r="M68" s="70">
        <f>L68/'[1]Children in Care'!L68</f>
        <v>1</v>
      </c>
      <c r="N68" s="31">
        <v>0</v>
      </c>
      <c r="O68" s="107" t="e">
        <f>N68/'Children in Care'!N68</f>
        <v>#DIV/0!</v>
      </c>
      <c r="P68" s="31">
        <v>0</v>
      </c>
      <c r="Q68" s="107" t="e">
        <f>P68/'Children in Care'!P68</f>
        <v>#DIV/0!</v>
      </c>
      <c r="R68" s="31">
        <v>0</v>
      </c>
      <c r="S68" s="107" t="e">
        <f>R68/'Children in Care'!R68</f>
        <v>#DIV/0!</v>
      </c>
      <c r="T68" s="31">
        <v>0</v>
      </c>
      <c r="U68" s="107" t="e">
        <f>T68/'Children in Care'!T68</f>
        <v>#DIV/0!</v>
      </c>
      <c r="V68" s="31">
        <v>0</v>
      </c>
      <c r="W68" s="107" t="e">
        <f>V68/'Children in Care'!V68</f>
        <v>#DIV/0!</v>
      </c>
      <c r="X68" s="163"/>
      <c r="Y68" s="107" t="e">
        <f>X68/'Children in Care'!X68</f>
        <v>#DIV/0!</v>
      </c>
      <c r="Z68" s="163"/>
      <c r="AA68" s="107" t="e">
        <f>Z68/'Children in Care'!Z68</f>
        <v>#DIV/0!</v>
      </c>
      <c r="AB68" s="163"/>
      <c r="AC68" s="107" t="e">
        <f>AB68/'Children in Care'!AB68</f>
        <v>#DIV/0!</v>
      </c>
      <c r="AD68" s="163"/>
      <c r="AE68" s="107" t="e">
        <f>AD68/'Children in Care'!AD68</f>
        <v>#DIV/0!</v>
      </c>
      <c r="AF68" s="33">
        <f t="shared" si="26"/>
        <v>0</v>
      </c>
      <c r="AG68" s="234" t="e">
        <f>AF68/'Children in Care'!AF68</f>
        <v>#DIV/0!</v>
      </c>
      <c r="AH68" s="234" t="e">
        <f t="shared" si="20"/>
        <v>#DIV/0!</v>
      </c>
    </row>
    <row r="69" spans="1:34" ht="80.099999999999994" customHeight="1" outlineLevel="1">
      <c r="A69" s="35"/>
      <c r="B69" s="30" t="s">
        <v>60</v>
      </c>
      <c r="C69" s="31">
        <v>4</v>
      </c>
      <c r="D69" s="70">
        <f>C69/'Children in Care'!C69</f>
        <v>1</v>
      </c>
      <c r="E69" s="40"/>
      <c r="F69" s="71">
        <v>1</v>
      </c>
      <c r="G69" s="71">
        <v>1</v>
      </c>
      <c r="H69" s="31">
        <v>5</v>
      </c>
      <c r="I69" s="70">
        <f>H69/'[1]Children in Care'!H69</f>
        <v>1</v>
      </c>
      <c r="J69" s="31">
        <v>5</v>
      </c>
      <c r="K69" s="70">
        <f>J69/'[1]Children in Care'!J69</f>
        <v>1</v>
      </c>
      <c r="L69" s="31">
        <v>6</v>
      </c>
      <c r="M69" s="70">
        <f>L69/'[1]Children in Care'!L69</f>
        <v>1</v>
      </c>
      <c r="N69" s="31">
        <v>6</v>
      </c>
      <c r="O69" s="70">
        <f>N69/'Children in Care'!N69</f>
        <v>1</v>
      </c>
      <c r="P69" s="31">
        <v>4</v>
      </c>
      <c r="Q69" s="70">
        <f>P69/'Children in Care'!P69</f>
        <v>1</v>
      </c>
      <c r="R69" s="31">
        <v>5</v>
      </c>
      <c r="S69" s="70">
        <f>R69/'Children in Care'!R69</f>
        <v>1</v>
      </c>
      <c r="T69" s="31">
        <v>5</v>
      </c>
      <c r="U69" s="70">
        <f>T69/'Children in Care'!T69</f>
        <v>1</v>
      </c>
      <c r="V69" s="31">
        <v>4</v>
      </c>
      <c r="W69" s="70">
        <f>V69/'Children in Care'!V69</f>
        <v>1</v>
      </c>
      <c r="X69" s="163"/>
      <c r="Y69" s="107" t="e">
        <f>X69/'Children in Care'!X69</f>
        <v>#DIV/0!</v>
      </c>
      <c r="Z69" s="163"/>
      <c r="AA69" s="107" t="e">
        <f>Z69/'Children in Care'!Z69</f>
        <v>#DIV/0!</v>
      </c>
      <c r="AB69" s="163"/>
      <c r="AC69" s="107" t="e">
        <f>AB69/'Children in Care'!AB69</f>
        <v>#DIV/0!</v>
      </c>
      <c r="AD69" s="163"/>
      <c r="AE69" s="107" t="e">
        <f>AD69/'Children in Care'!AD69</f>
        <v>#DIV/0!</v>
      </c>
      <c r="AF69" s="33">
        <f t="shared" si="26"/>
        <v>4</v>
      </c>
      <c r="AG69" s="105">
        <f>AF69/'Children in Care'!AF69</f>
        <v>1</v>
      </c>
      <c r="AH69" s="105">
        <f t="shared" ref="AH69:AH102" si="27">AG69/F69-100%</f>
        <v>0</v>
      </c>
    </row>
    <row r="70" spans="1:34" ht="80.099999999999994" customHeight="1" outlineLevel="1">
      <c r="A70" s="35"/>
      <c r="B70" s="30" t="s">
        <v>61</v>
      </c>
      <c r="C70" s="31">
        <v>8</v>
      </c>
      <c r="D70" s="70">
        <f>C70/'Children in Care'!C70</f>
        <v>1</v>
      </c>
      <c r="E70" s="40"/>
      <c r="F70" s="71">
        <v>1</v>
      </c>
      <c r="G70" s="71">
        <v>1</v>
      </c>
      <c r="H70" s="31">
        <v>7</v>
      </c>
      <c r="I70" s="70">
        <f>H70/'[1]Children in Care'!H70</f>
        <v>1</v>
      </c>
      <c r="J70" s="31">
        <v>7</v>
      </c>
      <c r="K70" s="70">
        <f>J70/'[1]Children in Care'!J70</f>
        <v>1</v>
      </c>
      <c r="L70" s="31">
        <v>6</v>
      </c>
      <c r="M70" s="70">
        <f>L70/'[1]Children in Care'!L70</f>
        <v>1</v>
      </c>
      <c r="N70" s="31">
        <v>6</v>
      </c>
      <c r="O70" s="70">
        <f>N70/'Children in Care'!N70</f>
        <v>0.66666666666666663</v>
      </c>
      <c r="P70" s="31">
        <v>7</v>
      </c>
      <c r="Q70" s="70">
        <f>P70/'Children in Care'!P70</f>
        <v>1</v>
      </c>
      <c r="R70" s="31">
        <v>7</v>
      </c>
      <c r="S70" s="70">
        <f>R70/'Children in Care'!R70</f>
        <v>1</v>
      </c>
      <c r="T70" s="31">
        <v>7</v>
      </c>
      <c r="U70" s="70">
        <f>T70/'Children in Care'!T70</f>
        <v>1</v>
      </c>
      <c r="V70" s="31">
        <v>7</v>
      </c>
      <c r="W70" s="70">
        <f>V70/'Children in Care'!V70</f>
        <v>1</v>
      </c>
      <c r="X70" s="163"/>
      <c r="Y70" s="107" t="e">
        <f>X70/'Children in Care'!X70</f>
        <v>#DIV/0!</v>
      </c>
      <c r="Z70" s="163"/>
      <c r="AA70" s="107" t="e">
        <f>Z70/'Children in Care'!Z70</f>
        <v>#DIV/0!</v>
      </c>
      <c r="AB70" s="163"/>
      <c r="AC70" s="107" t="e">
        <f>AB70/'Children in Care'!AB70</f>
        <v>#DIV/0!</v>
      </c>
      <c r="AD70" s="163"/>
      <c r="AE70" s="107" t="e">
        <f>AD70/'Children in Care'!AD70</f>
        <v>#DIV/0!</v>
      </c>
      <c r="AF70" s="33">
        <f t="shared" si="26"/>
        <v>7</v>
      </c>
      <c r="AG70" s="105">
        <f>AF70/'Children in Care'!AF70</f>
        <v>1</v>
      </c>
      <c r="AH70" s="105">
        <f t="shared" si="27"/>
        <v>0</v>
      </c>
    </row>
    <row r="71" spans="1:34" ht="80.099999999999994" customHeight="1" outlineLevel="1">
      <c r="A71" s="35"/>
      <c r="B71" s="27" t="s">
        <v>265</v>
      </c>
      <c r="C71" s="28"/>
      <c r="D71" s="38" t="e">
        <f>C71/'Children in Care'!C71</f>
        <v>#DIV/0!</v>
      </c>
      <c r="E71" s="37"/>
      <c r="F71" s="104">
        <v>1</v>
      </c>
      <c r="G71" s="104">
        <v>1</v>
      </c>
      <c r="H71" s="28">
        <v>20</v>
      </c>
      <c r="I71" s="38">
        <f>H71/'[1]Children in Care'!H71</f>
        <v>1</v>
      </c>
      <c r="J71" s="28">
        <v>22</v>
      </c>
      <c r="K71" s="38">
        <f>J71/'[1]Children in Care'!J71</f>
        <v>1</v>
      </c>
      <c r="L71" s="28">
        <v>36</v>
      </c>
      <c r="M71" s="38">
        <f>L71/'[1]Children in Care'!L71</f>
        <v>1</v>
      </c>
      <c r="N71" s="28">
        <v>35</v>
      </c>
      <c r="O71" s="38">
        <f>N71/'Children in Care'!N71</f>
        <v>1</v>
      </c>
      <c r="P71" s="28">
        <v>37</v>
      </c>
      <c r="Q71" s="38">
        <f>P71/'Children in Care'!P71</f>
        <v>1</v>
      </c>
      <c r="R71" s="28">
        <v>36</v>
      </c>
      <c r="S71" s="38">
        <f>R71/'Children in Care'!R71</f>
        <v>1</v>
      </c>
      <c r="T71" s="28">
        <v>34</v>
      </c>
      <c r="U71" s="38">
        <f>T71/'Children in Care'!T71</f>
        <v>1</v>
      </c>
      <c r="V71" s="28">
        <v>37</v>
      </c>
      <c r="W71" s="38">
        <f>V71/'Children in Care'!V71</f>
        <v>1</v>
      </c>
      <c r="X71" s="162"/>
      <c r="Y71" s="169" t="e">
        <f>X71/'Children in Care'!X71</f>
        <v>#DIV/0!</v>
      </c>
      <c r="Z71" s="162"/>
      <c r="AA71" s="169" t="e">
        <f>Z71/'Children in Care'!Z71</f>
        <v>#DIV/0!</v>
      </c>
      <c r="AB71" s="162"/>
      <c r="AC71" s="169" t="e">
        <f>AB71/'Children in Care'!AB71</f>
        <v>#DIV/0!</v>
      </c>
      <c r="AD71" s="162"/>
      <c r="AE71" s="169" t="e">
        <f>AD71/'Children in Care'!AD71</f>
        <v>#DIV/0!</v>
      </c>
      <c r="AF71" s="28">
        <f>V71</f>
        <v>37</v>
      </c>
      <c r="AG71" s="38">
        <f>AF71/'Children in Care'!AF71</f>
        <v>1</v>
      </c>
      <c r="AH71" s="38">
        <f t="shared" ref="AH71" si="28">AG71/F71-100%</f>
        <v>0</v>
      </c>
    </row>
    <row r="72" spans="1:34" ht="80.099999999999994" customHeight="1">
      <c r="A72" s="316" t="s">
        <v>193</v>
      </c>
      <c r="B72" s="24" t="s">
        <v>62</v>
      </c>
      <c r="C72" s="25">
        <f>C73+C78+C83+C88+C94</f>
        <v>3805</v>
      </c>
      <c r="D72" s="36">
        <f>C72/'Children in Care'!C72</f>
        <v>0.92759629449049241</v>
      </c>
      <c r="E72" s="26"/>
      <c r="F72" s="106">
        <v>1</v>
      </c>
      <c r="G72" s="106">
        <v>1</v>
      </c>
      <c r="H72" s="25">
        <f>H73+H78+H83+H88+H94</f>
        <v>3858</v>
      </c>
      <c r="I72" s="36">
        <f>H72/'[1]Children in Care'!H72</f>
        <v>0.93323657474600874</v>
      </c>
      <c r="J72" s="25">
        <f>J73+J78+J83+J88+J94</f>
        <v>3855</v>
      </c>
      <c r="K72" s="36">
        <f>J72/'[1]Children in Care'!J72</f>
        <v>0.93545256005823829</v>
      </c>
      <c r="L72" s="25">
        <f>L73+L78+L83+L88+L94</f>
        <v>3904</v>
      </c>
      <c r="M72" s="36">
        <f>L72/'[1]Children in Care'!L72</f>
        <v>0.94459230583111542</v>
      </c>
      <c r="N72" s="25">
        <f>N73+N78+N83+N88+N94</f>
        <v>3926</v>
      </c>
      <c r="O72" s="36">
        <f>N72/'Children in Care'!N72</f>
        <v>0.95476653696498059</v>
      </c>
      <c r="P72" s="25">
        <f>P73+P78+P83+P88+P94</f>
        <v>3878</v>
      </c>
      <c r="Q72" s="36">
        <f>P72/'Children in Care'!P72</f>
        <v>0.94585365853658532</v>
      </c>
      <c r="R72" s="25">
        <f>R73+R78+R83+R88+R94</f>
        <v>3940</v>
      </c>
      <c r="S72" s="36">
        <f>R72/'Children in Care'!R72</f>
        <v>0.95957135898684853</v>
      </c>
      <c r="T72" s="25">
        <f>T73+T78+T83+T88+T94</f>
        <v>3906</v>
      </c>
      <c r="U72" s="36">
        <f>T72/'Children in Care'!T72</f>
        <v>0.95547945205479456</v>
      </c>
      <c r="V72" s="25">
        <f>V73+V78+V83+V88+V94</f>
        <v>3874</v>
      </c>
      <c r="W72" s="36">
        <f>V72/'Children in Care'!V72</f>
        <v>0.95512820512820518</v>
      </c>
      <c r="X72" s="170">
        <f>X73+X78+X83+X88+X94</f>
        <v>0</v>
      </c>
      <c r="Y72" s="171" t="e">
        <f>X72/'Children in Care'!X72</f>
        <v>#DIV/0!</v>
      </c>
      <c r="Z72" s="170">
        <f>Z73+Z78+Z83+Z88+Z94</f>
        <v>0</v>
      </c>
      <c r="AA72" s="171" t="e">
        <f>Z72/'Children in Care'!Z72</f>
        <v>#DIV/0!</v>
      </c>
      <c r="AB72" s="170">
        <f>AB73+AB78+AB83+AB88+AB94</f>
        <v>0</v>
      </c>
      <c r="AC72" s="171" t="e">
        <f>AB72/'Children in Care'!AB72</f>
        <v>#DIV/0!</v>
      </c>
      <c r="AD72" s="170">
        <f>AD73+AD78+AD83+AD88+AD94</f>
        <v>0</v>
      </c>
      <c r="AE72" s="171" t="e">
        <f>AD72/'Children in Care'!AD72</f>
        <v>#DIV/0!</v>
      </c>
      <c r="AF72" s="25">
        <f>AF73+AF78+AF83+AF88+AF94</f>
        <v>3874</v>
      </c>
      <c r="AG72" s="36">
        <f>AF72/'Children in Care'!AF72</f>
        <v>0.95512820512820518</v>
      </c>
      <c r="AH72" s="36">
        <f t="shared" si="27"/>
        <v>-4.4871794871794823E-2</v>
      </c>
    </row>
    <row r="73" spans="1:34" ht="80.099999999999994" customHeight="1">
      <c r="A73" s="316"/>
      <c r="B73" s="27" t="s">
        <v>169</v>
      </c>
      <c r="C73" s="28">
        <f>SUM(C74:C77)</f>
        <v>895</v>
      </c>
      <c r="D73" s="38">
        <f>C73/'Children in Care'!C73</f>
        <v>0.94309799789251847</v>
      </c>
      <c r="E73" s="37"/>
      <c r="F73" s="104">
        <v>1</v>
      </c>
      <c r="G73" s="104">
        <v>1</v>
      </c>
      <c r="H73" s="28">
        <f>SUM(H74:H77)</f>
        <v>913</v>
      </c>
      <c r="I73" s="38">
        <f>H73/'[1]Children in Care'!H73</f>
        <v>0.96105263157894738</v>
      </c>
      <c r="J73" s="28">
        <f>SUM(J74:J77)</f>
        <v>924</v>
      </c>
      <c r="K73" s="38">
        <f>J73/'[1]Children in Care'!J73</f>
        <v>0.96149843912591049</v>
      </c>
      <c r="L73" s="28">
        <f>SUM(L74:L77)</f>
        <v>907</v>
      </c>
      <c r="M73" s="38">
        <f>L73/'[1]Children in Care'!L73</f>
        <v>0.94184839044652124</v>
      </c>
      <c r="N73" s="28">
        <f>SUM(N74:N77)</f>
        <v>923</v>
      </c>
      <c r="O73" s="38">
        <f>N73/'Children in Care'!N73</f>
        <v>0.95449844881075496</v>
      </c>
      <c r="P73" s="28">
        <f>SUM(P74:P77)</f>
        <v>880</v>
      </c>
      <c r="Q73" s="38">
        <f>P73/'Children in Care'!P73</f>
        <v>0.93023255813953487</v>
      </c>
      <c r="R73" s="28">
        <f>SUM(R74:R77)</f>
        <v>878</v>
      </c>
      <c r="S73" s="38">
        <f>R73/'Children in Care'!R73</f>
        <v>0.94510226049515611</v>
      </c>
      <c r="T73" s="28">
        <f>SUM(T74:T77)</f>
        <v>872</v>
      </c>
      <c r="U73" s="38">
        <f>T73/'Children in Care'!T73</f>
        <v>0.94679695982627576</v>
      </c>
      <c r="V73" s="28">
        <f>SUM(V74:V77)</f>
        <v>895</v>
      </c>
      <c r="W73" s="38">
        <f>V73/'Children in Care'!V73</f>
        <v>0.95824411134903642</v>
      </c>
      <c r="X73" s="162">
        <f>SUM(X74:X77)</f>
        <v>0</v>
      </c>
      <c r="Y73" s="169" t="e">
        <f>X73/'Children in Care'!X73</f>
        <v>#DIV/0!</v>
      </c>
      <c r="Z73" s="162">
        <f>SUM(Z74:Z77)</f>
        <v>0</v>
      </c>
      <c r="AA73" s="169" t="e">
        <f>Z73/'Children in Care'!Z73</f>
        <v>#DIV/0!</v>
      </c>
      <c r="AB73" s="162">
        <f>SUM(AB74:AB77)</f>
        <v>0</v>
      </c>
      <c r="AC73" s="169" t="e">
        <f>AB73/'Children in Care'!AB73</f>
        <v>#DIV/0!</v>
      </c>
      <c r="AD73" s="162">
        <f>SUM(AD74:AD77)</f>
        <v>0</v>
      </c>
      <c r="AE73" s="169" t="e">
        <f>AD73/'Children in Care'!AD73</f>
        <v>#DIV/0!</v>
      </c>
      <c r="AF73" s="28">
        <f>SUM(AF74:AF77)</f>
        <v>895</v>
      </c>
      <c r="AG73" s="38">
        <f>AF73/'Children in Care'!AF73</f>
        <v>0.95824411134903642</v>
      </c>
      <c r="AH73" s="38">
        <f t="shared" si="27"/>
        <v>-4.175588865096358E-2</v>
      </c>
    </row>
    <row r="74" spans="1:34" ht="80.099999999999994" customHeight="1" outlineLevel="1">
      <c r="A74" s="316"/>
      <c r="B74" s="30" t="s">
        <v>45</v>
      </c>
      <c r="C74" s="31">
        <v>238</v>
      </c>
      <c r="D74" s="70">
        <f>C74/'Children in Care'!C74</f>
        <v>1</v>
      </c>
      <c r="E74" s="40"/>
      <c r="F74" s="71">
        <v>1</v>
      </c>
      <c r="G74" s="71">
        <v>1</v>
      </c>
      <c r="H74" s="31">
        <v>240</v>
      </c>
      <c r="I74" s="70">
        <f>H74/'[1]Children in Care'!H74</f>
        <v>1</v>
      </c>
      <c r="J74" s="31">
        <v>246</v>
      </c>
      <c r="K74" s="70">
        <f>J74/'[1]Children in Care'!J74</f>
        <v>0.99595141700404854</v>
      </c>
      <c r="L74" s="31">
        <v>249</v>
      </c>
      <c r="M74" s="70">
        <f>L74/'[1]Children in Care'!L74</f>
        <v>0.97647058823529409</v>
      </c>
      <c r="N74" s="31">
        <v>256</v>
      </c>
      <c r="O74" s="70">
        <f>N74/'Children in Care'!N74</f>
        <v>1</v>
      </c>
      <c r="P74" s="31">
        <v>244</v>
      </c>
      <c r="Q74" s="70">
        <f>P74/'Children in Care'!P74</f>
        <v>1</v>
      </c>
      <c r="R74" s="31">
        <v>233</v>
      </c>
      <c r="S74" s="70">
        <f>R74/'Children in Care'!R74</f>
        <v>0.99572649572649574</v>
      </c>
      <c r="T74" s="31">
        <v>230</v>
      </c>
      <c r="U74" s="70">
        <f>T74/'Children in Care'!T74</f>
        <v>0.99567099567099571</v>
      </c>
      <c r="V74" s="31">
        <v>232</v>
      </c>
      <c r="W74" s="70">
        <f>V74/'Children in Care'!V74</f>
        <v>0.99570815450643779</v>
      </c>
      <c r="X74" s="163"/>
      <c r="Y74" s="107" t="e">
        <f>X74/'Children in Care'!X74</f>
        <v>#DIV/0!</v>
      </c>
      <c r="Z74" s="163"/>
      <c r="AA74" s="107" t="e">
        <f>Z74/'Children in Care'!Z74</f>
        <v>#DIV/0!</v>
      </c>
      <c r="AB74" s="163"/>
      <c r="AC74" s="107" t="e">
        <f>AB74/'Children in Care'!AB74</f>
        <v>#DIV/0!</v>
      </c>
      <c r="AD74" s="163"/>
      <c r="AE74" s="107" t="e">
        <f>AD74/'Children in Care'!AD74</f>
        <v>#DIV/0!</v>
      </c>
      <c r="AF74" s="33">
        <f>V74</f>
        <v>232</v>
      </c>
      <c r="AG74" s="105">
        <f>AF74/'Children in Care'!AF74</f>
        <v>0.99570815450643779</v>
      </c>
      <c r="AH74" s="105">
        <f t="shared" si="27"/>
        <v>-4.2918454935622075E-3</v>
      </c>
    </row>
    <row r="75" spans="1:34" ht="80.099999999999994" customHeight="1" outlineLevel="1">
      <c r="A75" s="34"/>
      <c r="B75" s="30" t="s">
        <v>46</v>
      </c>
      <c r="C75" s="31">
        <v>176</v>
      </c>
      <c r="D75" s="70">
        <f>C75/'Children in Care'!C75</f>
        <v>0.97237569060773477</v>
      </c>
      <c r="E75" s="40"/>
      <c r="F75" s="71">
        <v>1</v>
      </c>
      <c r="G75" s="71">
        <v>1</v>
      </c>
      <c r="H75" s="31">
        <v>171</v>
      </c>
      <c r="I75" s="70">
        <f>H75/'[1]Children in Care'!H75</f>
        <v>0.95530726256983245</v>
      </c>
      <c r="J75" s="31">
        <v>174</v>
      </c>
      <c r="K75" s="70">
        <f>J75/'[1]Children in Care'!J75</f>
        <v>0.97206703910614523</v>
      </c>
      <c r="L75" s="31">
        <v>175</v>
      </c>
      <c r="M75" s="70">
        <f>L75/'[1]Children in Care'!L75</f>
        <v>0.97222222222222221</v>
      </c>
      <c r="N75" s="31">
        <v>178</v>
      </c>
      <c r="O75" s="70">
        <f>N75/'Children in Care'!N75</f>
        <v>0.97802197802197799</v>
      </c>
      <c r="P75" s="31">
        <v>173</v>
      </c>
      <c r="Q75" s="70">
        <f>P75/'Children in Care'!P75</f>
        <v>0.97740112994350281</v>
      </c>
      <c r="R75" s="31">
        <v>177</v>
      </c>
      <c r="S75" s="70">
        <f>R75/'Children in Care'!R75</f>
        <v>0.98882681564245811</v>
      </c>
      <c r="T75" s="31">
        <v>176</v>
      </c>
      <c r="U75" s="70">
        <f>T75/'Children in Care'!T75</f>
        <v>0.9887640449438202</v>
      </c>
      <c r="V75" s="31">
        <v>177</v>
      </c>
      <c r="W75" s="70">
        <f>V75/'Children in Care'!V75</f>
        <v>1</v>
      </c>
      <c r="X75" s="163"/>
      <c r="Y75" s="107" t="e">
        <f>X75/'Children in Care'!X75</f>
        <v>#DIV/0!</v>
      </c>
      <c r="Z75" s="163"/>
      <c r="AA75" s="107" t="e">
        <f>Z75/'Children in Care'!Z75</f>
        <v>#DIV/0!</v>
      </c>
      <c r="AB75" s="163"/>
      <c r="AC75" s="107" t="e">
        <f>AB75/'Children in Care'!AB75</f>
        <v>#DIV/0!</v>
      </c>
      <c r="AD75" s="163"/>
      <c r="AE75" s="107" t="e">
        <f>AD75/'Children in Care'!AD75</f>
        <v>#DIV/0!</v>
      </c>
      <c r="AF75" s="33">
        <f t="shared" ref="AF75:AF77" si="29">V75</f>
        <v>177</v>
      </c>
      <c r="AG75" s="105">
        <f>AF75/'Children in Care'!AF75</f>
        <v>1</v>
      </c>
      <c r="AH75" s="105">
        <f t="shared" si="27"/>
        <v>0</v>
      </c>
    </row>
    <row r="76" spans="1:34" ht="80.099999999999994" customHeight="1" outlineLevel="1">
      <c r="A76" s="34"/>
      <c r="B76" s="30" t="s">
        <v>47</v>
      </c>
      <c r="C76" s="31">
        <v>238</v>
      </c>
      <c r="D76" s="70">
        <f>C76/'Children in Care'!C76</f>
        <v>0.94444444444444442</v>
      </c>
      <c r="E76" s="40"/>
      <c r="F76" s="71">
        <v>1</v>
      </c>
      <c r="G76" s="71">
        <v>1</v>
      </c>
      <c r="H76" s="31">
        <v>236</v>
      </c>
      <c r="I76" s="70">
        <f>H76/'[1]Children in Care'!H76</f>
        <v>0.94399999999999995</v>
      </c>
      <c r="J76" s="31">
        <v>237</v>
      </c>
      <c r="K76" s="70">
        <f>J76/'[1]Children in Care'!J76</f>
        <v>0.94799999999999995</v>
      </c>
      <c r="L76" s="31">
        <v>226</v>
      </c>
      <c r="M76" s="70">
        <f>L76/'[1]Children in Care'!L76</f>
        <v>0.90763052208835338</v>
      </c>
      <c r="N76" s="31">
        <v>233</v>
      </c>
      <c r="O76" s="70">
        <f>N76/'Children in Care'!N76</f>
        <v>0.92460317460317465</v>
      </c>
      <c r="P76" s="31">
        <v>228</v>
      </c>
      <c r="Q76" s="70">
        <f>P76/'Children in Care'!P76</f>
        <v>0.93442622950819676</v>
      </c>
      <c r="R76" s="31">
        <v>218</v>
      </c>
      <c r="S76" s="70">
        <f>R76/'Children in Care'!R76</f>
        <v>0.87903225806451613</v>
      </c>
      <c r="T76" s="31">
        <v>218</v>
      </c>
      <c r="U76" s="70">
        <f>T76/'Children in Care'!T76</f>
        <v>0.89344262295081966</v>
      </c>
      <c r="V76" s="31">
        <v>232</v>
      </c>
      <c r="W76" s="70">
        <f>V76/'Children in Care'!V76</f>
        <v>0.95473251028806583</v>
      </c>
      <c r="X76" s="163"/>
      <c r="Y76" s="107" t="e">
        <f>X76/'Children in Care'!X76</f>
        <v>#DIV/0!</v>
      </c>
      <c r="Z76" s="163"/>
      <c r="AA76" s="107" t="e">
        <f>Z76/'Children in Care'!Z76</f>
        <v>#DIV/0!</v>
      </c>
      <c r="AB76" s="163"/>
      <c r="AC76" s="107" t="e">
        <f>AB76/'Children in Care'!AB76</f>
        <v>#DIV/0!</v>
      </c>
      <c r="AD76" s="163"/>
      <c r="AE76" s="107" t="e">
        <f>AD76/'Children in Care'!AD76</f>
        <v>#DIV/0!</v>
      </c>
      <c r="AF76" s="33">
        <f t="shared" si="29"/>
        <v>232</v>
      </c>
      <c r="AG76" s="105">
        <f>AF76/'Children in Care'!AF76</f>
        <v>0.95473251028806583</v>
      </c>
      <c r="AH76" s="105">
        <f t="shared" si="27"/>
        <v>-4.5267489711934172E-2</v>
      </c>
    </row>
    <row r="77" spans="1:34" ht="80.099999999999994" customHeight="1" outlineLevel="1">
      <c r="A77" s="34"/>
      <c r="B77" s="30" t="s">
        <v>48</v>
      </c>
      <c r="C77" s="31">
        <v>243</v>
      </c>
      <c r="D77" s="70">
        <f>C77/'Children in Care'!C77</f>
        <v>0.87410071942446044</v>
      </c>
      <c r="E77" s="40"/>
      <c r="F77" s="71">
        <v>1</v>
      </c>
      <c r="G77" s="71">
        <v>1</v>
      </c>
      <c r="H77" s="31">
        <v>266</v>
      </c>
      <c r="I77" s="70">
        <f>H77/'[1]Children in Care'!H77</f>
        <v>0.94661921708185048</v>
      </c>
      <c r="J77" s="31">
        <v>267</v>
      </c>
      <c r="K77" s="70">
        <f>J77/'[1]Children in Care'!J77</f>
        <v>0.93684210526315792</v>
      </c>
      <c r="L77" s="31">
        <v>257</v>
      </c>
      <c r="M77" s="70">
        <f>L77/'[1]Children in Care'!L77</f>
        <v>0.92114695340501795</v>
      </c>
      <c r="N77" s="31">
        <v>256</v>
      </c>
      <c r="O77" s="70">
        <f>N77/'Children in Care'!N77</f>
        <v>0.92418772563176899</v>
      </c>
      <c r="P77" s="31">
        <v>235</v>
      </c>
      <c r="Q77" s="70">
        <f>P77/'Children in Care'!P77</f>
        <v>0.83629893238434161</v>
      </c>
      <c r="R77" s="31">
        <v>250</v>
      </c>
      <c r="S77" s="70">
        <f>R77/'Children in Care'!R77</f>
        <v>0.93283582089552242</v>
      </c>
      <c r="T77" s="31">
        <v>248</v>
      </c>
      <c r="U77" s="70">
        <f>T77/'Children in Care'!T77</f>
        <v>0.92537313432835822</v>
      </c>
      <c r="V77" s="31">
        <v>254</v>
      </c>
      <c r="W77" s="70">
        <f>V77/'Children in Care'!V77</f>
        <v>0.90391459074733094</v>
      </c>
      <c r="X77" s="163"/>
      <c r="Y77" s="107" t="e">
        <f>X77/'Children in Care'!X77</f>
        <v>#DIV/0!</v>
      </c>
      <c r="Z77" s="163"/>
      <c r="AA77" s="107" t="e">
        <f>Z77/'Children in Care'!Z77</f>
        <v>#DIV/0!</v>
      </c>
      <c r="AB77" s="163"/>
      <c r="AC77" s="107" t="e">
        <f>AB77/'Children in Care'!AB77</f>
        <v>#DIV/0!</v>
      </c>
      <c r="AD77" s="163"/>
      <c r="AE77" s="107" t="e">
        <f>AD77/'Children in Care'!AD77</f>
        <v>#DIV/0!</v>
      </c>
      <c r="AF77" s="33">
        <f t="shared" si="29"/>
        <v>254</v>
      </c>
      <c r="AG77" s="105">
        <f>AF77/'Children in Care'!AF77</f>
        <v>0.90391459074733094</v>
      </c>
      <c r="AH77" s="105">
        <f t="shared" si="27"/>
        <v>-9.6085409252669063E-2</v>
      </c>
    </row>
    <row r="78" spans="1:34" ht="80.099999999999994" customHeight="1">
      <c r="A78" s="35"/>
      <c r="B78" s="27" t="s">
        <v>170</v>
      </c>
      <c r="C78" s="28">
        <f>SUM(C79:C82)</f>
        <v>862</v>
      </c>
      <c r="D78" s="38">
        <f>C78/'Children in Care'!C78</f>
        <v>0.92688172043010753</v>
      </c>
      <c r="E78" s="37"/>
      <c r="F78" s="104">
        <v>1</v>
      </c>
      <c r="G78" s="104">
        <v>1</v>
      </c>
      <c r="H78" s="28">
        <f>SUM(H79:H82)</f>
        <v>874</v>
      </c>
      <c r="I78" s="38">
        <f>H78/'[1]Children in Care'!H78</f>
        <v>0.93276414087513337</v>
      </c>
      <c r="J78" s="28">
        <f>SUM(J79:J82)</f>
        <v>889</v>
      </c>
      <c r="K78" s="38">
        <f>J78/'[1]Children in Care'!J78</f>
        <v>0.94877267876200644</v>
      </c>
      <c r="L78" s="28">
        <f>SUM(L79:L82)</f>
        <v>904</v>
      </c>
      <c r="M78" s="38">
        <f>L78/'[1]Children in Care'!L78</f>
        <v>0.94858342077649527</v>
      </c>
      <c r="N78" s="28">
        <f>SUM(N79:N82)</f>
        <v>884</v>
      </c>
      <c r="O78" s="38">
        <f>N78/'Children in Care'!N78</f>
        <v>0.93743372216330856</v>
      </c>
      <c r="P78" s="28">
        <f>SUM(P79:P82)</f>
        <v>886</v>
      </c>
      <c r="Q78" s="38">
        <f>P78/'Children in Care'!P78</f>
        <v>0.93855932203389836</v>
      </c>
      <c r="R78" s="28">
        <f>SUM(R79:R82)</f>
        <v>900</v>
      </c>
      <c r="S78" s="38">
        <f>R78/'Children in Care'!R78</f>
        <v>0.94637223974763407</v>
      </c>
      <c r="T78" s="28">
        <f>SUM(T79:T82)</f>
        <v>892</v>
      </c>
      <c r="U78" s="38">
        <f>T78/'Children in Care'!T78</f>
        <v>0.93599160545645332</v>
      </c>
      <c r="V78" s="28">
        <f>SUM(V79:V82)</f>
        <v>876</v>
      </c>
      <c r="W78" s="38">
        <f>V78/'Children in Care'!V78</f>
        <v>0.93390191897654584</v>
      </c>
      <c r="X78" s="162">
        <f>SUM(X79:X82)</f>
        <v>0</v>
      </c>
      <c r="Y78" s="169" t="e">
        <f>X78/'Children in Care'!X78</f>
        <v>#DIV/0!</v>
      </c>
      <c r="Z78" s="162">
        <f>SUM(Z79:Z82)</f>
        <v>0</v>
      </c>
      <c r="AA78" s="169" t="e">
        <f>Z78/'Children in Care'!Z78</f>
        <v>#DIV/0!</v>
      </c>
      <c r="AB78" s="162">
        <f>SUM(AB79:AB82)</f>
        <v>0</v>
      </c>
      <c r="AC78" s="169" t="e">
        <f>AB78/'Children in Care'!AB78</f>
        <v>#DIV/0!</v>
      </c>
      <c r="AD78" s="162">
        <f>SUM(AD79:AD82)</f>
        <v>0</v>
      </c>
      <c r="AE78" s="169" t="e">
        <f>AD78/'Children in Care'!AD78</f>
        <v>#DIV/0!</v>
      </c>
      <c r="AF78" s="28">
        <f>SUM(AF79:AF82)</f>
        <v>876</v>
      </c>
      <c r="AG78" s="38">
        <f>AF78/'Children in Care'!AF78</f>
        <v>0.93390191897654584</v>
      </c>
      <c r="AH78" s="38">
        <f t="shared" si="27"/>
        <v>-6.6098081023454158E-2</v>
      </c>
    </row>
    <row r="79" spans="1:34" ht="80.099999999999994" customHeight="1" outlineLevel="1">
      <c r="A79" s="35"/>
      <c r="B79" s="30" t="s">
        <v>49</v>
      </c>
      <c r="C79" s="31">
        <v>336</v>
      </c>
      <c r="D79" s="70">
        <f>C79/'Children in Care'!C79</f>
        <v>0.96829971181556196</v>
      </c>
      <c r="E79" s="40"/>
      <c r="F79" s="71">
        <v>1</v>
      </c>
      <c r="G79" s="71">
        <v>1</v>
      </c>
      <c r="H79" s="31">
        <v>341</v>
      </c>
      <c r="I79" s="70">
        <f>H79/'[1]Children in Care'!H79</f>
        <v>0.97988505747126442</v>
      </c>
      <c r="J79" s="31">
        <v>343</v>
      </c>
      <c r="K79" s="70">
        <f>J79/'[1]Children in Care'!J79</f>
        <v>0.98563218390804597</v>
      </c>
      <c r="L79" s="31">
        <v>346</v>
      </c>
      <c r="M79" s="70">
        <f>L79/'[1]Children in Care'!L79</f>
        <v>0.98295454545454541</v>
      </c>
      <c r="N79" s="31">
        <v>343</v>
      </c>
      <c r="O79" s="70">
        <f>N79/'Children in Care'!N79</f>
        <v>0.98563218390804597</v>
      </c>
      <c r="P79" s="31">
        <v>338</v>
      </c>
      <c r="Q79" s="70">
        <f>P79/'Children in Care'!P79</f>
        <v>0.98542274052478129</v>
      </c>
      <c r="R79" s="31">
        <v>340</v>
      </c>
      <c r="S79" s="70">
        <f>R79/'Children in Care'!R79</f>
        <v>0.97982708933717577</v>
      </c>
      <c r="T79" s="31">
        <v>339</v>
      </c>
      <c r="U79" s="70">
        <f>T79/'Children in Care'!T79</f>
        <v>0.98546511627906974</v>
      </c>
      <c r="V79" s="31">
        <v>326</v>
      </c>
      <c r="W79" s="70">
        <f>V79/'Children in Care'!V79</f>
        <v>0.97897897897897901</v>
      </c>
      <c r="X79" s="163"/>
      <c r="Y79" s="107" t="e">
        <f>X79/'Children in Care'!X79</f>
        <v>#DIV/0!</v>
      </c>
      <c r="Z79" s="163"/>
      <c r="AA79" s="107" t="e">
        <f>Z79/'Children in Care'!Z79</f>
        <v>#DIV/0!</v>
      </c>
      <c r="AB79" s="163"/>
      <c r="AC79" s="107" t="e">
        <f>AB79/'Children in Care'!AB79</f>
        <v>#DIV/0!</v>
      </c>
      <c r="AD79" s="163"/>
      <c r="AE79" s="107" t="e">
        <f>AD79/'Children in Care'!AD79</f>
        <v>#DIV/0!</v>
      </c>
      <c r="AF79" s="33">
        <f>V79</f>
        <v>326</v>
      </c>
      <c r="AG79" s="105">
        <f>AF79/'Children in Care'!AF79</f>
        <v>0.97897897897897901</v>
      </c>
      <c r="AH79" s="105">
        <f t="shared" si="27"/>
        <v>-2.1021021021020991E-2</v>
      </c>
    </row>
    <row r="80" spans="1:34" ht="80.099999999999994" customHeight="1" outlineLevel="1">
      <c r="A80" s="35"/>
      <c r="B80" s="30" t="s">
        <v>50</v>
      </c>
      <c r="C80" s="31">
        <v>175</v>
      </c>
      <c r="D80" s="70">
        <f>C80/'Children in Care'!C80</f>
        <v>0.96685082872928174</v>
      </c>
      <c r="E80" s="40"/>
      <c r="F80" s="71">
        <v>1</v>
      </c>
      <c r="G80" s="71">
        <v>1</v>
      </c>
      <c r="H80" s="31">
        <v>175</v>
      </c>
      <c r="I80" s="70">
        <f>H80/'[1]Children in Care'!H80</f>
        <v>0.93085106382978722</v>
      </c>
      <c r="J80" s="31">
        <v>186</v>
      </c>
      <c r="K80" s="70">
        <f>J80/'[1]Children in Care'!J80</f>
        <v>0.97382198952879584</v>
      </c>
      <c r="L80" s="31">
        <v>192</v>
      </c>
      <c r="M80" s="70">
        <f>L80/'[1]Children in Care'!L80</f>
        <v>0.97959183673469385</v>
      </c>
      <c r="N80" s="31">
        <v>183</v>
      </c>
      <c r="O80" s="70">
        <f>N80/'Children in Care'!N80</f>
        <v>0.93846153846153846</v>
      </c>
      <c r="P80" s="31">
        <v>187</v>
      </c>
      <c r="Q80" s="70">
        <f>P80/'Children in Care'!P80</f>
        <v>0.94444444444444442</v>
      </c>
      <c r="R80" s="31">
        <v>187</v>
      </c>
      <c r="S80" s="70">
        <f>R80/'Children in Care'!R80</f>
        <v>0.93969849246231152</v>
      </c>
      <c r="T80" s="31">
        <v>194</v>
      </c>
      <c r="U80" s="70">
        <f>T80/'Children in Care'!T80</f>
        <v>0.98979591836734693</v>
      </c>
      <c r="V80" s="31">
        <v>191</v>
      </c>
      <c r="W80" s="70">
        <f>V80/'Children in Care'!V80</f>
        <v>0.98963730569948183</v>
      </c>
      <c r="X80" s="163"/>
      <c r="Y80" s="107" t="e">
        <f>X80/'Children in Care'!X80</f>
        <v>#DIV/0!</v>
      </c>
      <c r="Z80" s="163"/>
      <c r="AA80" s="107" t="e">
        <f>Z80/'Children in Care'!Z80</f>
        <v>#DIV/0!</v>
      </c>
      <c r="AB80" s="163"/>
      <c r="AC80" s="107" t="e">
        <f>AB80/'Children in Care'!AB80</f>
        <v>#DIV/0!</v>
      </c>
      <c r="AD80" s="163"/>
      <c r="AE80" s="107" t="e">
        <f>AD80/'Children in Care'!AD80</f>
        <v>#DIV/0!</v>
      </c>
      <c r="AF80" s="33">
        <f t="shared" ref="AF80:AF82" si="30">V80</f>
        <v>191</v>
      </c>
      <c r="AG80" s="105">
        <f>AF80/'Children in Care'!AF80</f>
        <v>0.98963730569948183</v>
      </c>
      <c r="AH80" s="105">
        <f t="shared" si="27"/>
        <v>-1.0362694300518172E-2</v>
      </c>
    </row>
    <row r="81" spans="1:34" ht="80.099999999999994" customHeight="1" outlineLevel="1">
      <c r="A81" s="35"/>
      <c r="B81" s="30" t="s">
        <v>51</v>
      </c>
      <c r="C81" s="31">
        <v>232</v>
      </c>
      <c r="D81" s="70">
        <f>C81/'Children in Care'!C81</f>
        <v>0.83754512635379064</v>
      </c>
      <c r="E81" s="40"/>
      <c r="F81" s="71">
        <v>1</v>
      </c>
      <c r="G81" s="71">
        <v>1</v>
      </c>
      <c r="H81" s="31">
        <v>255</v>
      </c>
      <c r="I81" s="70">
        <f>H81/'[1]Children in Care'!H81</f>
        <v>0.91726618705035967</v>
      </c>
      <c r="J81" s="31">
        <v>259</v>
      </c>
      <c r="K81" s="70">
        <f>J81/'[1]Children in Care'!J81</f>
        <v>0.93840579710144922</v>
      </c>
      <c r="L81" s="31">
        <v>259</v>
      </c>
      <c r="M81" s="70">
        <f>L81/'[1]Children in Care'!L81</f>
        <v>0.93501805054151621</v>
      </c>
      <c r="N81" s="31">
        <v>253</v>
      </c>
      <c r="O81" s="70">
        <f>N81/'Children in Care'!N81</f>
        <v>0.92335766423357668</v>
      </c>
      <c r="P81" s="31">
        <v>257</v>
      </c>
      <c r="Q81" s="70">
        <f>P81/'Children in Care'!P81</f>
        <v>0.92446043165467628</v>
      </c>
      <c r="R81" s="31">
        <v>265</v>
      </c>
      <c r="S81" s="70">
        <f>R81/'Children in Care'!R81</f>
        <v>0.96014492753623193</v>
      </c>
      <c r="T81" s="31">
        <v>253</v>
      </c>
      <c r="U81" s="70">
        <f>T81/'Children in Care'!T81</f>
        <v>0.88461538461538458</v>
      </c>
      <c r="V81" s="31">
        <v>251</v>
      </c>
      <c r="W81" s="70">
        <f>V81/'Children in Care'!V81</f>
        <v>0.88692579505300351</v>
      </c>
      <c r="X81" s="163"/>
      <c r="Y81" s="107" t="e">
        <f>X81/'Children in Care'!X81</f>
        <v>#DIV/0!</v>
      </c>
      <c r="Z81" s="163"/>
      <c r="AA81" s="107" t="e">
        <f>Z81/'Children in Care'!Z81</f>
        <v>#DIV/0!</v>
      </c>
      <c r="AB81" s="163"/>
      <c r="AC81" s="107" t="e">
        <f>AB81/'Children in Care'!AB81</f>
        <v>#DIV/0!</v>
      </c>
      <c r="AD81" s="163"/>
      <c r="AE81" s="107" t="e">
        <f>AD81/'Children in Care'!AD81</f>
        <v>#DIV/0!</v>
      </c>
      <c r="AF81" s="33">
        <f t="shared" si="30"/>
        <v>251</v>
      </c>
      <c r="AG81" s="105">
        <f>AF81/'Children in Care'!AF81</f>
        <v>0.88692579505300351</v>
      </c>
      <c r="AH81" s="105">
        <f t="shared" si="27"/>
        <v>-0.11307420494699649</v>
      </c>
    </row>
    <row r="82" spans="1:34" ht="80.099999999999994" customHeight="1" outlineLevel="1">
      <c r="A82" s="35"/>
      <c r="B82" s="30" t="s">
        <v>52</v>
      </c>
      <c r="C82" s="31">
        <v>119</v>
      </c>
      <c r="D82" s="70">
        <f>C82/'Children in Care'!C82</f>
        <v>0.95199999999999996</v>
      </c>
      <c r="E82" s="40"/>
      <c r="F82" s="71">
        <v>1</v>
      </c>
      <c r="G82" s="71">
        <v>1</v>
      </c>
      <c r="H82" s="31">
        <v>103</v>
      </c>
      <c r="I82" s="70">
        <f>H82/'[1]Children in Care'!H82</f>
        <v>0.83739837398373984</v>
      </c>
      <c r="J82" s="31">
        <v>101</v>
      </c>
      <c r="K82" s="70">
        <f>J82/'[1]Children in Care'!J82</f>
        <v>0.82786885245901642</v>
      </c>
      <c r="L82" s="31">
        <v>107</v>
      </c>
      <c r="M82" s="70">
        <f>L82/'[1]Children in Care'!L82</f>
        <v>0.8359375</v>
      </c>
      <c r="N82" s="31">
        <v>105</v>
      </c>
      <c r="O82" s="70">
        <f>N82/'Children in Care'!N82</f>
        <v>0.83333333333333337</v>
      </c>
      <c r="P82" s="31">
        <v>104</v>
      </c>
      <c r="Q82" s="70">
        <f>P82/'Children in Care'!P82</f>
        <v>0.83199999999999996</v>
      </c>
      <c r="R82" s="31">
        <v>108</v>
      </c>
      <c r="S82" s="70">
        <f>R82/'Children in Care'!R82</f>
        <v>0.83720930232558144</v>
      </c>
      <c r="T82" s="31">
        <v>106</v>
      </c>
      <c r="U82" s="70">
        <f>T82/'Children in Care'!T82</f>
        <v>0.83464566929133854</v>
      </c>
      <c r="V82" s="31">
        <v>108</v>
      </c>
      <c r="W82" s="70">
        <f>V82/'Children in Care'!V82</f>
        <v>0.83720930232558144</v>
      </c>
      <c r="X82" s="163"/>
      <c r="Y82" s="107" t="e">
        <f>X82/'Children in Care'!X82</f>
        <v>#DIV/0!</v>
      </c>
      <c r="Z82" s="163"/>
      <c r="AA82" s="107" t="e">
        <f>Z82/'Children in Care'!Z82</f>
        <v>#DIV/0!</v>
      </c>
      <c r="AB82" s="163"/>
      <c r="AC82" s="107" t="e">
        <f>AB82/'Children in Care'!AB82</f>
        <v>#DIV/0!</v>
      </c>
      <c r="AD82" s="163"/>
      <c r="AE82" s="107" t="e">
        <f>AD82/'Children in Care'!AD82</f>
        <v>#DIV/0!</v>
      </c>
      <c r="AF82" s="33">
        <f t="shared" si="30"/>
        <v>108</v>
      </c>
      <c r="AG82" s="105">
        <f>AF82/'Children in Care'!AF82</f>
        <v>0.83720930232558144</v>
      </c>
      <c r="AH82" s="105">
        <f t="shared" si="27"/>
        <v>-0.16279069767441856</v>
      </c>
    </row>
    <row r="83" spans="1:34" ht="80.099999999999994" customHeight="1">
      <c r="A83" s="35"/>
      <c r="B83" s="27" t="s">
        <v>171</v>
      </c>
      <c r="C83" s="28">
        <f>SUM(C84:C87)</f>
        <v>1099</v>
      </c>
      <c r="D83" s="38">
        <f>C83/'Children in Care'!C83</f>
        <v>0.95565217391304347</v>
      </c>
      <c r="E83" s="37"/>
      <c r="F83" s="104">
        <v>1</v>
      </c>
      <c r="G83" s="104">
        <v>1</v>
      </c>
      <c r="H83" s="28">
        <f>SUM(H84:H87)</f>
        <v>1108</v>
      </c>
      <c r="I83" s="38">
        <f>H83/'[1]Children in Care'!H83</f>
        <v>0.95599654874892148</v>
      </c>
      <c r="J83" s="28">
        <f>SUM(J84:J87)</f>
        <v>1102</v>
      </c>
      <c r="K83" s="38">
        <f>J83/'[1]Children in Care'!J83</f>
        <v>0.96412948381452324</v>
      </c>
      <c r="L83" s="28">
        <f>SUM(L84:L87)</f>
        <v>1090</v>
      </c>
      <c r="M83" s="38">
        <f>L83/'[1]Children in Care'!L83</f>
        <v>0.95614035087719296</v>
      </c>
      <c r="N83" s="28">
        <f>SUM(N84:N87)</f>
        <v>1101</v>
      </c>
      <c r="O83" s="38">
        <f>N83/'Children in Care'!N83</f>
        <v>0.97347480106100792</v>
      </c>
      <c r="P83" s="28">
        <f>SUM(P84:P87)</f>
        <v>1092</v>
      </c>
      <c r="Q83" s="38">
        <f>P83/'Children in Care'!P83</f>
        <v>0.95957820738137078</v>
      </c>
      <c r="R83" s="28">
        <f>SUM(R84:R87)</f>
        <v>1095</v>
      </c>
      <c r="S83" s="38">
        <f>R83/'Children in Care'!R83</f>
        <v>0.961369622475856</v>
      </c>
      <c r="T83" s="28">
        <f>SUM(T84:T87)</f>
        <v>1093</v>
      </c>
      <c r="U83" s="38">
        <f>T83/'Children in Care'!T83</f>
        <v>0.95877192982456139</v>
      </c>
      <c r="V83" s="28">
        <f>SUM(V84:V87)</f>
        <v>1104</v>
      </c>
      <c r="W83" s="38">
        <f>V83/'Children in Care'!V83</f>
        <v>0.97785651018600528</v>
      </c>
      <c r="X83" s="162">
        <f>SUM(X84:X87)</f>
        <v>0</v>
      </c>
      <c r="Y83" s="169" t="e">
        <f>X83/'Children in Care'!X83</f>
        <v>#DIV/0!</v>
      </c>
      <c r="Z83" s="162">
        <f>SUM(Z84:Z87)</f>
        <v>0</v>
      </c>
      <c r="AA83" s="169" t="e">
        <f>Z83/'Children in Care'!Z83</f>
        <v>#DIV/0!</v>
      </c>
      <c r="AB83" s="162">
        <f>SUM(AB84:AB87)</f>
        <v>0</v>
      </c>
      <c r="AC83" s="169" t="e">
        <f>AB83/'Children in Care'!AB83</f>
        <v>#DIV/0!</v>
      </c>
      <c r="AD83" s="162">
        <f>SUM(AD84:AD87)</f>
        <v>0</v>
      </c>
      <c r="AE83" s="169" t="e">
        <f>AD83/'Children in Care'!AD83</f>
        <v>#DIV/0!</v>
      </c>
      <c r="AF83" s="28">
        <f>SUM(AF84:AF87)</f>
        <v>1104</v>
      </c>
      <c r="AG83" s="38">
        <f>AF83/'Children in Care'!AF83</f>
        <v>0.97785651018600528</v>
      </c>
      <c r="AH83" s="38">
        <f t="shared" si="27"/>
        <v>-2.2143489813994721E-2</v>
      </c>
    </row>
    <row r="84" spans="1:34" ht="80.099999999999994" customHeight="1" outlineLevel="1">
      <c r="A84" s="35"/>
      <c r="B84" s="30" t="s">
        <v>53</v>
      </c>
      <c r="C84" s="31">
        <v>512</v>
      </c>
      <c r="D84" s="70">
        <f>C84/'Children in Care'!C84</f>
        <v>0.97153700189753323</v>
      </c>
      <c r="E84" s="40"/>
      <c r="F84" s="71">
        <v>1</v>
      </c>
      <c r="G84" s="71">
        <v>1</v>
      </c>
      <c r="H84" s="31">
        <v>511</v>
      </c>
      <c r="I84" s="70">
        <f>H84/'[1]Children in Care'!H84</f>
        <v>0.95514018691588787</v>
      </c>
      <c r="J84" s="31">
        <v>516</v>
      </c>
      <c r="K84" s="70">
        <f>J84/'[1]Children in Care'!J84</f>
        <v>0.96810506566604126</v>
      </c>
      <c r="L84" s="31">
        <v>513</v>
      </c>
      <c r="M84" s="70">
        <f>L84/'[1]Children in Care'!L84</f>
        <v>0.96975425330812859</v>
      </c>
      <c r="N84" s="31">
        <v>513</v>
      </c>
      <c r="O84" s="70">
        <f>N84/'Children in Care'!N84</f>
        <v>0.96975425330812859</v>
      </c>
      <c r="P84" s="31">
        <v>516</v>
      </c>
      <c r="Q84" s="70">
        <f>P84/'Children in Care'!P84</f>
        <v>0.96992481203007519</v>
      </c>
      <c r="R84" s="31">
        <v>517</v>
      </c>
      <c r="S84" s="70">
        <f>R84/'Children in Care'!R84</f>
        <v>0.97180451127819545</v>
      </c>
      <c r="T84" s="31">
        <v>514</v>
      </c>
      <c r="U84" s="70">
        <f>T84/'Children in Care'!T84</f>
        <v>0.97164461247637046</v>
      </c>
      <c r="V84" s="31">
        <v>501</v>
      </c>
      <c r="W84" s="70">
        <f>V84/'Children in Care'!V84</f>
        <v>0.95610687022900764</v>
      </c>
      <c r="X84" s="163"/>
      <c r="Y84" s="107" t="e">
        <f>X84/'Children in Care'!X84</f>
        <v>#DIV/0!</v>
      </c>
      <c r="Z84" s="163"/>
      <c r="AA84" s="107" t="e">
        <f>Z84/'Children in Care'!Z84</f>
        <v>#DIV/0!</v>
      </c>
      <c r="AB84" s="163"/>
      <c r="AC84" s="107" t="e">
        <f>AB84/'Children in Care'!AB84</f>
        <v>#DIV/0!</v>
      </c>
      <c r="AD84" s="163"/>
      <c r="AE84" s="107" t="e">
        <f>AD84/'Children in Care'!AD84</f>
        <v>#DIV/0!</v>
      </c>
      <c r="AF84" s="33">
        <f>V84</f>
        <v>501</v>
      </c>
      <c r="AG84" s="105">
        <f>AF84/'Children in Care'!AF84</f>
        <v>0.95610687022900764</v>
      </c>
      <c r="AH84" s="105">
        <f t="shared" si="27"/>
        <v>-4.3893129770992356E-2</v>
      </c>
    </row>
    <row r="85" spans="1:34" ht="80.099999999999994" customHeight="1" outlineLevel="1">
      <c r="A85" s="35"/>
      <c r="B85" s="30" t="s">
        <v>54</v>
      </c>
      <c r="C85" s="31">
        <v>84</v>
      </c>
      <c r="D85" s="70">
        <f>C85/'Children in Care'!C85</f>
        <v>1</v>
      </c>
      <c r="E85" s="40"/>
      <c r="F85" s="71">
        <v>1</v>
      </c>
      <c r="G85" s="71">
        <v>1</v>
      </c>
      <c r="H85" s="31">
        <v>84</v>
      </c>
      <c r="I85" s="70">
        <f>H85/'[1]Children in Care'!H85</f>
        <v>1</v>
      </c>
      <c r="J85" s="31">
        <v>84</v>
      </c>
      <c r="K85" s="70">
        <f>J85/'[1]Children in Care'!J85</f>
        <v>1</v>
      </c>
      <c r="L85" s="31">
        <v>85</v>
      </c>
      <c r="M85" s="70">
        <f>L85/'[1]Children in Care'!L85</f>
        <v>1</v>
      </c>
      <c r="N85" s="31">
        <v>83</v>
      </c>
      <c r="O85" s="70">
        <f>N85/'Children in Care'!N85</f>
        <v>1</v>
      </c>
      <c r="P85" s="31">
        <v>83</v>
      </c>
      <c r="Q85" s="70">
        <f>P85/'Children in Care'!P85</f>
        <v>1</v>
      </c>
      <c r="R85" s="31">
        <v>84</v>
      </c>
      <c r="S85" s="70">
        <f>R85/'Children in Care'!R85</f>
        <v>1</v>
      </c>
      <c r="T85" s="31">
        <v>84</v>
      </c>
      <c r="U85" s="70">
        <f>T85/'Children in Care'!T85</f>
        <v>1</v>
      </c>
      <c r="V85" s="31">
        <v>83</v>
      </c>
      <c r="W85" s="70">
        <f>V85/'Children in Care'!V85</f>
        <v>1</v>
      </c>
      <c r="X85" s="163"/>
      <c r="Y85" s="107" t="e">
        <f>X85/'Children in Care'!X85</f>
        <v>#DIV/0!</v>
      </c>
      <c r="Z85" s="163"/>
      <c r="AA85" s="107" t="e">
        <f>Z85/'Children in Care'!Z85</f>
        <v>#DIV/0!</v>
      </c>
      <c r="AB85" s="163"/>
      <c r="AC85" s="107" t="e">
        <f>AB85/'Children in Care'!AB85</f>
        <v>#DIV/0!</v>
      </c>
      <c r="AD85" s="163"/>
      <c r="AE85" s="107" t="e">
        <f>AD85/'Children in Care'!AD85</f>
        <v>#DIV/0!</v>
      </c>
      <c r="AF85" s="33">
        <f t="shared" ref="AF85:AF87" si="31">V85</f>
        <v>83</v>
      </c>
      <c r="AG85" s="105">
        <f>AF85/'Children in Care'!AF85</f>
        <v>1</v>
      </c>
      <c r="AH85" s="105">
        <f t="shared" si="27"/>
        <v>0</v>
      </c>
    </row>
    <row r="86" spans="1:34" ht="80.099999999999994" customHeight="1" outlineLevel="1">
      <c r="A86" s="35"/>
      <c r="B86" s="30" t="s">
        <v>55</v>
      </c>
      <c r="C86" s="31">
        <v>211</v>
      </c>
      <c r="D86" s="70">
        <f>C86/'Children in Care'!C86</f>
        <v>0.89406779661016944</v>
      </c>
      <c r="E86" s="40"/>
      <c r="F86" s="71">
        <v>1</v>
      </c>
      <c r="G86" s="71">
        <v>1</v>
      </c>
      <c r="H86" s="31">
        <v>228</v>
      </c>
      <c r="I86" s="70">
        <f>H86/'[1]Children in Care'!H86</f>
        <v>0.94214876033057848</v>
      </c>
      <c r="J86" s="31">
        <v>220</v>
      </c>
      <c r="K86" s="70">
        <f>J86/'[1]Children in Care'!J86</f>
        <v>0.94017094017094016</v>
      </c>
      <c r="L86" s="31">
        <v>220</v>
      </c>
      <c r="M86" s="70">
        <f>L86/'[1]Children in Care'!L86</f>
        <v>0.94827586206896552</v>
      </c>
      <c r="N86" s="31">
        <v>229</v>
      </c>
      <c r="O86" s="70">
        <f>N86/'Children in Care'!N86</f>
        <v>0.9786324786324786</v>
      </c>
      <c r="P86" s="31">
        <v>212</v>
      </c>
      <c r="Q86" s="70">
        <f>P86/'Children in Care'!P86</f>
        <v>0.89830508474576276</v>
      </c>
      <c r="R86" s="31">
        <v>212</v>
      </c>
      <c r="S86" s="70">
        <f>R86/'Children in Care'!R86</f>
        <v>0.8833333333333333</v>
      </c>
      <c r="T86" s="31">
        <v>209</v>
      </c>
      <c r="U86" s="70">
        <f>T86/'Children in Care'!T86</f>
        <v>0.86721991701244816</v>
      </c>
      <c r="V86" s="31">
        <v>234</v>
      </c>
      <c r="W86" s="70">
        <f>V86/'Children in Care'!V86</f>
        <v>0.99152542372881358</v>
      </c>
      <c r="X86" s="163"/>
      <c r="Y86" s="107" t="e">
        <f>X86/'Children in Care'!X86</f>
        <v>#DIV/0!</v>
      </c>
      <c r="Z86" s="163"/>
      <c r="AA86" s="107" t="e">
        <f>Z86/'Children in Care'!Z86</f>
        <v>#DIV/0!</v>
      </c>
      <c r="AB86" s="163"/>
      <c r="AC86" s="107" t="e">
        <f>AB86/'Children in Care'!AB86</f>
        <v>#DIV/0!</v>
      </c>
      <c r="AD86" s="163"/>
      <c r="AE86" s="107" t="e">
        <f>AD86/'Children in Care'!AD86</f>
        <v>#DIV/0!</v>
      </c>
      <c r="AF86" s="33">
        <f t="shared" si="31"/>
        <v>234</v>
      </c>
      <c r="AG86" s="105">
        <f>AF86/'Children in Care'!AF86</f>
        <v>0.99152542372881358</v>
      </c>
      <c r="AH86" s="105">
        <f t="shared" si="27"/>
        <v>-8.4745762711864181E-3</v>
      </c>
    </row>
    <row r="87" spans="1:34" ht="80.099999999999994" customHeight="1" outlineLevel="1">
      <c r="A87" s="35"/>
      <c r="B87" s="30" t="s">
        <v>56</v>
      </c>
      <c r="C87" s="31">
        <v>292</v>
      </c>
      <c r="D87" s="70">
        <f>C87/'Children in Care'!C87</f>
        <v>0.9636963696369637</v>
      </c>
      <c r="E87" s="40"/>
      <c r="F87" s="71">
        <v>1</v>
      </c>
      <c r="G87" s="71">
        <v>1</v>
      </c>
      <c r="H87" s="31">
        <v>285</v>
      </c>
      <c r="I87" s="70">
        <f>H87/'[1]Children in Care'!H87</f>
        <v>0.9563758389261745</v>
      </c>
      <c r="J87" s="31">
        <v>282</v>
      </c>
      <c r="K87" s="70">
        <f>J87/'[1]Children in Care'!J87</f>
        <v>0.96575342465753422</v>
      </c>
      <c r="L87" s="31">
        <v>272</v>
      </c>
      <c r="M87" s="70">
        <f>L87/'[1]Children in Care'!L87</f>
        <v>0.92517006802721091</v>
      </c>
      <c r="N87" s="31">
        <v>276</v>
      </c>
      <c r="O87" s="70">
        <f>N87/'Children in Care'!N87</f>
        <v>0.96842105263157896</v>
      </c>
      <c r="P87" s="31">
        <v>281</v>
      </c>
      <c r="Q87" s="70">
        <f>P87/'Children in Care'!P87</f>
        <v>0.97909407665505221</v>
      </c>
      <c r="R87" s="31">
        <v>282</v>
      </c>
      <c r="S87" s="70">
        <f>R87/'Children in Care'!R87</f>
        <v>0.99646643109540634</v>
      </c>
      <c r="T87" s="31">
        <v>286</v>
      </c>
      <c r="U87" s="70">
        <f>T87/'Children in Care'!T87</f>
        <v>1</v>
      </c>
      <c r="V87" s="31">
        <v>286</v>
      </c>
      <c r="W87" s="70">
        <f>V87/'Children in Care'!V87</f>
        <v>1</v>
      </c>
      <c r="X87" s="163"/>
      <c r="Y87" s="107" t="e">
        <f>X87/'Children in Care'!X87</f>
        <v>#DIV/0!</v>
      </c>
      <c r="Z87" s="163"/>
      <c r="AA87" s="107" t="e">
        <f>Z87/'Children in Care'!Z87</f>
        <v>#DIV/0!</v>
      </c>
      <c r="AB87" s="163"/>
      <c r="AC87" s="107" t="e">
        <f>AB87/'Children in Care'!AB87</f>
        <v>#DIV/0!</v>
      </c>
      <c r="AD87" s="163"/>
      <c r="AE87" s="107" t="e">
        <f>AD87/'Children in Care'!AD87</f>
        <v>#DIV/0!</v>
      </c>
      <c r="AF87" s="33">
        <f t="shared" si="31"/>
        <v>286</v>
      </c>
      <c r="AG87" s="105">
        <f>AF87/'Children in Care'!AF87</f>
        <v>1</v>
      </c>
      <c r="AH87" s="105">
        <f t="shared" si="27"/>
        <v>0</v>
      </c>
    </row>
    <row r="88" spans="1:34" ht="80.099999999999994" customHeight="1">
      <c r="A88" s="35"/>
      <c r="B88" s="27" t="s">
        <v>172</v>
      </c>
      <c r="C88" s="28">
        <f>SUM(C89:C93)</f>
        <v>949</v>
      </c>
      <c r="D88" s="38">
        <f>C88/'Children in Care'!C88</f>
        <v>0.88443616029822925</v>
      </c>
      <c r="E88" s="37"/>
      <c r="F88" s="104">
        <v>1</v>
      </c>
      <c r="G88" s="104">
        <v>1</v>
      </c>
      <c r="H88" s="28">
        <f>SUM(H89:H93)</f>
        <v>948</v>
      </c>
      <c r="I88" s="38">
        <f>H88/'[1]Children in Care'!H88</f>
        <v>0.88350419384902146</v>
      </c>
      <c r="J88" s="28">
        <f>SUM(J89:J93)</f>
        <v>930</v>
      </c>
      <c r="K88" s="38">
        <f>J88/'[1]Children in Care'!J88</f>
        <v>0.86915887850467288</v>
      </c>
      <c r="L88" s="28">
        <f>SUM(L89:L93)</f>
        <v>993</v>
      </c>
      <c r="M88" s="38">
        <f>L88/'[1]Children in Care'!L88</f>
        <v>0.93064667291471415</v>
      </c>
      <c r="N88" s="28">
        <f>SUM(N89:N93)</f>
        <v>1005</v>
      </c>
      <c r="O88" s="38">
        <f>N88/'Children in Care'!N88</f>
        <v>0.94990548204158787</v>
      </c>
      <c r="P88" s="28">
        <f>SUM(P89:P93)</f>
        <v>1006</v>
      </c>
      <c r="Q88" s="38">
        <f>P88/'Children in Care'!P88</f>
        <v>0.95085066162570886</v>
      </c>
      <c r="R88" s="28">
        <f>SUM(R89:R93)</f>
        <v>1053</v>
      </c>
      <c r="S88" s="38">
        <f>R88/'Children in Care'!R88</f>
        <v>0.98136067101584346</v>
      </c>
      <c r="T88" s="28">
        <f>SUM(T89:T93)</f>
        <v>1038</v>
      </c>
      <c r="U88" s="38">
        <f>T88/'Children in Care'!T88</f>
        <v>0.9764816556914393</v>
      </c>
      <c r="V88" s="28">
        <f>SUM(V89:V93)</f>
        <v>988</v>
      </c>
      <c r="W88" s="38">
        <f>V88/'Children in Care'!V88</f>
        <v>0.94636015325670497</v>
      </c>
      <c r="X88" s="162">
        <f>SUM(X89:X93)</f>
        <v>0</v>
      </c>
      <c r="Y88" s="169" t="e">
        <f>X88/'Children in Care'!X88</f>
        <v>#DIV/0!</v>
      </c>
      <c r="Z88" s="162">
        <f>SUM(Z89:Z93)</f>
        <v>0</v>
      </c>
      <c r="AA88" s="169" t="e">
        <f>Z88/'Children in Care'!Z88</f>
        <v>#DIV/0!</v>
      </c>
      <c r="AB88" s="162">
        <f>SUM(AB89:AB93)</f>
        <v>0</v>
      </c>
      <c r="AC88" s="169" t="e">
        <f>AB88/'Children in Care'!AB88</f>
        <v>#DIV/0!</v>
      </c>
      <c r="AD88" s="162">
        <f>SUM(AD89:AD93)</f>
        <v>0</v>
      </c>
      <c r="AE88" s="169" t="e">
        <f>AD88/'Children in Care'!AD88</f>
        <v>#DIV/0!</v>
      </c>
      <c r="AF88" s="28">
        <f>SUM(AF89:AF93)</f>
        <v>988</v>
      </c>
      <c r="AG88" s="38">
        <f>AF88/'Children in Care'!AF88</f>
        <v>0.94636015325670497</v>
      </c>
      <c r="AH88" s="38">
        <f t="shared" si="27"/>
        <v>-5.3639846743295028E-2</v>
      </c>
    </row>
    <row r="89" spans="1:34" ht="80.099999999999994" customHeight="1" outlineLevel="1">
      <c r="A89" s="35"/>
      <c r="B89" s="30" t="s">
        <v>57</v>
      </c>
      <c r="C89" s="31">
        <v>323</v>
      </c>
      <c r="D89" s="70">
        <f>C89/'Children in Care'!C89</f>
        <v>0.79753086419753083</v>
      </c>
      <c r="E89" s="40"/>
      <c r="F89" s="71">
        <v>1</v>
      </c>
      <c r="G89" s="71">
        <v>1</v>
      </c>
      <c r="H89" s="31">
        <v>311</v>
      </c>
      <c r="I89" s="70">
        <f>H89/'[1]Children in Care'!H89</f>
        <v>0.76600985221674878</v>
      </c>
      <c r="J89" s="31">
        <v>295</v>
      </c>
      <c r="K89" s="70">
        <f>J89/'[1]Children in Care'!J89</f>
        <v>0.72660098522167482</v>
      </c>
      <c r="L89" s="31">
        <v>363</v>
      </c>
      <c r="M89" s="70">
        <f>L89/'[1]Children in Care'!L89</f>
        <v>0.89851485148514854</v>
      </c>
      <c r="N89" s="31">
        <v>364</v>
      </c>
      <c r="O89" s="70">
        <f>N89/'Children in Care'!N89</f>
        <v>0.91228070175438591</v>
      </c>
      <c r="P89" s="31">
        <v>368</v>
      </c>
      <c r="Q89" s="70">
        <f>P89/'Children in Care'!P89</f>
        <v>0.91089108910891092</v>
      </c>
      <c r="R89" s="31">
        <v>382</v>
      </c>
      <c r="S89" s="70">
        <f>R89/'Children in Care'!R89</f>
        <v>0.95024875621890548</v>
      </c>
      <c r="T89" s="31">
        <v>393</v>
      </c>
      <c r="U89" s="70">
        <f>T89/'Children in Care'!T89</f>
        <v>0.95853658536585362</v>
      </c>
      <c r="V89" s="31">
        <v>350</v>
      </c>
      <c r="W89" s="70">
        <f>V89/'Children in Care'!V89</f>
        <v>0.87281795511221949</v>
      </c>
      <c r="X89" s="163"/>
      <c r="Y89" s="107" t="e">
        <f>X89/'Children in Care'!X89</f>
        <v>#DIV/0!</v>
      </c>
      <c r="Z89" s="163"/>
      <c r="AA89" s="107" t="e">
        <f>Z89/'Children in Care'!Z89</f>
        <v>#DIV/0!</v>
      </c>
      <c r="AB89" s="163"/>
      <c r="AC89" s="107" t="e">
        <f>AB89/'Children in Care'!AB89</f>
        <v>#DIV/0!</v>
      </c>
      <c r="AD89" s="163"/>
      <c r="AE89" s="107" t="e">
        <f>AD89/'Children in Care'!AD89</f>
        <v>#DIV/0!</v>
      </c>
      <c r="AF89" s="33">
        <f>V89</f>
        <v>350</v>
      </c>
      <c r="AG89" s="105">
        <f>AF89/'Children in Care'!AF89</f>
        <v>0.87281795511221949</v>
      </c>
      <c r="AH89" s="105">
        <f t="shared" si="27"/>
        <v>-0.12718204488778051</v>
      </c>
    </row>
    <row r="90" spans="1:34" ht="80.099999999999994" customHeight="1" outlineLevel="1">
      <c r="A90" s="35"/>
      <c r="B90" s="30" t="s">
        <v>58</v>
      </c>
      <c r="C90" s="31">
        <v>278</v>
      </c>
      <c r="D90" s="70">
        <f>C90/'Children in Care'!C90</f>
        <v>0.86875000000000002</v>
      </c>
      <c r="E90" s="40"/>
      <c r="F90" s="71">
        <v>1</v>
      </c>
      <c r="G90" s="71">
        <v>1</v>
      </c>
      <c r="H90" s="31">
        <v>287</v>
      </c>
      <c r="I90" s="70">
        <f>H90/'[1]Children in Care'!H90</f>
        <v>0.90536277602523663</v>
      </c>
      <c r="J90" s="31">
        <v>284</v>
      </c>
      <c r="K90" s="70">
        <f>J90/'[1]Children in Care'!J90</f>
        <v>0.90734824281150162</v>
      </c>
      <c r="L90" s="31">
        <v>281</v>
      </c>
      <c r="M90" s="70">
        <f>L90/'[1]Children in Care'!L90</f>
        <v>0.89490445859872614</v>
      </c>
      <c r="N90" s="31">
        <v>298</v>
      </c>
      <c r="O90" s="70">
        <f>N90/'Children in Care'!N90</f>
        <v>0.946031746031746</v>
      </c>
      <c r="P90" s="31">
        <v>302</v>
      </c>
      <c r="Q90" s="70">
        <f>P90/'Children in Care'!P90</f>
        <v>0.95268138801261826</v>
      </c>
      <c r="R90" s="31">
        <v>327</v>
      </c>
      <c r="S90" s="70">
        <f>R90/'Children in Care'!R90</f>
        <v>1</v>
      </c>
      <c r="T90" s="31">
        <v>316</v>
      </c>
      <c r="U90" s="70">
        <f>T90/'Children in Care'!T90</f>
        <v>0.97530864197530864</v>
      </c>
      <c r="V90" s="31">
        <v>313</v>
      </c>
      <c r="W90" s="70">
        <f>V90/'Children in Care'!V90</f>
        <v>0.98427672955974843</v>
      </c>
      <c r="X90" s="163"/>
      <c r="Y90" s="107" t="e">
        <f>X90/'Children in Care'!X90</f>
        <v>#DIV/0!</v>
      </c>
      <c r="Z90" s="163"/>
      <c r="AA90" s="107" t="e">
        <f>Z90/'Children in Care'!Z90</f>
        <v>#DIV/0!</v>
      </c>
      <c r="AB90" s="163"/>
      <c r="AC90" s="107" t="e">
        <f>AB90/'Children in Care'!AB90</f>
        <v>#DIV/0!</v>
      </c>
      <c r="AD90" s="163"/>
      <c r="AE90" s="107" t="e">
        <f>AD90/'Children in Care'!AD90</f>
        <v>#DIV/0!</v>
      </c>
      <c r="AF90" s="33">
        <f t="shared" ref="AF90:AF93" si="32">V90</f>
        <v>313</v>
      </c>
      <c r="AG90" s="105">
        <f>AF90/'Children in Care'!AF90</f>
        <v>0.98427672955974843</v>
      </c>
      <c r="AH90" s="105">
        <f t="shared" si="27"/>
        <v>-1.5723270440251569E-2</v>
      </c>
    </row>
    <row r="91" spans="1:34" ht="80.099999999999994" customHeight="1" outlineLevel="1">
      <c r="A91" s="35"/>
      <c r="B91" s="30" t="s">
        <v>59</v>
      </c>
      <c r="C91" s="31">
        <v>96</v>
      </c>
      <c r="D91" s="70">
        <f>C91/'Children in Care'!C91</f>
        <v>1</v>
      </c>
      <c r="E91" s="40"/>
      <c r="F91" s="71">
        <v>1</v>
      </c>
      <c r="G91" s="71">
        <v>1</v>
      </c>
      <c r="H91" s="31">
        <v>100</v>
      </c>
      <c r="I91" s="70">
        <f>H91/'[1]Children in Care'!H91</f>
        <v>1</v>
      </c>
      <c r="J91" s="31">
        <v>102</v>
      </c>
      <c r="K91" s="70">
        <f>J91/'[1]Children in Care'!J91</f>
        <v>1</v>
      </c>
      <c r="L91" s="31">
        <v>102</v>
      </c>
      <c r="M91" s="70">
        <f>L91/'[1]Children in Care'!L91</f>
        <v>1</v>
      </c>
      <c r="N91" s="31">
        <v>102</v>
      </c>
      <c r="O91" s="70">
        <f>N91/'Children in Care'!N91</f>
        <v>1</v>
      </c>
      <c r="P91" s="31">
        <v>95</v>
      </c>
      <c r="Q91" s="70">
        <f>P91/'Children in Care'!P91</f>
        <v>1</v>
      </c>
      <c r="R91" s="31">
        <v>97</v>
      </c>
      <c r="S91" s="70">
        <f>R91/'Children in Care'!R91</f>
        <v>1</v>
      </c>
      <c r="T91" s="31">
        <v>93</v>
      </c>
      <c r="U91" s="70">
        <f>T91/'Children in Care'!T91</f>
        <v>1</v>
      </c>
      <c r="V91" s="31">
        <v>91</v>
      </c>
      <c r="W91" s="70">
        <f>V91/'Children in Care'!V91</f>
        <v>1</v>
      </c>
      <c r="X91" s="163"/>
      <c r="Y91" s="107" t="e">
        <f>X91/'Children in Care'!X91</f>
        <v>#DIV/0!</v>
      </c>
      <c r="Z91" s="163"/>
      <c r="AA91" s="107" t="e">
        <f>Z91/'Children in Care'!Z91</f>
        <v>#DIV/0!</v>
      </c>
      <c r="AB91" s="163"/>
      <c r="AC91" s="107" t="e">
        <f>AB91/'Children in Care'!AB91</f>
        <v>#DIV/0!</v>
      </c>
      <c r="AD91" s="163"/>
      <c r="AE91" s="107" t="e">
        <f>AD91/'Children in Care'!AD91</f>
        <v>#DIV/0!</v>
      </c>
      <c r="AF91" s="33">
        <f t="shared" si="32"/>
        <v>91</v>
      </c>
      <c r="AG91" s="105">
        <f>AF91/'Children in Care'!AF91</f>
        <v>1</v>
      </c>
      <c r="AH91" s="105">
        <f t="shared" si="27"/>
        <v>0</v>
      </c>
    </row>
    <row r="92" spans="1:34" ht="80.099999999999994" customHeight="1" outlineLevel="1">
      <c r="A92" s="35"/>
      <c r="B92" s="30" t="s">
        <v>60</v>
      </c>
      <c r="C92" s="31">
        <v>174</v>
      </c>
      <c r="D92" s="70">
        <f>C92/'Children in Care'!C92</f>
        <v>1</v>
      </c>
      <c r="E92" s="40"/>
      <c r="F92" s="71">
        <v>1</v>
      </c>
      <c r="G92" s="71">
        <v>1</v>
      </c>
      <c r="H92" s="31">
        <v>173</v>
      </c>
      <c r="I92" s="70">
        <f>H92/'[1]Children in Care'!H92</f>
        <v>1</v>
      </c>
      <c r="J92" s="31">
        <v>173</v>
      </c>
      <c r="K92" s="70">
        <f>J92/'[1]Children in Care'!J92</f>
        <v>1</v>
      </c>
      <c r="L92" s="31">
        <v>171</v>
      </c>
      <c r="M92" s="70">
        <f>L92/'[1]Children in Care'!L92</f>
        <v>1</v>
      </c>
      <c r="N92" s="31">
        <v>169</v>
      </c>
      <c r="O92" s="70">
        <f>N92/'Children in Care'!N92</f>
        <v>0.99411764705882355</v>
      </c>
      <c r="P92" s="31">
        <v>164</v>
      </c>
      <c r="Q92" s="70">
        <f>P92/'Children in Care'!P92</f>
        <v>0.9939393939393939</v>
      </c>
      <c r="R92" s="31">
        <v>167</v>
      </c>
      <c r="S92" s="70">
        <f>R92/'Children in Care'!R92</f>
        <v>1</v>
      </c>
      <c r="T92" s="31">
        <v>163</v>
      </c>
      <c r="U92" s="70">
        <f>T92/'Children in Care'!T92</f>
        <v>1</v>
      </c>
      <c r="V92" s="31">
        <v>161</v>
      </c>
      <c r="W92" s="70">
        <f>V92/'Children in Care'!V92</f>
        <v>1</v>
      </c>
      <c r="X92" s="163"/>
      <c r="Y92" s="107" t="e">
        <f>X92/'Children in Care'!X92</f>
        <v>#DIV/0!</v>
      </c>
      <c r="Z92" s="163"/>
      <c r="AA92" s="107" t="e">
        <f>Z92/'Children in Care'!Z92</f>
        <v>#DIV/0!</v>
      </c>
      <c r="AB92" s="163"/>
      <c r="AC92" s="107" t="e">
        <f>AB92/'Children in Care'!AB92</f>
        <v>#DIV/0!</v>
      </c>
      <c r="AD92" s="163"/>
      <c r="AE92" s="107" t="e">
        <f>AD92/'Children in Care'!AD92</f>
        <v>#DIV/0!</v>
      </c>
      <c r="AF92" s="33">
        <f t="shared" si="32"/>
        <v>161</v>
      </c>
      <c r="AG92" s="105">
        <f>AF92/'Children in Care'!AF92</f>
        <v>1</v>
      </c>
      <c r="AH92" s="105">
        <f t="shared" si="27"/>
        <v>0</v>
      </c>
    </row>
    <row r="93" spans="1:34" ht="80.099999999999994" customHeight="1" outlineLevel="1">
      <c r="A93" s="35"/>
      <c r="B93" s="30" t="s">
        <v>61</v>
      </c>
      <c r="C93" s="31">
        <v>78</v>
      </c>
      <c r="D93" s="70">
        <f>C93/'Children in Care'!C93</f>
        <v>1</v>
      </c>
      <c r="E93" s="40"/>
      <c r="F93" s="71">
        <v>1</v>
      </c>
      <c r="G93" s="71">
        <v>1</v>
      </c>
      <c r="H93" s="31">
        <v>77</v>
      </c>
      <c r="I93" s="70">
        <f>H93/'[1]Children in Care'!H93</f>
        <v>1</v>
      </c>
      <c r="J93" s="31">
        <v>76</v>
      </c>
      <c r="K93" s="70">
        <f>J93/'[1]Children in Care'!J93</f>
        <v>1</v>
      </c>
      <c r="L93" s="31">
        <v>76</v>
      </c>
      <c r="M93" s="70">
        <f>L93/'[1]Children in Care'!L93</f>
        <v>1</v>
      </c>
      <c r="N93" s="31">
        <v>72</v>
      </c>
      <c r="O93" s="70">
        <f>N93/'Children in Care'!N93</f>
        <v>1</v>
      </c>
      <c r="P93" s="31">
        <v>77</v>
      </c>
      <c r="Q93" s="70">
        <f>P93/'Children in Care'!P93</f>
        <v>1</v>
      </c>
      <c r="R93" s="31">
        <v>80</v>
      </c>
      <c r="S93" s="70">
        <f>R93/'Children in Care'!R93</f>
        <v>1</v>
      </c>
      <c r="T93" s="31">
        <v>73</v>
      </c>
      <c r="U93" s="70">
        <f>T93/'Children in Care'!T93</f>
        <v>1</v>
      </c>
      <c r="V93" s="31">
        <v>73</v>
      </c>
      <c r="W93" s="70">
        <f>V93/'Children in Care'!V93</f>
        <v>1</v>
      </c>
      <c r="X93" s="163"/>
      <c r="Y93" s="107" t="e">
        <f>X93/'Children in Care'!X93</f>
        <v>#DIV/0!</v>
      </c>
      <c r="Z93" s="163"/>
      <c r="AA93" s="107" t="e">
        <f>Z93/'Children in Care'!Z93</f>
        <v>#DIV/0!</v>
      </c>
      <c r="AB93" s="163"/>
      <c r="AC93" s="107" t="e">
        <f>AB93/'Children in Care'!AB93</f>
        <v>#DIV/0!</v>
      </c>
      <c r="AD93" s="163"/>
      <c r="AE93" s="107" t="e">
        <f>AD93/'Children in Care'!AD93</f>
        <v>#DIV/0!</v>
      </c>
      <c r="AF93" s="33">
        <f t="shared" si="32"/>
        <v>73</v>
      </c>
      <c r="AG93" s="105">
        <f>AF93/'Children in Care'!AF93</f>
        <v>1</v>
      </c>
      <c r="AH93" s="105">
        <f t="shared" si="27"/>
        <v>0</v>
      </c>
    </row>
    <row r="94" spans="1:34" ht="80.099999999999994" customHeight="1" outlineLevel="1">
      <c r="A94" s="35"/>
      <c r="B94" s="27" t="s">
        <v>265</v>
      </c>
      <c r="C94" s="28"/>
      <c r="D94" s="38" t="e">
        <f>C94/'Children in Care'!C94</f>
        <v>#DIV/0!</v>
      </c>
      <c r="E94" s="37"/>
      <c r="F94" s="104">
        <v>1</v>
      </c>
      <c r="G94" s="104">
        <v>1</v>
      </c>
      <c r="H94" s="28">
        <v>15</v>
      </c>
      <c r="I94" s="38">
        <f>H94/'[1]Children in Care'!H94</f>
        <v>1</v>
      </c>
      <c r="J94" s="28">
        <v>10</v>
      </c>
      <c r="K94" s="38">
        <f>J94/'[1]Children in Care'!J94</f>
        <v>1</v>
      </c>
      <c r="L94" s="28">
        <v>10</v>
      </c>
      <c r="M94" s="38">
        <f>L94/'[1]Children in Care'!L94</f>
        <v>1</v>
      </c>
      <c r="N94" s="28">
        <v>13</v>
      </c>
      <c r="O94" s="38">
        <f>N94/'Children in Care'!N94</f>
        <v>1</v>
      </c>
      <c r="P94" s="28">
        <v>14</v>
      </c>
      <c r="Q94" s="38">
        <f>P94/'Children in Care'!P94</f>
        <v>1</v>
      </c>
      <c r="R94" s="28">
        <v>14</v>
      </c>
      <c r="S94" s="38">
        <f>R94/'Children in Care'!R94</f>
        <v>1</v>
      </c>
      <c r="T94" s="28">
        <v>11</v>
      </c>
      <c r="U94" s="38">
        <f>T94/'Children in Care'!T94</f>
        <v>1</v>
      </c>
      <c r="V94" s="28">
        <v>11</v>
      </c>
      <c r="W94" s="38">
        <f>V94/'Children in Care'!V94</f>
        <v>1</v>
      </c>
      <c r="X94" s="162"/>
      <c r="Y94" s="169" t="e">
        <f>X94/'Children in Care'!X94</f>
        <v>#DIV/0!</v>
      </c>
      <c r="Z94" s="162"/>
      <c r="AA94" s="169" t="e">
        <f>Z94/'Children in Care'!Z94</f>
        <v>#DIV/0!</v>
      </c>
      <c r="AB94" s="162"/>
      <c r="AC94" s="169" t="e">
        <f>AB94/'Children in Care'!AB94</f>
        <v>#DIV/0!</v>
      </c>
      <c r="AD94" s="162"/>
      <c r="AE94" s="169" t="e">
        <f>AD94/'Children in Care'!AD94</f>
        <v>#DIV/0!</v>
      </c>
      <c r="AF94" s="28">
        <f>V94</f>
        <v>11</v>
      </c>
      <c r="AG94" s="38">
        <f>AF94/'Children in Care'!AF94</f>
        <v>1</v>
      </c>
      <c r="AH94" s="38">
        <f t="shared" ref="AH94" si="33">AG94/F94-100%</f>
        <v>0</v>
      </c>
    </row>
    <row r="95" spans="1:34" ht="80.099999999999994" customHeight="1">
      <c r="A95" s="316" t="s">
        <v>194</v>
      </c>
      <c r="B95" s="24" t="s">
        <v>62</v>
      </c>
      <c r="C95" s="25">
        <f>C96+C101+C106+C111+C117</f>
        <v>1569</v>
      </c>
      <c r="D95" s="36">
        <f>C95/'Children in Care'!C95</f>
        <v>0.91486880466472298</v>
      </c>
      <c r="E95" s="26"/>
      <c r="F95" s="106">
        <v>1</v>
      </c>
      <c r="G95" s="106">
        <v>1</v>
      </c>
      <c r="H95" s="25">
        <f>H96+H101+H106+H111+H117</f>
        <v>1556</v>
      </c>
      <c r="I95" s="36">
        <f>H95/'[1]Children in Care'!H95</f>
        <v>0.90781796966161021</v>
      </c>
      <c r="J95" s="25">
        <f>J96+J101+J106+J111+J117</f>
        <v>1562</v>
      </c>
      <c r="K95" s="36">
        <f>J95/'[1]Children in Care'!J95</f>
        <v>0.92153392330383477</v>
      </c>
      <c r="L95" s="25">
        <f>L96+L101+L106+L111+L117</f>
        <v>1554</v>
      </c>
      <c r="M95" s="36">
        <f>L95/'[1]Children in Care'!L95</f>
        <v>0.92170818505338081</v>
      </c>
      <c r="N95" s="25">
        <f>N96+N101+N106+N111+N117</f>
        <v>1585</v>
      </c>
      <c r="O95" s="36">
        <f>N95/'Children in Care'!N95</f>
        <v>0.93676122931442085</v>
      </c>
      <c r="P95" s="25">
        <f>P96+P101+P106+P111+P117</f>
        <v>1555</v>
      </c>
      <c r="Q95" s="36">
        <f>P95/'Children in Care'!P95</f>
        <v>0.91848789131718844</v>
      </c>
      <c r="R95" s="25">
        <f>R96+R101+R106+R111+R117</f>
        <v>1574</v>
      </c>
      <c r="S95" s="36">
        <f>R95/'Children in Care'!R95</f>
        <v>0.92861356932153394</v>
      </c>
      <c r="T95" s="25">
        <f>T96+T101+T106+T111+T117</f>
        <v>1568</v>
      </c>
      <c r="U95" s="36">
        <f>T95/'Children in Care'!T95</f>
        <v>0.92343934040047115</v>
      </c>
      <c r="V95" s="25">
        <f>V96+V101+V106+V111+V117</f>
        <v>1555</v>
      </c>
      <c r="W95" s="36">
        <f>V95/'Children in Care'!V95</f>
        <v>0.92339667458432306</v>
      </c>
      <c r="X95" s="170">
        <f>X96+X101+X106+X111+X117</f>
        <v>0</v>
      </c>
      <c r="Y95" s="171" t="e">
        <f>X95/'Children in Care'!X95</f>
        <v>#DIV/0!</v>
      </c>
      <c r="Z95" s="170">
        <f>Z96+Z101+Z106+Z111+Z117</f>
        <v>0</v>
      </c>
      <c r="AA95" s="171" t="e">
        <f>Z95/'Children in Care'!Z95</f>
        <v>#DIV/0!</v>
      </c>
      <c r="AB95" s="170">
        <f>AB96+AB101+AB106+AB111+AB117</f>
        <v>0</v>
      </c>
      <c r="AC95" s="171" t="e">
        <f>AB95/'Children in Care'!AB95</f>
        <v>#DIV/0!</v>
      </c>
      <c r="AD95" s="170">
        <f>AD96+AD101+AD106+AD111+AD117</f>
        <v>0</v>
      </c>
      <c r="AE95" s="171" t="e">
        <f>AD95/'Children in Care'!AD95</f>
        <v>#DIV/0!</v>
      </c>
      <c r="AF95" s="25">
        <f>AF96+AF101+AF106+AF111+AF117</f>
        <v>1555</v>
      </c>
      <c r="AG95" s="36">
        <f>AF95/'Children in Care'!AF95</f>
        <v>0.92339667458432306</v>
      </c>
      <c r="AH95" s="36">
        <f t="shared" si="27"/>
        <v>-7.6603325415676937E-2</v>
      </c>
    </row>
    <row r="96" spans="1:34" ht="80.099999999999994" customHeight="1">
      <c r="A96" s="316"/>
      <c r="B96" s="27" t="s">
        <v>169</v>
      </c>
      <c r="C96" s="28">
        <f>SUM(C97:C100)</f>
        <v>394</v>
      </c>
      <c r="D96" s="38">
        <f>C96/'Children in Care'!C96</f>
        <v>0.92271662763466045</v>
      </c>
      <c r="E96" s="37"/>
      <c r="F96" s="104">
        <v>1</v>
      </c>
      <c r="G96" s="104">
        <v>1</v>
      </c>
      <c r="H96" s="28">
        <f>SUM(H97:H100)</f>
        <v>387</v>
      </c>
      <c r="I96" s="38">
        <f>H96/'[1]Children in Care'!H96</f>
        <v>0.90845070422535212</v>
      </c>
      <c r="J96" s="28">
        <f>SUM(J97:J100)</f>
        <v>384</v>
      </c>
      <c r="K96" s="38">
        <f>J96/'[1]Children in Care'!J96</f>
        <v>0.90352941176470591</v>
      </c>
      <c r="L96" s="28">
        <f>SUM(L97:L100)</f>
        <v>372</v>
      </c>
      <c r="M96" s="38">
        <f>L96/'[1]Children in Care'!L96</f>
        <v>0.88361045130641325</v>
      </c>
      <c r="N96" s="28">
        <f>SUM(N97:N100)</f>
        <v>374</v>
      </c>
      <c r="O96" s="38">
        <f>N96/'Children in Care'!N96</f>
        <v>0.89688249400479614</v>
      </c>
      <c r="P96" s="28">
        <f>SUM(P97:P100)</f>
        <v>358</v>
      </c>
      <c r="Q96" s="38">
        <f>P96/'Children in Care'!P96</f>
        <v>0.84433962264150941</v>
      </c>
      <c r="R96" s="28">
        <f>SUM(R97:R100)</f>
        <v>369</v>
      </c>
      <c r="S96" s="38">
        <f>R96/'Children in Care'!R96</f>
        <v>0.86823529411764711</v>
      </c>
      <c r="T96" s="28">
        <f>SUM(T97:T100)</f>
        <v>385</v>
      </c>
      <c r="U96" s="38">
        <f>T96/'Children in Care'!T96</f>
        <v>0.875</v>
      </c>
      <c r="V96" s="28">
        <f>SUM(V97:V100)</f>
        <v>390</v>
      </c>
      <c r="W96" s="38">
        <f>V96/'Children in Care'!V96</f>
        <v>0.89861751152073732</v>
      </c>
      <c r="X96" s="162">
        <f>SUM(X97:X100)</f>
        <v>0</v>
      </c>
      <c r="Y96" s="169" t="e">
        <f>X96/'Children in Care'!X96</f>
        <v>#DIV/0!</v>
      </c>
      <c r="Z96" s="162">
        <f>SUM(Z97:Z100)</f>
        <v>0</v>
      </c>
      <c r="AA96" s="169" t="e">
        <f>Z96/'Children in Care'!Z96</f>
        <v>#DIV/0!</v>
      </c>
      <c r="AB96" s="162">
        <f>SUM(AB97:AB100)</f>
        <v>0</v>
      </c>
      <c r="AC96" s="169" t="e">
        <f>AB96/'Children in Care'!AB96</f>
        <v>#DIV/0!</v>
      </c>
      <c r="AD96" s="162">
        <f>SUM(AD97:AD100)</f>
        <v>0</v>
      </c>
      <c r="AE96" s="169" t="e">
        <f>AD96/'Children in Care'!AD96</f>
        <v>#DIV/0!</v>
      </c>
      <c r="AF96" s="28">
        <f>SUM(AF97:AF100)</f>
        <v>390</v>
      </c>
      <c r="AG96" s="38">
        <f>AF96/'Children in Care'!AF96</f>
        <v>0.89861751152073732</v>
      </c>
      <c r="AH96" s="38">
        <f t="shared" si="27"/>
        <v>-0.10138248847926268</v>
      </c>
    </row>
    <row r="97" spans="1:34" ht="80.099999999999994" customHeight="1" outlineLevel="1">
      <c r="A97" s="316"/>
      <c r="B97" s="30" t="s">
        <v>45</v>
      </c>
      <c r="C97" s="31">
        <v>99</v>
      </c>
      <c r="D97" s="70">
        <f>C97/'Children in Care'!C97</f>
        <v>1</v>
      </c>
      <c r="E97" s="40"/>
      <c r="F97" s="71">
        <v>1</v>
      </c>
      <c r="G97" s="71">
        <v>1</v>
      </c>
      <c r="H97" s="31">
        <v>97</v>
      </c>
      <c r="I97" s="70">
        <f>H97/'[1]Children in Care'!H97</f>
        <v>1</v>
      </c>
      <c r="J97" s="31">
        <v>96</v>
      </c>
      <c r="K97" s="70">
        <f>J97/'[1]Children in Care'!J97</f>
        <v>1</v>
      </c>
      <c r="L97" s="31">
        <v>92</v>
      </c>
      <c r="M97" s="70">
        <f>L97/'[1]Children in Care'!L97</f>
        <v>1</v>
      </c>
      <c r="N97" s="31">
        <v>93</v>
      </c>
      <c r="O97" s="70">
        <f>N97/'Children in Care'!N97</f>
        <v>1</v>
      </c>
      <c r="P97" s="31">
        <v>99</v>
      </c>
      <c r="Q97" s="70">
        <f>P97/'Children in Care'!P97</f>
        <v>1</v>
      </c>
      <c r="R97" s="31">
        <v>103</v>
      </c>
      <c r="S97" s="70">
        <f>R97/'Children in Care'!R97</f>
        <v>0.98095238095238091</v>
      </c>
      <c r="T97" s="31">
        <v>105</v>
      </c>
      <c r="U97" s="70">
        <f>T97/'Children in Care'!T97</f>
        <v>0.98130841121495327</v>
      </c>
      <c r="V97" s="31">
        <v>103</v>
      </c>
      <c r="W97" s="70">
        <f>V97/'Children in Care'!V97</f>
        <v>1</v>
      </c>
      <c r="X97" s="163"/>
      <c r="Y97" s="107" t="e">
        <f>X97/'Children in Care'!X97</f>
        <v>#DIV/0!</v>
      </c>
      <c r="Z97" s="163"/>
      <c r="AA97" s="107" t="e">
        <f>Z97/'Children in Care'!Z97</f>
        <v>#DIV/0!</v>
      </c>
      <c r="AB97" s="163"/>
      <c r="AC97" s="107" t="e">
        <f>AB97/'Children in Care'!AB97</f>
        <v>#DIV/0!</v>
      </c>
      <c r="AD97" s="163"/>
      <c r="AE97" s="107" t="e">
        <f>AD97/'Children in Care'!AD97</f>
        <v>#DIV/0!</v>
      </c>
      <c r="AF97" s="33">
        <f>V97</f>
        <v>103</v>
      </c>
      <c r="AG97" s="105">
        <f>AF97/'Children in Care'!AF97</f>
        <v>1</v>
      </c>
      <c r="AH97" s="105">
        <f t="shared" si="27"/>
        <v>0</v>
      </c>
    </row>
    <row r="98" spans="1:34" ht="80.099999999999994" customHeight="1" outlineLevel="1">
      <c r="A98" s="34"/>
      <c r="B98" s="30" t="s">
        <v>46</v>
      </c>
      <c r="C98" s="31">
        <v>75</v>
      </c>
      <c r="D98" s="70">
        <f>C98/'Children in Care'!C98</f>
        <v>0.9375</v>
      </c>
      <c r="E98" s="40"/>
      <c r="F98" s="71">
        <v>1</v>
      </c>
      <c r="G98" s="71">
        <v>1</v>
      </c>
      <c r="H98" s="31">
        <v>71</v>
      </c>
      <c r="I98" s="70">
        <f>H98/'[1]Children in Care'!H98</f>
        <v>0.88749999999999996</v>
      </c>
      <c r="J98" s="31">
        <v>72</v>
      </c>
      <c r="K98" s="70">
        <f>J98/'[1]Children in Care'!J98</f>
        <v>0.9</v>
      </c>
      <c r="L98" s="31">
        <v>74</v>
      </c>
      <c r="M98" s="70">
        <f>L98/'[1]Children in Care'!L98</f>
        <v>0.92500000000000004</v>
      </c>
      <c r="N98" s="31">
        <v>73</v>
      </c>
      <c r="O98" s="70">
        <f>N98/'Children in Care'!N98</f>
        <v>0.92405063291139244</v>
      </c>
      <c r="P98" s="31">
        <v>74</v>
      </c>
      <c r="Q98" s="70">
        <f>P98/'Children in Care'!P98</f>
        <v>0.93670886075949367</v>
      </c>
      <c r="R98" s="31">
        <v>76</v>
      </c>
      <c r="S98" s="70">
        <f>R98/'Children in Care'!R98</f>
        <v>0.97435897435897434</v>
      </c>
      <c r="T98" s="31">
        <v>78</v>
      </c>
      <c r="U98" s="70">
        <f>T98/'Children in Care'!T98</f>
        <v>0.97499999999999998</v>
      </c>
      <c r="V98" s="31">
        <v>77</v>
      </c>
      <c r="W98" s="70">
        <f>V98/'Children in Care'!V98</f>
        <v>1</v>
      </c>
      <c r="X98" s="163"/>
      <c r="Y98" s="107" t="e">
        <f>X98/'Children in Care'!X98</f>
        <v>#DIV/0!</v>
      </c>
      <c r="Z98" s="163"/>
      <c r="AA98" s="107" t="e">
        <f>Z98/'Children in Care'!Z98</f>
        <v>#DIV/0!</v>
      </c>
      <c r="AB98" s="163"/>
      <c r="AC98" s="107" t="e">
        <f>AB98/'Children in Care'!AB98</f>
        <v>#DIV/0!</v>
      </c>
      <c r="AD98" s="163"/>
      <c r="AE98" s="107" t="e">
        <f>AD98/'Children in Care'!AD98</f>
        <v>#DIV/0!</v>
      </c>
      <c r="AF98" s="33">
        <f t="shared" ref="AF98:AF100" si="34">V98</f>
        <v>77</v>
      </c>
      <c r="AG98" s="105">
        <f>AF98/'Children in Care'!AF98</f>
        <v>1</v>
      </c>
      <c r="AH98" s="105">
        <f t="shared" si="27"/>
        <v>0</v>
      </c>
    </row>
    <row r="99" spans="1:34" ht="80.099999999999994" customHeight="1" outlineLevel="1">
      <c r="A99" s="34"/>
      <c r="B99" s="30" t="s">
        <v>47</v>
      </c>
      <c r="C99" s="31">
        <v>129</v>
      </c>
      <c r="D99" s="70">
        <f>C99/'Children in Care'!C99</f>
        <v>0.85430463576158944</v>
      </c>
      <c r="E99" s="40"/>
      <c r="F99" s="71">
        <v>1</v>
      </c>
      <c r="G99" s="71">
        <v>1</v>
      </c>
      <c r="H99" s="31">
        <v>128</v>
      </c>
      <c r="I99" s="70">
        <f>H99/'[1]Children in Care'!H99</f>
        <v>0.85333333333333339</v>
      </c>
      <c r="J99" s="31">
        <v>133</v>
      </c>
      <c r="K99" s="70">
        <f>J99/'[1]Children in Care'!J99</f>
        <v>0.85806451612903223</v>
      </c>
      <c r="L99" s="31">
        <v>118</v>
      </c>
      <c r="M99" s="70">
        <f>L99/'[1]Children in Care'!L99</f>
        <v>0.76623376623376627</v>
      </c>
      <c r="N99" s="31">
        <v>122</v>
      </c>
      <c r="O99" s="70">
        <f>N99/'Children in Care'!N99</f>
        <v>0.80263157894736847</v>
      </c>
      <c r="P99" s="31">
        <v>117</v>
      </c>
      <c r="Q99" s="70">
        <f>P99/'Children in Care'!P99</f>
        <v>0.77483443708609268</v>
      </c>
      <c r="R99" s="31">
        <v>109</v>
      </c>
      <c r="S99" s="70">
        <f>R99/'Children in Care'!R99</f>
        <v>0.74657534246575341</v>
      </c>
      <c r="T99" s="31">
        <v>124</v>
      </c>
      <c r="U99" s="70">
        <f>T99/'Children in Care'!T99</f>
        <v>0.78980891719745228</v>
      </c>
      <c r="V99" s="31">
        <v>136</v>
      </c>
      <c r="W99" s="70">
        <f>V99/'Children in Care'!V99</f>
        <v>0.84472049689440998</v>
      </c>
      <c r="X99" s="163"/>
      <c r="Y99" s="107" t="e">
        <f>X99/'Children in Care'!X99</f>
        <v>#DIV/0!</v>
      </c>
      <c r="Z99" s="163"/>
      <c r="AA99" s="107" t="e">
        <f>Z99/'Children in Care'!Z99</f>
        <v>#DIV/0!</v>
      </c>
      <c r="AB99" s="163"/>
      <c r="AC99" s="107" t="e">
        <f>AB99/'Children in Care'!AB99</f>
        <v>#DIV/0!</v>
      </c>
      <c r="AD99" s="163"/>
      <c r="AE99" s="107" t="e">
        <f>AD99/'Children in Care'!AD99</f>
        <v>#DIV/0!</v>
      </c>
      <c r="AF99" s="33">
        <f t="shared" si="34"/>
        <v>136</v>
      </c>
      <c r="AG99" s="105">
        <f>AF99/'Children in Care'!AF99</f>
        <v>0.84472049689440998</v>
      </c>
      <c r="AH99" s="105">
        <f t="shared" si="27"/>
        <v>-0.15527950310559002</v>
      </c>
    </row>
    <row r="100" spans="1:34" ht="80.099999999999994" customHeight="1" outlineLevel="1">
      <c r="A100" s="34"/>
      <c r="B100" s="30" t="s">
        <v>48</v>
      </c>
      <c r="C100" s="31">
        <v>91</v>
      </c>
      <c r="D100" s="70">
        <f>C100/'Children in Care'!C100</f>
        <v>0.93814432989690721</v>
      </c>
      <c r="E100" s="40"/>
      <c r="F100" s="71">
        <v>1</v>
      </c>
      <c r="G100" s="71">
        <v>1</v>
      </c>
      <c r="H100" s="31">
        <v>91</v>
      </c>
      <c r="I100" s="70">
        <f>H100/'[1]Children in Care'!H100</f>
        <v>0.91919191919191923</v>
      </c>
      <c r="J100" s="31">
        <v>83</v>
      </c>
      <c r="K100" s="70">
        <f>J100/'[1]Children in Care'!J100</f>
        <v>0.88297872340425532</v>
      </c>
      <c r="L100" s="31">
        <v>88</v>
      </c>
      <c r="M100" s="70">
        <f>L100/'[1]Children in Care'!L100</f>
        <v>0.9263157894736842</v>
      </c>
      <c r="N100" s="31">
        <v>86</v>
      </c>
      <c r="O100" s="70">
        <f>N100/'Children in Care'!N100</f>
        <v>0.92473118279569888</v>
      </c>
      <c r="P100" s="31">
        <v>68</v>
      </c>
      <c r="Q100" s="70">
        <f>P100/'Children in Care'!P100</f>
        <v>0.71578947368421053</v>
      </c>
      <c r="R100" s="31">
        <v>81</v>
      </c>
      <c r="S100" s="70">
        <f>R100/'Children in Care'!R100</f>
        <v>0.84375</v>
      </c>
      <c r="T100" s="31">
        <v>78</v>
      </c>
      <c r="U100" s="70">
        <f>T100/'Children in Care'!T100</f>
        <v>0.8125</v>
      </c>
      <c r="V100" s="31">
        <v>74</v>
      </c>
      <c r="W100" s="70">
        <f>V100/'Children in Care'!V100</f>
        <v>0.79569892473118276</v>
      </c>
      <c r="X100" s="163"/>
      <c r="Y100" s="107" t="e">
        <f>X100/'Children in Care'!X100</f>
        <v>#DIV/0!</v>
      </c>
      <c r="Z100" s="163"/>
      <c r="AA100" s="107" t="e">
        <f>Z100/'Children in Care'!Z100</f>
        <v>#DIV/0!</v>
      </c>
      <c r="AB100" s="163"/>
      <c r="AC100" s="107" t="e">
        <f>AB100/'Children in Care'!AB100</f>
        <v>#DIV/0!</v>
      </c>
      <c r="AD100" s="163"/>
      <c r="AE100" s="107" t="e">
        <f>AD100/'Children in Care'!AD100</f>
        <v>#DIV/0!</v>
      </c>
      <c r="AF100" s="33">
        <f t="shared" si="34"/>
        <v>74</v>
      </c>
      <c r="AG100" s="105">
        <f>AF100/'Children in Care'!AF100</f>
        <v>0.79569892473118276</v>
      </c>
      <c r="AH100" s="105">
        <f t="shared" si="27"/>
        <v>-0.20430107526881724</v>
      </c>
    </row>
    <row r="101" spans="1:34" ht="80.099999999999994" customHeight="1">
      <c r="A101" s="35"/>
      <c r="B101" s="27" t="s">
        <v>170</v>
      </c>
      <c r="C101" s="28">
        <f>SUM(C102:C105)</f>
        <v>392</v>
      </c>
      <c r="D101" s="38">
        <f>C101/'Children in Care'!C101</f>
        <v>0.89702517162471396</v>
      </c>
      <c r="E101" s="37"/>
      <c r="F101" s="104">
        <v>1</v>
      </c>
      <c r="G101" s="104">
        <v>1</v>
      </c>
      <c r="H101" s="28">
        <f>SUM(H102:H105)</f>
        <v>393</v>
      </c>
      <c r="I101" s="38">
        <f>H101/'[1]Children in Care'!H101</f>
        <v>0.90552995391705071</v>
      </c>
      <c r="J101" s="28">
        <f>SUM(J102:J105)</f>
        <v>407</v>
      </c>
      <c r="K101" s="38">
        <f>J101/'[1]Children in Care'!J101</f>
        <v>0.93995381062355654</v>
      </c>
      <c r="L101" s="28">
        <f>SUM(L102:L105)</f>
        <v>407</v>
      </c>
      <c r="M101" s="38">
        <f>L101/'[1]Children in Care'!L101</f>
        <v>0.93778801843317972</v>
      </c>
      <c r="N101" s="28">
        <f>SUM(N102:N105)</f>
        <v>402</v>
      </c>
      <c r="O101" s="38">
        <f>N101/'Children in Care'!N101</f>
        <v>0.93271461716937354</v>
      </c>
      <c r="P101" s="28">
        <f>SUM(P102:P105)</f>
        <v>395</v>
      </c>
      <c r="Q101" s="38">
        <f>P101/'Children in Care'!P101</f>
        <v>0.92941176470588238</v>
      </c>
      <c r="R101" s="28">
        <f>SUM(R102:R105)</f>
        <v>385</v>
      </c>
      <c r="S101" s="38">
        <f>R101/'Children in Care'!R101</f>
        <v>0.91232227488151663</v>
      </c>
      <c r="T101" s="28">
        <f>SUM(T102:T105)</f>
        <v>386</v>
      </c>
      <c r="U101" s="38">
        <f>T101/'Children in Care'!T101</f>
        <v>0.919047619047619</v>
      </c>
      <c r="V101" s="28">
        <f>SUM(V102:V105)</f>
        <v>372</v>
      </c>
      <c r="W101" s="38">
        <f>V101/'Children in Care'!V101</f>
        <v>0.90291262135922334</v>
      </c>
      <c r="X101" s="162">
        <f>SUM(X102:X105)</f>
        <v>0</v>
      </c>
      <c r="Y101" s="169" t="e">
        <f>X101/'Children in Care'!X101</f>
        <v>#DIV/0!</v>
      </c>
      <c r="Z101" s="162">
        <f>SUM(Z102:Z105)</f>
        <v>0</v>
      </c>
      <c r="AA101" s="169" t="e">
        <f>Z101/'Children in Care'!Z101</f>
        <v>#DIV/0!</v>
      </c>
      <c r="AB101" s="162">
        <f>SUM(AB102:AB105)</f>
        <v>0</v>
      </c>
      <c r="AC101" s="169" t="e">
        <f>AB101/'Children in Care'!AB101</f>
        <v>#DIV/0!</v>
      </c>
      <c r="AD101" s="162">
        <f>SUM(AD102:AD105)</f>
        <v>0</v>
      </c>
      <c r="AE101" s="169" t="e">
        <f>AD101/'Children in Care'!AD101</f>
        <v>#DIV/0!</v>
      </c>
      <c r="AF101" s="28">
        <f>SUM(AF102:AF105)</f>
        <v>372</v>
      </c>
      <c r="AG101" s="38">
        <f>AF101/'Children in Care'!AF101</f>
        <v>0.90291262135922334</v>
      </c>
      <c r="AH101" s="38">
        <f t="shared" si="27"/>
        <v>-9.7087378640776656E-2</v>
      </c>
    </row>
    <row r="102" spans="1:34" ht="80.099999999999994" customHeight="1" outlineLevel="1">
      <c r="A102" s="35"/>
      <c r="B102" s="30" t="s">
        <v>49</v>
      </c>
      <c r="C102" s="31">
        <v>195</v>
      </c>
      <c r="D102" s="70">
        <f>C102/'Children in Care'!C102</f>
        <v>0.94202898550724634</v>
      </c>
      <c r="E102" s="40"/>
      <c r="F102" s="71">
        <v>1</v>
      </c>
      <c r="G102" s="71">
        <v>1</v>
      </c>
      <c r="H102" s="31">
        <v>197</v>
      </c>
      <c r="I102" s="70">
        <f>H102/'[1]Children in Care'!H102</f>
        <v>0.96568627450980393</v>
      </c>
      <c r="J102" s="31">
        <v>199</v>
      </c>
      <c r="K102" s="70">
        <f>J102/'[1]Children in Care'!J102</f>
        <v>0.97073170731707314</v>
      </c>
      <c r="L102" s="31">
        <v>198</v>
      </c>
      <c r="M102" s="70">
        <f>L102/'[1]Children in Care'!L102</f>
        <v>0.96585365853658534</v>
      </c>
      <c r="N102" s="31">
        <v>197</v>
      </c>
      <c r="O102" s="70">
        <f>N102/'Children in Care'!N102</f>
        <v>0.96568627450980393</v>
      </c>
      <c r="P102" s="31">
        <v>195</v>
      </c>
      <c r="Q102" s="70">
        <f>P102/'Children in Care'!P102</f>
        <v>0.96534653465346532</v>
      </c>
      <c r="R102" s="31">
        <v>193</v>
      </c>
      <c r="S102" s="70">
        <f>R102/'Children in Care'!R102</f>
        <v>0.96984924623115576</v>
      </c>
      <c r="T102" s="31">
        <v>189</v>
      </c>
      <c r="U102" s="70">
        <f>T102/'Children in Care'!T102</f>
        <v>0.96923076923076923</v>
      </c>
      <c r="V102" s="31">
        <v>178</v>
      </c>
      <c r="W102" s="70">
        <f>V102/'Children in Care'!V102</f>
        <v>0.92708333333333337</v>
      </c>
      <c r="X102" s="163"/>
      <c r="Y102" s="107" t="e">
        <f>X102/'Children in Care'!X102</f>
        <v>#DIV/0!</v>
      </c>
      <c r="Z102" s="163"/>
      <c r="AA102" s="107" t="e">
        <f>Z102/'Children in Care'!Z102</f>
        <v>#DIV/0!</v>
      </c>
      <c r="AB102" s="163"/>
      <c r="AC102" s="107" t="e">
        <f>AB102/'Children in Care'!AB102</f>
        <v>#DIV/0!</v>
      </c>
      <c r="AD102" s="163"/>
      <c r="AE102" s="107" t="e">
        <f>AD102/'Children in Care'!AD102</f>
        <v>#DIV/0!</v>
      </c>
      <c r="AF102" s="33">
        <f>V102</f>
        <v>178</v>
      </c>
      <c r="AG102" s="105">
        <f>AF102/'Children in Care'!AF102</f>
        <v>0.92708333333333337</v>
      </c>
      <c r="AH102" s="105">
        <f t="shared" si="27"/>
        <v>-7.291666666666663E-2</v>
      </c>
    </row>
    <row r="103" spans="1:34" ht="80.099999999999994" customHeight="1" outlineLevel="1">
      <c r="A103" s="35"/>
      <c r="B103" s="30" t="s">
        <v>50</v>
      </c>
      <c r="C103" s="31">
        <v>101</v>
      </c>
      <c r="D103" s="70">
        <f>C103/'Children in Care'!C103</f>
        <v>0.87826086956521743</v>
      </c>
      <c r="E103" s="40"/>
      <c r="F103" s="71">
        <v>1</v>
      </c>
      <c r="G103" s="71">
        <v>1</v>
      </c>
      <c r="H103" s="31">
        <v>99</v>
      </c>
      <c r="I103" s="70">
        <f>H103/'[1]Children in Care'!H103</f>
        <v>0.86086956521739133</v>
      </c>
      <c r="J103" s="31">
        <v>108</v>
      </c>
      <c r="K103" s="70">
        <f>J103/'[1]Children in Care'!J103</f>
        <v>0.94736842105263153</v>
      </c>
      <c r="L103" s="31">
        <v>107</v>
      </c>
      <c r="M103" s="70">
        <f>L103/'[1]Children in Care'!L103</f>
        <v>0.94690265486725667</v>
      </c>
      <c r="N103" s="31">
        <v>104</v>
      </c>
      <c r="O103" s="70">
        <f>N103/'Children in Care'!N103</f>
        <v>0.9285714285714286</v>
      </c>
      <c r="P103" s="31">
        <v>99</v>
      </c>
      <c r="Q103" s="70">
        <f>P103/'Children in Care'!P103</f>
        <v>0.91666666666666663</v>
      </c>
      <c r="R103" s="31">
        <v>92</v>
      </c>
      <c r="S103" s="70">
        <f>R103/'Children in Care'!R103</f>
        <v>0.85981308411214952</v>
      </c>
      <c r="T103" s="31">
        <v>99</v>
      </c>
      <c r="U103" s="70">
        <f>T103/'Children in Care'!T103</f>
        <v>0.91666666666666663</v>
      </c>
      <c r="V103" s="31">
        <v>98</v>
      </c>
      <c r="W103" s="70">
        <f>V103/'Children in Care'!V103</f>
        <v>0.93333333333333335</v>
      </c>
      <c r="X103" s="163"/>
      <c r="Y103" s="107" t="e">
        <f>X103/'Children in Care'!X103</f>
        <v>#DIV/0!</v>
      </c>
      <c r="Z103" s="163"/>
      <c r="AA103" s="107" t="e">
        <f>Z103/'Children in Care'!Z103</f>
        <v>#DIV/0!</v>
      </c>
      <c r="AB103" s="163"/>
      <c r="AC103" s="107" t="e">
        <f>AB103/'Children in Care'!AB103</f>
        <v>#DIV/0!</v>
      </c>
      <c r="AD103" s="163"/>
      <c r="AE103" s="107" t="e">
        <f>AD103/'Children in Care'!AD103</f>
        <v>#DIV/0!</v>
      </c>
      <c r="AF103" s="33">
        <f t="shared" ref="AF103:AF105" si="35">V103</f>
        <v>98</v>
      </c>
      <c r="AG103" s="105">
        <f>AF103/'Children in Care'!AF103</f>
        <v>0.93333333333333335</v>
      </c>
      <c r="AH103" s="105">
        <f t="shared" ref="AH103:AH135" si="36">AG103/F103-100%</f>
        <v>-6.6666666666666652E-2</v>
      </c>
    </row>
    <row r="104" spans="1:34" ht="80.099999999999994" customHeight="1" outlineLevel="1">
      <c r="A104" s="35"/>
      <c r="B104" s="30" t="s">
        <v>51</v>
      </c>
      <c r="C104" s="31">
        <v>73</v>
      </c>
      <c r="D104" s="70">
        <f>C104/'Children in Care'!C104</f>
        <v>0.81111111111111112</v>
      </c>
      <c r="E104" s="40"/>
      <c r="F104" s="71">
        <v>1</v>
      </c>
      <c r="G104" s="71">
        <v>1</v>
      </c>
      <c r="H104" s="31">
        <v>77</v>
      </c>
      <c r="I104" s="70">
        <f>H104/'[1]Children in Care'!H104</f>
        <v>0.85555555555555551</v>
      </c>
      <c r="J104" s="31">
        <v>80</v>
      </c>
      <c r="K104" s="70">
        <f>J104/'[1]Children in Care'!J104</f>
        <v>0.898876404494382</v>
      </c>
      <c r="L104" s="31">
        <v>81</v>
      </c>
      <c r="M104" s="70">
        <f>L104/'[1]Children in Care'!L104</f>
        <v>0.9</v>
      </c>
      <c r="N104" s="31">
        <v>81</v>
      </c>
      <c r="O104" s="70">
        <f>N104/'Children in Care'!N104</f>
        <v>0.9</v>
      </c>
      <c r="P104" s="31">
        <v>81</v>
      </c>
      <c r="Q104" s="70">
        <f>P104/'Children in Care'!P104</f>
        <v>0.9</v>
      </c>
      <c r="R104" s="31">
        <v>80</v>
      </c>
      <c r="S104" s="70">
        <f>R104/'Children in Care'!R104</f>
        <v>0.87912087912087911</v>
      </c>
      <c r="T104" s="31">
        <v>73</v>
      </c>
      <c r="U104" s="70">
        <f>T104/'Children in Care'!T104</f>
        <v>0.83908045977011492</v>
      </c>
      <c r="V104" s="31">
        <v>71</v>
      </c>
      <c r="W104" s="70">
        <f>V104/'Children in Care'!V104</f>
        <v>0.83529411764705885</v>
      </c>
      <c r="X104" s="163"/>
      <c r="Y104" s="107" t="e">
        <f>X104/'Children in Care'!X104</f>
        <v>#DIV/0!</v>
      </c>
      <c r="Z104" s="163"/>
      <c r="AA104" s="107" t="e">
        <f>Z104/'Children in Care'!Z104</f>
        <v>#DIV/0!</v>
      </c>
      <c r="AB104" s="163"/>
      <c r="AC104" s="107" t="e">
        <f>AB104/'Children in Care'!AB104</f>
        <v>#DIV/0!</v>
      </c>
      <c r="AD104" s="163"/>
      <c r="AE104" s="107" t="e">
        <f>AD104/'Children in Care'!AD104</f>
        <v>#DIV/0!</v>
      </c>
      <c r="AF104" s="33">
        <f t="shared" si="35"/>
        <v>71</v>
      </c>
      <c r="AG104" s="105">
        <f>AF104/'Children in Care'!AF104</f>
        <v>0.83529411764705885</v>
      </c>
      <c r="AH104" s="105">
        <f t="shared" si="36"/>
        <v>-0.16470588235294115</v>
      </c>
    </row>
    <row r="105" spans="1:34" ht="80.099999999999994" customHeight="1" outlineLevel="1">
      <c r="A105" s="35"/>
      <c r="B105" s="30" t="s">
        <v>52</v>
      </c>
      <c r="C105" s="31">
        <v>23</v>
      </c>
      <c r="D105" s="70">
        <f>C105/'Children in Care'!C105</f>
        <v>0.92</v>
      </c>
      <c r="E105" s="40"/>
      <c r="F105" s="71">
        <v>1</v>
      </c>
      <c r="G105" s="71">
        <v>1</v>
      </c>
      <c r="H105" s="31">
        <v>20</v>
      </c>
      <c r="I105" s="70">
        <f>H105/'[1]Children in Care'!H105</f>
        <v>0.8</v>
      </c>
      <c r="J105" s="31">
        <v>20</v>
      </c>
      <c r="K105" s="70">
        <f>J105/'[1]Children in Care'!J105</f>
        <v>0.8</v>
      </c>
      <c r="L105" s="31">
        <v>21</v>
      </c>
      <c r="M105" s="70">
        <f>L105/'[1]Children in Care'!L105</f>
        <v>0.80769230769230771</v>
      </c>
      <c r="N105" s="31">
        <v>20</v>
      </c>
      <c r="O105" s="70">
        <f>N105/'Children in Care'!N105</f>
        <v>0.8</v>
      </c>
      <c r="P105" s="31">
        <v>20</v>
      </c>
      <c r="Q105" s="70">
        <f>P105/'Children in Care'!P105</f>
        <v>0.8</v>
      </c>
      <c r="R105" s="31">
        <v>20</v>
      </c>
      <c r="S105" s="70">
        <f>R105/'Children in Care'!R105</f>
        <v>0.8</v>
      </c>
      <c r="T105" s="31">
        <v>25</v>
      </c>
      <c r="U105" s="70">
        <f>T105/'Children in Care'!T105</f>
        <v>0.83333333333333337</v>
      </c>
      <c r="V105" s="31">
        <v>25</v>
      </c>
      <c r="W105" s="70">
        <f>V105/'Children in Care'!V105</f>
        <v>0.83333333333333337</v>
      </c>
      <c r="X105" s="163"/>
      <c r="Y105" s="107" t="e">
        <f>X105/'Children in Care'!X105</f>
        <v>#DIV/0!</v>
      </c>
      <c r="Z105" s="163"/>
      <c r="AA105" s="107" t="e">
        <f>Z105/'Children in Care'!Z105</f>
        <v>#DIV/0!</v>
      </c>
      <c r="AB105" s="163"/>
      <c r="AC105" s="107" t="e">
        <f>AB105/'Children in Care'!AB105</f>
        <v>#DIV/0!</v>
      </c>
      <c r="AD105" s="163"/>
      <c r="AE105" s="107" t="e">
        <f>AD105/'Children in Care'!AD105</f>
        <v>#DIV/0!</v>
      </c>
      <c r="AF105" s="33">
        <f t="shared" si="35"/>
        <v>25</v>
      </c>
      <c r="AG105" s="105">
        <f>AF105/'Children in Care'!AF105</f>
        <v>0.83333333333333337</v>
      </c>
      <c r="AH105" s="105">
        <f t="shared" si="36"/>
        <v>-0.16666666666666663</v>
      </c>
    </row>
    <row r="106" spans="1:34" ht="80.099999999999994" customHeight="1">
      <c r="A106" s="35"/>
      <c r="B106" s="27" t="s">
        <v>171</v>
      </c>
      <c r="C106" s="28">
        <f>SUM(C107:C110)</f>
        <v>506</v>
      </c>
      <c r="D106" s="38">
        <f>C106/'Children in Care'!C106</f>
        <v>0.9457943925233645</v>
      </c>
      <c r="E106" s="37"/>
      <c r="F106" s="104">
        <v>1</v>
      </c>
      <c r="G106" s="104">
        <v>1</v>
      </c>
      <c r="H106" s="28">
        <f>SUM(H107:H110)</f>
        <v>499</v>
      </c>
      <c r="I106" s="38">
        <f>H106/'[1]Children in Care'!H106</f>
        <v>0.92923649906890127</v>
      </c>
      <c r="J106" s="28">
        <f>SUM(J107:J110)</f>
        <v>500</v>
      </c>
      <c r="K106" s="38">
        <f>J106/'[1]Children in Care'!J106</f>
        <v>0.94876660341555974</v>
      </c>
      <c r="L106" s="28">
        <f>SUM(L107:L110)</f>
        <v>490</v>
      </c>
      <c r="M106" s="38">
        <f>L106/'[1]Children in Care'!L106</f>
        <v>0.93869731800766287</v>
      </c>
      <c r="N106" s="28">
        <f>SUM(N107:N110)</f>
        <v>506</v>
      </c>
      <c r="O106" s="38">
        <f>N106/'Children in Care'!N106</f>
        <v>0.97120921305182339</v>
      </c>
      <c r="P106" s="28">
        <f>SUM(P107:P110)</f>
        <v>500</v>
      </c>
      <c r="Q106" s="38">
        <f>P106/'Children in Care'!P106</f>
        <v>0.96153846153846156</v>
      </c>
      <c r="R106" s="28">
        <f>SUM(R107:R110)</f>
        <v>505</v>
      </c>
      <c r="S106" s="38">
        <f>R106/'Children in Care'!R106</f>
        <v>0.95643939393939392</v>
      </c>
      <c r="T106" s="28">
        <f>SUM(T107:T110)</f>
        <v>496</v>
      </c>
      <c r="U106" s="38">
        <f>T106/'Children in Care'!T106</f>
        <v>0.95019157088122608</v>
      </c>
      <c r="V106" s="28">
        <f>SUM(V107:V110)</f>
        <v>494</v>
      </c>
      <c r="W106" s="38">
        <f>V106/'Children in Care'!V106</f>
        <v>0.96108949416342415</v>
      </c>
      <c r="X106" s="162">
        <f>SUM(X107:X110)</f>
        <v>0</v>
      </c>
      <c r="Y106" s="169" t="e">
        <f>X106/'Children in Care'!X106</f>
        <v>#DIV/0!</v>
      </c>
      <c r="Z106" s="162">
        <f>SUM(Z107:Z110)</f>
        <v>0</v>
      </c>
      <c r="AA106" s="169" t="e">
        <f>Z106/'Children in Care'!Z106</f>
        <v>#DIV/0!</v>
      </c>
      <c r="AB106" s="162">
        <f>SUM(AB107:AB110)</f>
        <v>0</v>
      </c>
      <c r="AC106" s="169" t="e">
        <f>AB106/'Children in Care'!AB106</f>
        <v>#DIV/0!</v>
      </c>
      <c r="AD106" s="162">
        <f>SUM(AD107:AD110)</f>
        <v>0</v>
      </c>
      <c r="AE106" s="169" t="e">
        <f>AD106/'Children in Care'!AD106</f>
        <v>#DIV/0!</v>
      </c>
      <c r="AF106" s="28">
        <f>SUM(AF107:AF110)</f>
        <v>494</v>
      </c>
      <c r="AG106" s="38">
        <f>AF106/'Children in Care'!AF106</f>
        <v>0.96108949416342415</v>
      </c>
      <c r="AH106" s="38">
        <f t="shared" si="36"/>
        <v>-3.8910505836575848E-2</v>
      </c>
    </row>
    <row r="107" spans="1:34" ht="80.099999999999994" customHeight="1" outlineLevel="1">
      <c r="A107" s="35"/>
      <c r="B107" s="30" t="s">
        <v>53</v>
      </c>
      <c r="C107" s="31">
        <v>254</v>
      </c>
      <c r="D107" s="70">
        <f>C107/'Children in Care'!C107</f>
        <v>0.96577946768060841</v>
      </c>
      <c r="E107" s="40"/>
      <c r="F107" s="71">
        <v>1</v>
      </c>
      <c r="G107" s="71">
        <v>1</v>
      </c>
      <c r="H107" s="31">
        <v>250</v>
      </c>
      <c r="I107" s="70">
        <f>H107/'[1]Children in Care'!H107</f>
        <v>0.93632958801498123</v>
      </c>
      <c r="J107" s="31">
        <v>251</v>
      </c>
      <c r="K107" s="70">
        <f>J107/'[1]Children in Care'!J107</f>
        <v>0.9653846153846154</v>
      </c>
      <c r="L107" s="31">
        <v>247</v>
      </c>
      <c r="M107" s="70">
        <f>L107/'[1]Children in Care'!L107</f>
        <v>0.96484375</v>
      </c>
      <c r="N107" s="31">
        <v>246</v>
      </c>
      <c r="O107" s="70">
        <f>N107/'Children in Care'!N107</f>
        <v>0.96470588235294119</v>
      </c>
      <c r="P107" s="31">
        <v>244</v>
      </c>
      <c r="Q107" s="70">
        <f>P107/'Children in Care'!P107</f>
        <v>0.96442687747035571</v>
      </c>
      <c r="R107" s="31">
        <v>250</v>
      </c>
      <c r="S107" s="70">
        <f>R107/'Children in Care'!R107</f>
        <v>0.96899224806201545</v>
      </c>
      <c r="T107" s="31">
        <v>248</v>
      </c>
      <c r="U107" s="70">
        <f>T107/'Children in Care'!T107</f>
        <v>0.96875</v>
      </c>
      <c r="V107" s="31">
        <v>237</v>
      </c>
      <c r="W107" s="70">
        <f>V107/'Children in Care'!V107</f>
        <v>0.94422310756972117</v>
      </c>
      <c r="X107" s="163"/>
      <c r="Y107" s="107" t="e">
        <f>X107/'Children in Care'!X107</f>
        <v>#DIV/0!</v>
      </c>
      <c r="Z107" s="163"/>
      <c r="AA107" s="107" t="e">
        <f>Z107/'Children in Care'!Z107</f>
        <v>#DIV/0!</v>
      </c>
      <c r="AB107" s="163"/>
      <c r="AC107" s="107" t="e">
        <f>AB107/'Children in Care'!AB107</f>
        <v>#DIV/0!</v>
      </c>
      <c r="AD107" s="163"/>
      <c r="AE107" s="107" t="e">
        <f>AD107/'Children in Care'!AD107</f>
        <v>#DIV/0!</v>
      </c>
      <c r="AF107" s="33">
        <f>V107</f>
        <v>237</v>
      </c>
      <c r="AG107" s="105">
        <f>AF107/'Children in Care'!AF107</f>
        <v>0.94422310756972117</v>
      </c>
      <c r="AH107" s="105">
        <f t="shared" si="36"/>
        <v>-5.5776892430278835E-2</v>
      </c>
    </row>
    <row r="108" spans="1:34" ht="80.099999999999994" customHeight="1" outlineLevel="1">
      <c r="A108" s="35"/>
      <c r="B108" s="30" t="s">
        <v>54</v>
      </c>
      <c r="C108" s="31">
        <v>64</v>
      </c>
      <c r="D108" s="70">
        <f>C108/'Children in Care'!C108</f>
        <v>0.98461538461538467</v>
      </c>
      <c r="E108" s="40"/>
      <c r="F108" s="71">
        <v>1</v>
      </c>
      <c r="G108" s="71">
        <v>1</v>
      </c>
      <c r="H108" s="31">
        <v>64</v>
      </c>
      <c r="I108" s="70">
        <f>H108/'[1]Children in Care'!H108</f>
        <v>0.98461538461538467</v>
      </c>
      <c r="J108" s="31">
        <v>64</v>
      </c>
      <c r="K108" s="70">
        <f>J108/'[1]Children in Care'!J108</f>
        <v>0.98461538461538467</v>
      </c>
      <c r="L108" s="31">
        <v>64</v>
      </c>
      <c r="M108" s="70">
        <f>L108/'[1]Children in Care'!L108</f>
        <v>0.98461538461538467</v>
      </c>
      <c r="N108" s="31">
        <v>65</v>
      </c>
      <c r="O108" s="70">
        <f>N108/'Children in Care'!N108</f>
        <v>0.98484848484848486</v>
      </c>
      <c r="P108" s="31">
        <v>64</v>
      </c>
      <c r="Q108" s="70">
        <f>P108/'Children in Care'!P108</f>
        <v>0.98461538461538467</v>
      </c>
      <c r="R108" s="31">
        <v>67</v>
      </c>
      <c r="S108" s="70">
        <f>R108/'Children in Care'!R108</f>
        <v>1</v>
      </c>
      <c r="T108" s="31">
        <v>66</v>
      </c>
      <c r="U108" s="70">
        <f>T108/'Children in Care'!T108</f>
        <v>1</v>
      </c>
      <c r="V108" s="31">
        <v>64</v>
      </c>
      <c r="W108" s="70">
        <f>V108/'Children in Care'!V108</f>
        <v>1</v>
      </c>
      <c r="X108" s="163"/>
      <c r="Y108" s="107" t="e">
        <f>X108/'Children in Care'!X108</f>
        <v>#DIV/0!</v>
      </c>
      <c r="Z108" s="163"/>
      <c r="AA108" s="107" t="e">
        <f>Z108/'Children in Care'!Z108</f>
        <v>#DIV/0!</v>
      </c>
      <c r="AB108" s="163"/>
      <c r="AC108" s="107" t="e">
        <f>AB108/'Children in Care'!AB108</f>
        <v>#DIV/0!</v>
      </c>
      <c r="AD108" s="163"/>
      <c r="AE108" s="107" t="e">
        <f>AD108/'Children in Care'!AD108</f>
        <v>#DIV/0!</v>
      </c>
      <c r="AF108" s="33">
        <f t="shared" ref="AF108:AF110" si="37">V108</f>
        <v>64</v>
      </c>
      <c r="AG108" s="105">
        <f>AF108/'Children in Care'!AF108</f>
        <v>1</v>
      </c>
      <c r="AH108" s="105">
        <f t="shared" si="36"/>
        <v>0</v>
      </c>
    </row>
    <row r="109" spans="1:34" ht="80.099999999999994" customHeight="1" outlineLevel="1">
      <c r="A109" s="35"/>
      <c r="B109" s="30" t="s">
        <v>55</v>
      </c>
      <c r="C109" s="31">
        <v>104</v>
      </c>
      <c r="D109" s="70">
        <f>C109/'Children in Care'!C109</f>
        <v>0.92035398230088494</v>
      </c>
      <c r="E109" s="40"/>
      <c r="F109" s="71">
        <v>1</v>
      </c>
      <c r="G109" s="71">
        <v>1</v>
      </c>
      <c r="H109" s="31">
        <v>100</v>
      </c>
      <c r="I109" s="70">
        <f>H109/'[1]Children in Care'!H109</f>
        <v>0.8928571428571429</v>
      </c>
      <c r="J109" s="31">
        <v>102</v>
      </c>
      <c r="K109" s="70">
        <f>J109/'[1]Children in Care'!J109</f>
        <v>0.9107142857142857</v>
      </c>
      <c r="L109" s="31">
        <v>100</v>
      </c>
      <c r="M109" s="70">
        <f>L109/'[1]Children in Care'!L109</f>
        <v>0.90909090909090906</v>
      </c>
      <c r="N109" s="31">
        <v>107</v>
      </c>
      <c r="O109" s="70">
        <f>N109/'Children in Care'!N109</f>
        <v>0.97272727272727277</v>
      </c>
      <c r="P109" s="31">
        <v>101</v>
      </c>
      <c r="Q109" s="70">
        <f>P109/'Children in Care'!P109</f>
        <v>0.92660550458715596</v>
      </c>
      <c r="R109" s="31">
        <v>96</v>
      </c>
      <c r="S109" s="70">
        <f>R109/'Children in Care'!R109</f>
        <v>0.87272727272727268</v>
      </c>
      <c r="T109" s="31">
        <v>93</v>
      </c>
      <c r="U109" s="70">
        <f>T109/'Children in Care'!T109</f>
        <v>0.84545454545454546</v>
      </c>
      <c r="V109" s="31">
        <v>103</v>
      </c>
      <c r="W109" s="70">
        <f>V109/'Children in Care'!V109</f>
        <v>0.94495412844036697</v>
      </c>
      <c r="X109" s="163"/>
      <c r="Y109" s="107" t="e">
        <f>X109/'Children in Care'!X109</f>
        <v>#DIV/0!</v>
      </c>
      <c r="Z109" s="163"/>
      <c r="AA109" s="107" t="e">
        <f>Z109/'Children in Care'!Z109</f>
        <v>#DIV/0!</v>
      </c>
      <c r="AB109" s="163"/>
      <c r="AC109" s="107" t="e">
        <f>AB109/'Children in Care'!AB109</f>
        <v>#DIV/0!</v>
      </c>
      <c r="AD109" s="163"/>
      <c r="AE109" s="107" t="e">
        <f>AD109/'Children in Care'!AD109</f>
        <v>#DIV/0!</v>
      </c>
      <c r="AF109" s="33">
        <f t="shared" si="37"/>
        <v>103</v>
      </c>
      <c r="AG109" s="105">
        <f>AF109/'Children in Care'!AF109</f>
        <v>0.94495412844036697</v>
      </c>
      <c r="AH109" s="105">
        <f t="shared" si="36"/>
        <v>-5.5045871559633031E-2</v>
      </c>
    </row>
    <row r="110" spans="1:34" ht="80.099999999999994" customHeight="1" outlineLevel="1">
      <c r="A110" s="35"/>
      <c r="B110" s="30" t="s">
        <v>56</v>
      </c>
      <c r="C110" s="31">
        <v>84</v>
      </c>
      <c r="D110" s="70">
        <f>C110/'Children in Care'!C110</f>
        <v>0.8936170212765957</v>
      </c>
      <c r="E110" s="40"/>
      <c r="F110" s="71">
        <v>1</v>
      </c>
      <c r="G110" s="71">
        <v>1</v>
      </c>
      <c r="H110" s="31">
        <v>85</v>
      </c>
      <c r="I110" s="70">
        <f>H110/'[1]Children in Care'!H110</f>
        <v>0.91397849462365588</v>
      </c>
      <c r="J110" s="31">
        <v>83</v>
      </c>
      <c r="K110" s="70">
        <f>J110/'[1]Children in Care'!J110</f>
        <v>0.92222222222222228</v>
      </c>
      <c r="L110" s="31">
        <v>79</v>
      </c>
      <c r="M110" s="70">
        <f>L110/'[1]Children in Care'!L110</f>
        <v>0.86813186813186816</v>
      </c>
      <c r="N110" s="31">
        <v>88</v>
      </c>
      <c r="O110" s="70">
        <f>N110/'Children in Care'!N110</f>
        <v>0.97777777777777775</v>
      </c>
      <c r="P110" s="31">
        <v>91</v>
      </c>
      <c r="Q110" s="70">
        <f>P110/'Children in Care'!P110</f>
        <v>0.978494623655914</v>
      </c>
      <c r="R110" s="31">
        <v>92</v>
      </c>
      <c r="S110" s="70">
        <f>R110/'Children in Care'!R110</f>
        <v>0.989247311827957</v>
      </c>
      <c r="T110" s="31">
        <v>89</v>
      </c>
      <c r="U110" s="70">
        <f>T110/'Children in Care'!T110</f>
        <v>0.98888888888888893</v>
      </c>
      <c r="V110" s="31">
        <v>90</v>
      </c>
      <c r="W110" s="70">
        <f>V110/'Children in Care'!V110</f>
        <v>1</v>
      </c>
      <c r="X110" s="163"/>
      <c r="Y110" s="107" t="e">
        <f>X110/'Children in Care'!X110</f>
        <v>#DIV/0!</v>
      </c>
      <c r="Z110" s="163"/>
      <c r="AA110" s="107" t="e">
        <f>Z110/'Children in Care'!Z110</f>
        <v>#DIV/0!</v>
      </c>
      <c r="AB110" s="163"/>
      <c r="AC110" s="107" t="e">
        <f>AB110/'Children in Care'!AB110</f>
        <v>#DIV/0!</v>
      </c>
      <c r="AD110" s="163"/>
      <c r="AE110" s="107" t="e">
        <f>AD110/'Children in Care'!AD110</f>
        <v>#DIV/0!</v>
      </c>
      <c r="AF110" s="33">
        <f t="shared" si="37"/>
        <v>90</v>
      </c>
      <c r="AG110" s="105">
        <f>AF110/'Children in Care'!AF110</f>
        <v>1</v>
      </c>
      <c r="AH110" s="105">
        <f t="shared" si="36"/>
        <v>0</v>
      </c>
    </row>
    <row r="111" spans="1:34" ht="80.099999999999994" customHeight="1">
      <c r="A111" s="35"/>
      <c r="B111" s="27" t="s">
        <v>172</v>
      </c>
      <c r="C111" s="28">
        <f>SUM(C112:C116)</f>
        <v>277</v>
      </c>
      <c r="D111" s="38">
        <f>C111/'Children in Care'!C111</f>
        <v>0.87658227848101267</v>
      </c>
      <c r="E111" s="37"/>
      <c r="F111" s="104">
        <v>1</v>
      </c>
      <c r="G111" s="104">
        <v>1</v>
      </c>
      <c r="H111" s="28">
        <f>SUM(H112:H116)</f>
        <v>277</v>
      </c>
      <c r="I111" s="38">
        <f>H111/'[1]Children in Care'!H111</f>
        <v>0.87381703470031546</v>
      </c>
      <c r="J111" s="28">
        <f>SUM(J112:J116)</f>
        <v>271</v>
      </c>
      <c r="K111" s="38">
        <f>J111/'[1]Children in Care'!J111</f>
        <v>0.87419354838709673</v>
      </c>
      <c r="L111" s="28">
        <f>SUM(L112:L116)</f>
        <v>285</v>
      </c>
      <c r="M111" s="38">
        <f>L111/'[1]Children in Care'!L111</f>
        <v>0.92233009708737868</v>
      </c>
      <c r="N111" s="28">
        <f>SUM(N112:N116)</f>
        <v>303</v>
      </c>
      <c r="O111" s="38">
        <f>N111/'Children in Care'!N111</f>
        <v>0.9380804953560371</v>
      </c>
      <c r="P111" s="28">
        <f>SUM(P112:P116)</f>
        <v>302</v>
      </c>
      <c r="Q111" s="38">
        <f>P111/'Children in Care'!P111</f>
        <v>0.9320987654320988</v>
      </c>
      <c r="R111" s="28">
        <f>SUM(R112:R116)</f>
        <v>315</v>
      </c>
      <c r="S111" s="38">
        <f>R111/'Children in Care'!R111</f>
        <v>0.984375</v>
      </c>
      <c r="T111" s="28">
        <f>SUM(T112:T116)</f>
        <v>301</v>
      </c>
      <c r="U111" s="38">
        <f>T111/'Children in Care'!T111</f>
        <v>0.95253164556962022</v>
      </c>
      <c r="V111" s="28">
        <f>SUM(V112:V116)</f>
        <v>299</v>
      </c>
      <c r="W111" s="38">
        <f>V111/'Children in Care'!V111</f>
        <v>0.9228395061728395</v>
      </c>
      <c r="X111" s="162">
        <f>SUM(X112:X116)</f>
        <v>0</v>
      </c>
      <c r="Y111" s="169" t="e">
        <f>X111/'Children in Care'!X111</f>
        <v>#DIV/0!</v>
      </c>
      <c r="Z111" s="162">
        <f>SUM(Z112:Z116)</f>
        <v>0</v>
      </c>
      <c r="AA111" s="169" t="e">
        <f>Z111/'Children in Care'!Z111</f>
        <v>#DIV/0!</v>
      </c>
      <c r="AB111" s="162">
        <f>SUM(AB112:AB116)</f>
        <v>0</v>
      </c>
      <c r="AC111" s="169" t="e">
        <f>AB111/'Children in Care'!AB111</f>
        <v>#DIV/0!</v>
      </c>
      <c r="AD111" s="162">
        <f>SUM(AD112:AD116)</f>
        <v>0</v>
      </c>
      <c r="AE111" s="169" t="e">
        <f>AD111/'Children in Care'!AD111</f>
        <v>#DIV/0!</v>
      </c>
      <c r="AF111" s="28">
        <f>SUM(AF112:AF116)</f>
        <v>299</v>
      </c>
      <c r="AG111" s="38">
        <f>AF111/'Children in Care'!AF111</f>
        <v>0.9228395061728395</v>
      </c>
      <c r="AH111" s="38">
        <f t="shared" si="36"/>
        <v>-7.7160493827160503E-2</v>
      </c>
    </row>
    <row r="112" spans="1:34" ht="80.099999999999994" customHeight="1" outlineLevel="1">
      <c r="A112" s="35"/>
      <c r="B112" s="30" t="s">
        <v>57</v>
      </c>
      <c r="C112" s="31">
        <v>122</v>
      </c>
      <c r="D112" s="70">
        <f>C112/'Children in Care'!C112</f>
        <v>0.81879194630872487</v>
      </c>
      <c r="E112" s="40"/>
      <c r="F112" s="71">
        <v>1</v>
      </c>
      <c r="G112" s="71">
        <v>1</v>
      </c>
      <c r="H112" s="31">
        <v>119</v>
      </c>
      <c r="I112" s="70">
        <f>H112/'[1]Children in Care'!H112</f>
        <v>0.79865771812080533</v>
      </c>
      <c r="J112" s="31">
        <v>117</v>
      </c>
      <c r="K112" s="70">
        <f>J112/'[1]Children in Care'!J112</f>
        <v>0.80136986301369861</v>
      </c>
      <c r="L112" s="31">
        <v>131</v>
      </c>
      <c r="M112" s="70">
        <f>L112/'[1]Children in Care'!L112</f>
        <v>0.89726027397260277</v>
      </c>
      <c r="N112" s="31">
        <v>147</v>
      </c>
      <c r="O112" s="70">
        <f>N112/'Children in Care'!N112</f>
        <v>0.93630573248407645</v>
      </c>
      <c r="P112" s="31">
        <v>139</v>
      </c>
      <c r="Q112" s="70">
        <f>P112/'Children in Care'!P112</f>
        <v>0.91447368421052633</v>
      </c>
      <c r="R112" s="31">
        <v>147</v>
      </c>
      <c r="S112" s="70">
        <f>R112/'Children in Care'!R112</f>
        <v>0.97350993377483441</v>
      </c>
      <c r="T112" s="31">
        <v>133</v>
      </c>
      <c r="U112" s="70">
        <f>T112/'Children in Care'!T112</f>
        <v>0.93661971830985913</v>
      </c>
      <c r="V112" s="31">
        <v>129</v>
      </c>
      <c r="W112" s="70">
        <f>V112/'Children in Care'!V112</f>
        <v>0.8716216216216216</v>
      </c>
      <c r="X112" s="163"/>
      <c r="Y112" s="107" t="e">
        <f>X112/'Children in Care'!X112</f>
        <v>#DIV/0!</v>
      </c>
      <c r="Z112" s="163"/>
      <c r="AA112" s="107" t="e">
        <f>Z112/'Children in Care'!Z112</f>
        <v>#DIV/0!</v>
      </c>
      <c r="AB112" s="163"/>
      <c r="AC112" s="107" t="e">
        <f>AB112/'Children in Care'!AB112</f>
        <v>#DIV/0!</v>
      </c>
      <c r="AD112" s="163"/>
      <c r="AE112" s="107" t="e">
        <f>AD112/'Children in Care'!AD112</f>
        <v>#DIV/0!</v>
      </c>
      <c r="AF112" s="33">
        <f>V112</f>
        <v>129</v>
      </c>
      <c r="AG112" s="105">
        <f>AF112/'Children in Care'!AF112</f>
        <v>0.8716216216216216</v>
      </c>
      <c r="AH112" s="105">
        <f t="shared" si="36"/>
        <v>-0.1283783783783784</v>
      </c>
    </row>
    <row r="113" spans="1:34" ht="80.099999999999994" customHeight="1" outlineLevel="1">
      <c r="A113" s="35"/>
      <c r="B113" s="30" t="s">
        <v>58</v>
      </c>
      <c r="C113" s="31">
        <v>70</v>
      </c>
      <c r="D113" s="70">
        <f>C113/'Children in Care'!C113</f>
        <v>0.85365853658536583</v>
      </c>
      <c r="E113" s="40"/>
      <c r="F113" s="71">
        <v>1</v>
      </c>
      <c r="G113" s="71">
        <v>1</v>
      </c>
      <c r="H113" s="31">
        <v>71</v>
      </c>
      <c r="I113" s="70">
        <f>H113/'[1]Children in Care'!H113</f>
        <v>0.87654320987654322</v>
      </c>
      <c r="J113" s="31">
        <v>67</v>
      </c>
      <c r="K113" s="70">
        <f>J113/'[1]Children in Care'!J113</f>
        <v>0.87012987012987009</v>
      </c>
      <c r="L113" s="31">
        <v>68</v>
      </c>
      <c r="M113" s="70">
        <f>L113/'[1]Children in Care'!L113</f>
        <v>0.88311688311688308</v>
      </c>
      <c r="N113" s="31">
        <v>71</v>
      </c>
      <c r="O113" s="70">
        <f>N113/'Children in Care'!N113</f>
        <v>0.87654320987654322</v>
      </c>
      <c r="P113" s="31">
        <v>72</v>
      </c>
      <c r="Q113" s="70">
        <f>P113/'Children in Care'!P113</f>
        <v>0.88888888888888884</v>
      </c>
      <c r="R113" s="31">
        <v>79</v>
      </c>
      <c r="S113" s="70">
        <f>R113/'Children in Care'!R113</f>
        <v>0.98750000000000004</v>
      </c>
      <c r="T113" s="31">
        <v>74</v>
      </c>
      <c r="U113" s="70">
        <f>T113/'Children in Care'!T113</f>
        <v>0.92500000000000004</v>
      </c>
      <c r="V113" s="31">
        <v>75</v>
      </c>
      <c r="W113" s="70">
        <f>V113/'Children in Care'!V113</f>
        <v>0.92592592592592593</v>
      </c>
      <c r="X113" s="163"/>
      <c r="Y113" s="107" t="e">
        <f>X113/'Children in Care'!X113</f>
        <v>#DIV/0!</v>
      </c>
      <c r="Z113" s="163"/>
      <c r="AA113" s="107" t="e">
        <f>Z113/'Children in Care'!Z113</f>
        <v>#DIV/0!</v>
      </c>
      <c r="AB113" s="163"/>
      <c r="AC113" s="107" t="e">
        <f>AB113/'Children in Care'!AB113</f>
        <v>#DIV/0!</v>
      </c>
      <c r="AD113" s="163"/>
      <c r="AE113" s="107" t="e">
        <f>AD113/'Children in Care'!AD113</f>
        <v>#DIV/0!</v>
      </c>
      <c r="AF113" s="33">
        <f t="shared" ref="AF113:AF116" si="38">V113</f>
        <v>75</v>
      </c>
      <c r="AG113" s="105">
        <f>AF113/'Children in Care'!AF113</f>
        <v>0.92592592592592593</v>
      </c>
      <c r="AH113" s="105">
        <f t="shared" si="36"/>
        <v>-7.407407407407407E-2</v>
      </c>
    </row>
    <row r="114" spans="1:34" ht="80.099999999999994" customHeight="1" outlineLevel="1">
      <c r="A114" s="35"/>
      <c r="B114" s="30" t="s">
        <v>59</v>
      </c>
      <c r="C114" s="31">
        <v>36</v>
      </c>
      <c r="D114" s="70">
        <f>C114/'Children in Care'!C114</f>
        <v>1</v>
      </c>
      <c r="E114" s="40"/>
      <c r="F114" s="71">
        <v>1</v>
      </c>
      <c r="G114" s="71">
        <v>1</v>
      </c>
      <c r="H114" s="31">
        <v>38</v>
      </c>
      <c r="I114" s="70">
        <f>H114/'[1]Children in Care'!H114</f>
        <v>1</v>
      </c>
      <c r="J114" s="31">
        <v>38</v>
      </c>
      <c r="K114" s="70">
        <f>J114/'[1]Children in Care'!J114</f>
        <v>1</v>
      </c>
      <c r="L114" s="31">
        <v>38</v>
      </c>
      <c r="M114" s="70">
        <f>L114/'[1]Children in Care'!L114</f>
        <v>1</v>
      </c>
      <c r="N114" s="31">
        <v>37</v>
      </c>
      <c r="O114" s="70">
        <f>N114/'Children in Care'!N114</f>
        <v>1</v>
      </c>
      <c r="P114" s="31">
        <v>36</v>
      </c>
      <c r="Q114" s="70">
        <f>P114/'Children in Care'!P114</f>
        <v>1</v>
      </c>
      <c r="R114" s="31">
        <v>35</v>
      </c>
      <c r="S114" s="70">
        <f>R114/'Children in Care'!R114</f>
        <v>1</v>
      </c>
      <c r="T114" s="31">
        <v>41</v>
      </c>
      <c r="U114" s="70">
        <f>T114/'Children in Care'!T114</f>
        <v>1</v>
      </c>
      <c r="V114" s="31">
        <v>41</v>
      </c>
      <c r="W114" s="70">
        <f>V114/'Children in Care'!V114</f>
        <v>1</v>
      </c>
      <c r="X114" s="163"/>
      <c r="Y114" s="107" t="e">
        <f>X114/'Children in Care'!X114</f>
        <v>#DIV/0!</v>
      </c>
      <c r="Z114" s="163"/>
      <c r="AA114" s="107" t="e">
        <f>Z114/'Children in Care'!Z114</f>
        <v>#DIV/0!</v>
      </c>
      <c r="AB114" s="163"/>
      <c r="AC114" s="107" t="e">
        <f>AB114/'Children in Care'!AB114</f>
        <v>#DIV/0!</v>
      </c>
      <c r="AD114" s="163"/>
      <c r="AE114" s="107" t="e">
        <f>AD114/'Children in Care'!AD114</f>
        <v>#DIV/0!</v>
      </c>
      <c r="AF114" s="33">
        <f t="shared" si="38"/>
        <v>41</v>
      </c>
      <c r="AG114" s="105">
        <f>AF114/'Children in Care'!AF114</f>
        <v>1</v>
      </c>
      <c r="AH114" s="105">
        <f t="shared" si="36"/>
        <v>0</v>
      </c>
    </row>
    <row r="115" spans="1:34" ht="80.099999999999994" customHeight="1" outlineLevel="1">
      <c r="A115" s="35"/>
      <c r="B115" s="30" t="s">
        <v>60</v>
      </c>
      <c r="C115" s="31">
        <v>33</v>
      </c>
      <c r="D115" s="70">
        <f>C115/'Children in Care'!C115</f>
        <v>1</v>
      </c>
      <c r="E115" s="40"/>
      <c r="F115" s="71">
        <v>1</v>
      </c>
      <c r="G115" s="71">
        <v>1</v>
      </c>
      <c r="H115" s="31">
        <v>33</v>
      </c>
      <c r="I115" s="70">
        <f>H115/'[1]Children in Care'!H115</f>
        <v>1</v>
      </c>
      <c r="J115" s="31">
        <v>33</v>
      </c>
      <c r="K115" s="70">
        <f>J115/'[1]Children in Care'!J115</f>
        <v>1</v>
      </c>
      <c r="L115" s="31">
        <v>32</v>
      </c>
      <c r="M115" s="70">
        <f>L115/'[1]Children in Care'!L115</f>
        <v>1</v>
      </c>
      <c r="N115" s="31">
        <v>32</v>
      </c>
      <c r="O115" s="70">
        <f>N115/'Children in Care'!N115</f>
        <v>1</v>
      </c>
      <c r="P115" s="31">
        <v>36</v>
      </c>
      <c r="Q115" s="70">
        <f>P115/'Children in Care'!P115</f>
        <v>1</v>
      </c>
      <c r="R115" s="31">
        <v>35</v>
      </c>
      <c r="S115" s="70">
        <f>R115/'Children in Care'!R115</f>
        <v>1</v>
      </c>
      <c r="T115" s="31">
        <v>34</v>
      </c>
      <c r="U115" s="70">
        <f>T115/'Children in Care'!T115</f>
        <v>1</v>
      </c>
      <c r="V115" s="31">
        <v>35</v>
      </c>
      <c r="W115" s="70">
        <f>V115/'Children in Care'!V115</f>
        <v>1</v>
      </c>
      <c r="X115" s="163"/>
      <c r="Y115" s="107" t="e">
        <f>X115/'Children in Care'!X115</f>
        <v>#DIV/0!</v>
      </c>
      <c r="Z115" s="163"/>
      <c r="AA115" s="107" t="e">
        <f>Z115/'Children in Care'!Z115</f>
        <v>#DIV/0!</v>
      </c>
      <c r="AB115" s="163"/>
      <c r="AC115" s="107" t="e">
        <f>AB115/'Children in Care'!AB115</f>
        <v>#DIV/0!</v>
      </c>
      <c r="AD115" s="163"/>
      <c r="AE115" s="107" t="e">
        <f>AD115/'Children in Care'!AD115</f>
        <v>#DIV/0!</v>
      </c>
      <c r="AF115" s="33">
        <f t="shared" si="38"/>
        <v>35</v>
      </c>
      <c r="AG115" s="105">
        <f>AF115/'Children in Care'!AF115</f>
        <v>1</v>
      </c>
      <c r="AH115" s="105">
        <f t="shared" si="36"/>
        <v>0</v>
      </c>
    </row>
    <row r="116" spans="1:34" ht="80.099999999999994" customHeight="1" outlineLevel="1">
      <c r="A116" s="35"/>
      <c r="B116" s="30" t="s">
        <v>61</v>
      </c>
      <c r="C116" s="31">
        <v>16</v>
      </c>
      <c r="D116" s="70">
        <f>C116/'Children in Care'!C116</f>
        <v>1</v>
      </c>
      <c r="E116" s="40"/>
      <c r="F116" s="71">
        <v>1</v>
      </c>
      <c r="G116" s="71">
        <v>1</v>
      </c>
      <c r="H116" s="31">
        <v>16</v>
      </c>
      <c r="I116" s="70">
        <f>H116/'[1]Children in Care'!H116</f>
        <v>1</v>
      </c>
      <c r="J116" s="31">
        <v>16</v>
      </c>
      <c r="K116" s="70">
        <f>J116/'[1]Children in Care'!J116</f>
        <v>1</v>
      </c>
      <c r="L116" s="31">
        <v>16</v>
      </c>
      <c r="M116" s="70">
        <f>L116/'[1]Children in Care'!L116</f>
        <v>1</v>
      </c>
      <c r="N116" s="31">
        <v>16</v>
      </c>
      <c r="O116" s="70">
        <f>N116/'Children in Care'!N116</f>
        <v>1</v>
      </c>
      <c r="P116" s="31">
        <v>19</v>
      </c>
      <c r="Q116" s="70">
        <f>P116/'Children in Care'!P116</f>
        <v>1</v>
      </c>
      <c r="R116" s="31">
        <v>19</v>
      </c>
      <c r="S116" s="70">
        <f>R116/'Children in Care'!R116</f>
        <v>1</v>
      </c>
      <c r="T116" s="31">
        <v>19</v>
      </c>
      <c r="U116" s="70">
        <f>T116/'Children in Care'!T116</f>
        <v>1</v>
      </c>
      <c r="V116" s="31">
        <v>19</v>
      </c>
      <c r="W116" s="70">
        <f>V116/'Children in Care'!V116</f>
        <v>1</v>
      </c>
      <c r="X116" s="163"/>
      <c r="Y116" s="107" t="e">
        <f>X116/'Children in Care'!X116</f>
        <v>#DIV/0!</v>
      </c>
      <c r="Z116" s="163"/>
      <c r="AA116" s="107" t="e">
        <f>Z116/'Children in Care'!Z116</f>
        <v>#DIV/0!</v>
      </c>
      <c r="AB116" s="163"/>
      <c r="AC116" s="107" t="e">
        <f>AB116/'Children in Care'!AB116</f>
        <v>#DIV/0!</v>
      </c>
      <c r="AD116" s="163"/>
      <c r="AE116" s="107" t="e">
        <f>AD116/'Children in Care'!AD116</f>
        <v>#DIV/0!</v>
      </c>
      <c r="AF116" s="33">
        <f t="shared" si="38"/>
        <v>19</v>
      </c>
      <c r="AG116" s="105">
        <f>AF116/'Children in Care'!AF116</f>
        <v>1</v>
      </c>
      <c r="AH116" s="105">
        <f t="shared" si="36"/>
        <v>0</v>
      </c>
    </row>
    <row r="117" spans="1:34" ht="80.099999999999994" customHeight="1" outlineLevel="1">
      <c r="A117" s="35"/>
      <c r="B117" s="27" t="s">
        <v>265</v>
      </c>
      <c r="C117" s="28"/>
      <c r="D117" s="38" t="e">
        <f>C117/'Children in Care'!C117</f>
        <v>#DIV/0!</v>
      </c>
      <c r="E117" s="37"/>
      <c r="F117" s="104">
        <v>1</v>
      </c>
      <c r="G117" s="104">
        <v>1</v>
      </c>
      <c r="H117" s="28">
        <v>0</v>
      </c>
      <c r="I117" s="169" t="e">
        <f>H117/'[1]Children in Care'!H117</f>
        <v>#DIV/0!</v>
      </c>
      <c r="J117" s="28">
        <v>0</v>
      </c>
      <c r="K117" s="169" t="e">
        <f>J117/'[1]Children in Care'!J117</f>
        <v>#DIV/0!</v>
      </c>
      <c r="L117" s="28">
        <v>0</v>
      </c>
      <c r="M117" s="169" t="e">
        <f>L117/'[1]Children in Care'!L117</f>
        <v>#DIV/0!</v>
      </c>
      <c r="N117" s="28">
        <v>0</v>
      </c>
      <c r="O117" s="169" t="e">
        <f>N117/'Children in Care'!N117</f>
        <v>#DIV/0!</v>
      </c>
      <c r="P117" s="28">
        <v>0</v>
      </c>
      <c r="Q117" s="169" t="e">
        <f>P117/'Children in Care'!P117</f>
        <v>#DIV/0!</v>
      </c>
      <c r="R117" s="28">
        <v>0</v>
      </c>
      <c r="S117" s="169" t="e">
        <f>R117/'Children in Care'!R117</f>
        <v>#DIV/0!</v>
      </c>
      <c r="T117" s="28">
        <v>0</v>
      </c>
      <c r="U117" s="169" t="e">
        <f>T117/'Children in Care'!T117</f>
        <v>#DIV/0!</v>
      </c>
      <c r="V117" s="28">
        <v>0</v>
      </c>
      <c r="W117" s="169" t="e">
        <f>V117/'Children in Care'!V117</f>
        <v>#DIV/0!</v>
      </c>
      <c r="X117" s="162"/>
      <c r="Y117" s="169" t="e">
        <f>X117/'Children in Care'!X117</f>
        <v>#DIV/0!</v>
      </c>
      <c r="Z117" s="162"/>
      <c r="AA117" s="169" t="e">
        <f>Z117/'Children in Care'!Z117</f>
        <v>#DIV/0!</v>
      </c>
      <c r="AB117" s="162"/>
      <c r="AC117" s="169" t="e">
        <f>AB117/'Children in Care'!AB117</f>
        <v>#DIV/0!</v>
      </c>
      <c r="AD117" s="162"/>
      <c r="AE117" s="169" t="e">
        <f>AD117/'Children in Care'!AD117</f>
        <v>#DIV/0!</v>
      </c>
      <c r="AF117" s="28">
        <f>V117</f>
        <v>0</v>
      </c>
      <c r="AG117" s="169" t="e">
        <f>AF117/'Children in Care'!AF117</f>
        <v>#DIV/0!</v>
      </c>
      <c r="AH117" s="169" t="e">
        <f t="shared" ref="AH117" si="39">AG117/F117-100%</f>
        <v>#DIV/0!</v>
      </c>
    </row>
    <row r="118" spans="1:34" ht="80.099999999999994" customHeight="1">
      <c r="A118" s="316" t="s">
        <v>195</v>
      </c>
      <c r="B118" s="24" t="s">
        <v>62</v>
      </c>
      <c r="C118" s="25">
        <f>C119+C124+C129+C134+C140</f>
        <v>117</v>
      </c>
      <c r="D118" s="36">
        <f>C118/'Children in Care'!C118</f>
        <v>0.93600000000000005</v>
      </c>
      <c r="E118" s="26"/>
      <c r="F118" s="106">
        <v>1</v>
      </c>
      <c r="G118" s="106">
        <v>1</v>
      </c>
      <c r="H118" s="25">
        <f>H119+H124+H129+H134+H140</f>
        <v>132</v>
      </c>
      <c r="I118" s="36">
        <f>H118/'[1]Children in Care'!H118</f>
        <v>0.99248120300751874</v>
      </c>
      <c r="J118" s="25">
        <f>J119+J124+J129+J134+J140</f>
        <v>122</v>
      </c>
      <c r="K118" s="36">
        <f>J118/'[1]Children in Care'!J118</f>
        <v>0.93846153846153846</v>
      </c>
      <c r="L118" s="25">
        <f>L119+L124+L129+L134+L140</f>
        <v>123</v>
      </c>
      <c r="M118" s="36">
        <f>L118/'[1]Children in Care'!L118</f>
        <v>0.96850393700787396</v>
      </c>
      <c r="N118" s="25">
        <f>N119+N124+N129+N134+N140</f>
        <v>126</v>
      </c>
      <c r="O118" s="36">
        <f>N118/'Children in Care'!N118</f>
        <v>0.99212598425196852</v>
      </c>
      <c r="P118" s="25">
        <f>P119+P124+P129+P134+P140</f>
        <v>128</v>
      </c>
      <c r="Q118" s="36">
        <f>P118/'Children in Care'!P118</f>
        <v>0.99224806201550386</v>
      </c>
      <c r="R118" s="25">
        <f>R119+R124+R129+R134+R140</f>
        <v>126</v>
      </c>
      <c r="S118" s="36">
        <f>R118/'Children in Care'!R118</f>
        <v>0.984375</v>
      </c>
      <c r="T118" s="25">
        <f>T119+T124+T129+T134+T140</f>
        <v>123</v>
      </c>
      <c r="U118" s="36">
        <f>T118/'Children in Care'!T118</f>
        <v>0.9609375</v>
      </c>
      <c r="V118" s="25">
        <f>V119+V124+V129+V134+V140</f>
        <v>129</v>
      </c>
      <c r="W118" s="36">
        <f>V118/'Children in Care'!V118</f>
        <v>0.9555555555555556</v>
      </c>
      <c r="X118" s="170">
        <f>X119+X124+X129+X134+X140</f>
        <v>0</v>
      </c>
      <c r="Y118" s="171" t="e">
        <f>X118/'Children in Care'!X118</f>
        <v>#DIV/0!</v>
      </c>
      <c r="Z118" s="170">
        <f>Z119+Z124+Z129+Z134+Z140</f>
        <v>0</v>
      </c>
      <c r="AA118" s="171" t="e">
        <f>Z118/'Children in Care'!Z118</f>
        <v>#DIV/0!</v>
      </c>
      <c r="AB118" s="170">
        <f>AB119+AB124+AB129+AB134+AB140</f>
        <v>0</v>
      </c>
      <c r="AC118" s="171" t="e">
        <f>AB118/'Children in Care'!AB118</f>
        <v>#DIV/0!</v>
      </c>
      <c r="AD118" s="170">
        <f>AD119+AD124+AD129+AD134+AD140</f>
        <v>0</v>
      </c>
      <c r="AE118" s="171" t="e">
        <f>AD118/'Children in Care'!AD118</f>
        <v>#DIV/0!</v>
      </c>
      <c r="AF118" s="25">
        <f>AF119+AF124+AF129+AF134+AF140</f>
        <v>129</v>
      </c>
      <c r="AG118" s="36">
        <f>AF118/'Children in Care'!AF118</f>
        <v>0.9555555555555556</v>
      </c>
      <c r="AH118" s="36">
        <f t="shared" si="36"/>
        <v>-4.4444444444444398E-2</v>
      </c>
    </row>
    <row r="119" spans="1:34" ht="80.099999999999994" customHeight="1">
      <c r="A119" s="316"/>
      <c r="B119" s="27" t="s">
        <v>169</v>
      </c>
      <c r="C119" s="28">
        <f>SUM(C120:C123)</f>
        <v>26</v>
      </c>
      <c r="D119" s="38">
        <f>C119/'Children in Care'!C119</f>
        <v>0.96296296296296291</v>
      </c>
      <c r="E119" s="37"/>
      <c r="F119" s="104">
        <v>1</v>
      </c>
      <c r="G119" s="104">
        <v>1</v>
      </c>
      <c r="H119" s="28">
        <f>SUM(H120:H123)</f>
        <v>24</v>
      </c>
      <c r="I119" s="38">
        <f>H119/'[1]Children in Care'!H119</f>
        <v>1</v>
      </c>
      <c r="J119" s="28">
        <f>SUM(J120:J123)</f>
        <v>25</v>
      </c>
      <c r="K119" s="38">
        <f>J119/'[1]Children in Care'!J119</f>
        <v>1</v>
      </c>
      <c r="L119" s="28">
        <f>SUM(L120:L123)</f>
        <v>26</v>
      </c>
      <c r="M119" s="38">
        <f>L119/'[1]Children in Care'!L119</f>
        <v>1</v>
      </c>
      <c r="N119" s="28">
        <f>SUM(N120:N123)</f>
        <v>27</v>
      </c>
      <c r="O119" s="38">
        <f>N119/'Children in Care'!N119</f>
        <v>1</v>
      </c>
      <c r="P119" s="28">
        <f>SUM(P120:P123)</f>
        <v>27</v>
      </c>
      <c r="Q119" s="38">
        <f>P119/'Children in Care'!P119</f>
        <v>1</v>
      </c>
      <c r="R119" s="28">
        <f>SUM(R120:R123)</f>
        <v>28</v>
      </c>
      <c r="S119" s="38">
        <f>R119/'Children in Care'!R119</f>
        <v>0.96551724137931039</v>
      </c>
      <c r="T119" s="28">
        <f>SUM(T120:T123)</f>
        <v>29</v>
      </c>
      <c r="U119" s="38">
        <f>T119/'Children in Care'!T119</f>
        <v>1</v>
      </c>
      <c r="V119" s="28">
        <f>SUM(V120:V123)</f>
        <v>27</v>
      </c>
      <c r="W119" s="38">
        <f>V119/'Children in Care'!V119</f>
        <v>1</v>
      </c>
      <c r="X119" s="162">
        <f>SUM(X120:X123)</f>
        <v>0</v>
      </c>
      <c r="Y119" s="169" t="e">
        <f>X119/'Children in Care'!X119</f>
        <v>#DIV/0!</v>
      </c>
      <c r="Z119" s="162">
        <f>SUM(Z120:Z123)</f>
        <v>0</v>
      </c>
      <c r="AA119" s="169" t="e">
        <f>Z119/'Children in Care'!Z119</f>
        <v>#DIV/0!</v>
      </c>
      <c r="AB119" s="162">
        <f>SUM(AB120:AB123)</f>
        <v>0</v>
      </c>
      <c r="AC119" s="169" t="e">
        <f>AB119/'Children in Care'!AB119</f>
        <v>#DIV/0!</v>
      </c>
      <c r="AD119" s="162">
        <f>SUM(AD120:AD123)</f>
        <v>0</v>
      </c>
      <c r="AE119" s="169" t="e">
        <f>AD119/'Children in Care'!AD119</f>
        <v>#DIV/0!</v>
      </c>
      <c r="AF119" s="28">
        <f>SUM(AF120:AF123)</f>
        <v>27</v>
      </c>
      <c r="AG119" s="38">
        <f>AF119/'Children in Care'!AF119</f>
        <v>1</v>
      </c>
      <c r="AH119" s="38">
        <f t="shared" si="36"/>
        <v>0</v>
      </c>
    </row>
    <row r="120" spans="1:34" ht="80.099999999999994" customHeight="1" outlineLevel="1">
      <c r="A120" s="316"/>
      <c r="B120" s="30" t="s">
        <v>45</v>
      </c>
      <c r="C120" s="31">
        <v>8</v>
      </c>
      <c r="D120" s="70">
        <f>C120/'Children in Care'!C120</f>
        <v>1</v>
      </c>
      <c r="E120" s="40"/>
      <c r="F120" s="71">
        <v>1</v>
      </c>
      <c r="G120" s="71">
        <v>1</v>
      </c>
      <c r="H120" s="31">
        <v>9</v>
      </c>
      <c r="I120" s="70">
        <f>H120/'[1]Children in Care'!H120</f>
        <v>1</v>
      </c>
      <c r="J120" s="31">
        <v>9</v>
      </c>
      <c r="K120" s="70">
        <f>J120/'[1]Children in Care'!J120</f>
        <v>1</v>
      </c>
      <c r="L120" s="31">
        <v>9</v>
      </c>
      <c r="M120" s="70">
        <f>L120/'[1]Children in Care'!L120</f>
        <v>1</v>
      </c>
      <c r="N120" s="31">
        <v>9</v>
      </c>
      <c r="O120" s="70">
        <f>N120/'Children in Care'!N120</f>
        <v>1</v>
      </c>
      <c r="P120" s="31">
        <v>10</v>
      </c>
      <c r="Q120" s="70">
        <f>P120/'Children in Care'!P120</f>
        <v>1</v>
      </c>
      <c r="R120" s="31">
        <v>11</v>
      </c>
      <c r="S120" s="70">
        <f>R120/'Children in Care'!R120</f>
        <v>1</v>
      </c>
      <c r="T120" s="31">
        <v>12</v>
      </c>
      <c r="U120" s="70">
        <f>T120/'Children in Care'!T120</f>
        <v>1</v>
      </c>
      <c r="V120" s="31">
        <v>10</v>
      </c>
      <c r="W120" s="70">
        <f>V120/'Children in Care'!V120</f>
        <v>1</v>
      </c>
      <c r="X120" s="163"/>
      <c r="Y120" s="107" t="e">
        <f>X120/'Children in Care'!X120</f>
        <v>#DIV/0!</v>
      </c>
      <c r="Z120" s="163"/>
      <c r="AA120" s="107" t="e">
        <f>Z120/'Children in Care'!Z120</f>
        <v>#DIV/0!</v>
      </c>
      <c r="AB120" s="163"/>
      <c r="AC120" s="107" t="e">
        <f>AB120/'Children in Care'!AB120</f>
        <v>#DIV/0!</v>
      </c>
      <c r="AD120" s="163"/>
      <c r="AE120" s="107" t="e">
        <f>AD120/'Children in Care'!AD120</f>
        <v>#DIV/0!</v>
      </c>
      <c r="AF120" s="33">
        <f>V120</f>
        <v>10</v>
      </c>
      <c r="AG120" s="105">
        <f>AF120/'Children in Care'!AF120</f>
        <v>1</v>
      </c>
      <c r="AH120" s="105">
        <f t="shared" si="36"/>
        <v>0</v>
      </c>
    </row>
    <row r="121" spans="1:34" ht="80.099999999999994" customHeight="1" outlineLevel="1">
      <c r="A121" s="34"/>
      <c r="B121" s="30" t="s">
        <v>46</v>
      </c>
      <c r="C121" s="31">
        <v>5</v>
      </c>
      <c r="D121" s="70">
        <f>C121/'Children in Care'!C121</f>
        <v>1</v>
      </c>
      <c r="E121" s="40"/>
      <c r="F121" s="71">
        <v>1</v>
      </c>
      <c r="G121" s="71">
        <v>1</v>
      </c>
      <c r="H121" s="31">
        <v>5</v>
      </c>
      <c r="I121" s="70">
        <f>H121/'[1]Children in Care'!H121</f>
        <v>1</v>
      </c>
      <c r="J121" s="31">
        <v>6</v>
      </c>
      <c r="K121" s="70">
        <f>J121/'[1]Children in Care'!J121</f>
        <v>1</v>
      </c>
      <c r="L121" s="31">
        <v>5</v>
      </c>
      <c r="M121" s="70">
        <f>L121/'[1]Children in Care'!L121</f>
        <v>1</v>
      </c>
      <c r="N121" s="31">
        <v>4</v>
      </c>
      <c r="O121" s="70">
        <f>N121/'Children in Care'!N121</f>
        <v>1</v>
      </c>
      <c r="P121" s="31">
        <v>3</v>
      </c>
      <c r="Q121" s="70">
        <f>P121/'Children in Care'!P121</f>
        <v>1</v>
      </c>
      <c r="R121" s="31">
        <v>3</v>
      </c>
      <c r="S121" s="70">
        <f>R121/'Children in Care'!R121</f>
        <v>1</v>
      </c>
      <c r="T121" s="31">
        <v>3</v>
      </c>
      <c r="U121" s="70">
        <f>T121/'Children in Care'!T121</f>
        <v>1</v>
      </c>
      <c r="V121" s="31">
        <v>3</v>
      </c>
      <c r="W121" s="70">
        <f>V121/'Children in Care'!V121</f>
        <v>1</v>
      </c>
      <c r="X121" s="163"/>
      <c r="Y121" s="107" t="e">
        <f>X121/'Children in Care'!X121</f>
        <v>#DIV/0!</v>
      </c>
      <c r="Z121" s="163"/>
      <c r="AA121" s="107" t="e">
        <f>Z121/'Children in Care'!Z121</f>
        <v>#DIV/0!</v>
      </c>
      <c r="AB121" s="163"/>
      <c r="AC121" s="107" t="e">
        <f>AB121/'Children in Care'!AB121</f>
        <v>#DIV/0!</v>
      </c>
      <c r="AD121" s="163"/>
      <c r="AE121" s="107" t="e">
        <f>AD121/'Children in Care'!AD121</f>
        <v>#DIV/0!</v>
      </c>
      <c r="AF121" s="33">
        <f t="shared" ref="AF121:AF123" si="40">V121</f>
        <v>3</v>
      </c>
      <c r="AG121" s="105">
        <f>AF121/'Children in Care'!AF121</f>
        <v>1</v>
      </c>
      <c r="AH121" s="105">
        <f t="shared" si="36"/>
        <v>0</v>
      </c>
    </row>
    <row r="122" spans="1:34" ht="80.099999999999994" customHeight="1" outlineLevel="1">
      <c r="A122" s="34"/>
      <c r="B122" s="30" t="s">
        <v>47</v>
      </c>
      <c r="C122" s="31">
        <v>7</v>
      </c>
      <c r="D122" s="70">
        <f>C122/'Children in Care'!C122</f>
        <v>1</v>
      </c>
      <c r="E122" s="40"/>
      <c r="F122" s="71">
        <v>1</v>
      </c>
      <c r="G122" s="71">
        <v>1</v>
      </c>
      <c r="H122" s="31">
        <v>4</v>
      </c>
      <c r="I122" s="70">
        <f>H122/'[1]Children in Care'!H122</f>
        <v>1</v>
      </c>
      <c r="J122" s="31">
        <v>3</v>
      </c>
      <c r="K122" s="70">
        <f>J122/'[1]Children in Care'!J122</f>
        <v>1</v>
      </c>
      <c r="L122" s="31">
        <v>3</v>
      </c>
      <c r="M122" s="70">
        <f>L122/'[1]Children in Care'!L122</f>
        <v>1</v>
      </c>
      <c r="N122" s="31">
        <v>3</v>
      </c>
      <c r="O122" s="70">
        <f>N122/'Children in Care'!N122</f>
        <v>1</v>
      </c>
      <c r="P122" s="31">
        <v>5</v>
      </c>
      <c r="Q122" s="70">
        <f>P122/'Children in Care'!P122</f>
        <v>1</v>
      </c>
      <c r="R122" s="31">
        <v>6</v>
      </c>
      <c r="S122" s="70">
        <f>R122/'Children in Care'!R122</f>
        <v>1</v>
      </c>
      <c r="T122" s="31">
        <v>5</v>
      </c>
      <c r="U122" s="70">
        <f>T122/'Children in Care'!T122</f>
        <v>1</v>
      </c>
      <c r="V122" s="31">
        <v>4</v>
      </c>
      <c r="W122" s="70">
        <f>V122/'Children in Care'!V122</f>
        <v>1</v>
      </c>
      <c r="X122" s="163"/>
      <c r="Y122" s="107" t="e">
        <f>X122/'Children in Care'!X122</f>
        <v>#DIV/0!</v>
      </c>
      <c r="Z122" s="163"/>
      <c r="AA122" s="107" t="e">
        <f>Z122/'Children in Care'!Z122</f>
        <v>#DIV/0!</v>
      </c>
      <c r="AB122" s="163"/>
      <c r="AC122" s="107" t="e">
        <f>AB122/'Children in Care'!AB122</f>
        <v>#DIV/0!</v>
      </c>
      <c r="AD122" s="163"/>
      <c r="AE122" s="107" t="e">
        <f>AD122/'Children in Care'!AD122</f>
        <v>#DIV/0!</v>
      </c>
      <c r="AF122" s="33">
        <f t="shared" si="40"/>
        <v>4</v>
      </c>
      <c r="AG122" s="105">
        <f>AF122/'Children in Care'!AF122</f>
        <v>1</v>
      </c>
      <c r="AH122" s="105">
        <f t="shared" si="36"/>
        <v>0</v>
      </c>
    </row>
    <row r="123" spans="1:34" ht="80.099999999999994" customHeight="1" outlineLevel="1">
      <c r="A123" s="34"/>
      <c r="B123" s="30" t="s">
        <v>48</v>
      </c>
      <c r="C123" s="31">
        <v>6</v>
      </c>
      <c r="D123" s="70">
        <f>C123/'Children in Care'!C123</f>
        <v>0.8571428571428571</v>
      </c>
      <c r="E123" s="40"/>
      <c r="F123" s="71">
        <v>1</v>
      </c>
      <c r="G123" s="71">
        <v>1</v>
      </c>
      <c r="H123" s="31">
        <v>6</v>
      </c>
      <c r="I123" s="70">
        <f>H123/'[1]Children in Care'!H123</f>
        <v>1</v>
      </c>
      <c r="J123" s="31">
        <v>7</v>
      </c>
      <c r="K123" s="70">
        <f>J123/'[1]Children in Care'!J123</f>
        <v>1</v>
      </c>
      <c r="L123" s="31">
        <v>9</v>
      </c>
      <c r="M123" s="70">
        <f>L123/'[1]Children in Care'!L123</f>
        <v>1</v>
      </c>
      <c r="N123" s="31">
        <v>11</v>
      </c>
      <c r="O123" s="70">
        <f>N123/'Children in Care'!N123</f>
        <v>1</v>
      </c>
      <c r="P123" s="31">
        <v>9</v>
      </c>
      <c r="Q123" s="70">
        <f>P123/'Children in Care'!P123</f>
        <v>1</v>
      </c>
      <c r="R123" s="31">
        <v>8</v>
      </c>
      <c r="S123" s="70">
        <f>R123/'Children in Care'!R123</f>
        <v>0.88888888888888884</v>
      </c>
      <c r="T123" s="31">
        <v>9</v>
      </c>
      <c r="U123" s="70">
        <f>T123/'Children in Care'!T123</f>
        <v>1</v>
      </c>
      <c r="V123" s="31">
        <v>10</v>
      </c>
      <c r="W123" s="70">
        <f>V123/'Children in Care'!V123</f>
        <v>1</v>
      </c>
      <c r="X123" s="163"/>
      <c r="Y123" s="107" t="e">
        <f>X123/'Children in Care'!X123</f>
        <v>#DIV/0!</v>
      </c>
      <c r="Z123" s="163"/>
      <c r="AA123" s="107" t="e">
        <f>Z123/'Children in Care'!Z123</f>
        <v>#DIV/0!</v>
      </c>
      <c r="AB123" s="163"/>
      <c r="AC123" s="107" t="e">
        <f>AB123/'Children in Care'!AB123</f>
        <v>#DIV/0!</v>
      </c>
      <c r="AD123" s="163"/>
      <c r="AE123" s="107" t="e">
        <f>AD123/'Children in Care'!AD123</f>
        <v>#DIV/0!</v>
      </c>
      <c r="AF123" s="33">
        <f t="shared" si="40"/>
        <v>10</v>
      </c>
      <c r="AG123" s="105">
        <f>AF123/'Children in Care'!AF123</f>
        <v>1</v>
      </c>
      <c r="AH123" s="105">
        <f t="shared" si="36"/>
        <v>0</v>
      </c>
    </row>
    <row r="124" spans="1:34" ht="80.099999999999994" customHeight="1">
      <c r="A124" s="35"/>
      <c r="B124" s="27" t="s">
        <v>170</v>
      </c>
      <c r="C124" s="28">
        <f>SUM(C125:C128)</f>
        <v>27</v>
      </c>
      <c r="D124" s="38">
        <f>C124/'Children in Care'!C124</f>
        <v>0.87096774193548387</v>
      </c>
      <c r="E124" s="37"/>
      <c r="F124" s="104">
        <v>1</v>
      </c>
      <c r="G124" s="104">
        <v>1</v>
      </c>
      <c r="H124" s="28">
        <f>SUM(H125:H128)</f>
        <v>34</v>
      </c>
      <c r="I124" s="38">
        <f>H124/'[1]Children in Care'!H124</f>
        <v>1</v>
      </c>
      <c r="J124" s="28">
        <f>SUM(J125:J128)</f>
        <v>29</v>
      </c>
      <c r="K124" s="38">
        <f>J124/'[1]Children in Care'!J124</f>
        <v>0.96666666666666667</v>
      </c>
      <c r="L124" s="28">
        <f>SUM(L125:L128)</f>
        <v>29</v>
      </c>
      <c r="M124" s="38">
        <f>L124/'[1]Children in Care'!L124</f>
        <v>1</v>
      </c>
      <c r="N124" s="28">
        <f>SUM(N125:N128)</f>
        <v>26</v>
      </c>
      <c r="O124" s="38">
        <f>N124/'Children in Care'!N124</f>
        <v>1</v>
      </c>
      <c r="P124" s="28">
        <f>SUM(P125:P128)</f>
        <v>24</v>
      </c>
      <c r="Q124" s="38">
        <f>P124/'Children in Care'!P124</f>
        <v>1</v>
      </c>
      <c r="R124" s="28">
        <f>SUM(R125:R128)</f>
        <v>26</v>
      </c>
      <c r="S124" s="38">
        <f>R124/'Children in Care'!R124</f>
        <v>1</v>
      </c>
      <c r="T124" s="28">
        <f>SUM(T125:T128)</f>
        <v>26</v>
      </c>
      <c r="U124" s="38">
        <f>T124/'Children in Care'!T124</f>
        <v>0.96296296296296291</v>
      </c>
      <c r="V124" s="28">
        <f>SUM(V125:V128)</f>
        <v>25</v>
      </c>
      <c r="W124" s="38">
        <f>V124/'Children in Care'!V124</f>
        <v>0.96153846153846156</v>
      </c>
      <c r="X124" s="162">
        <f>SUM(X125:X128)</f>
        <v>0</v>
      </c>
      <c r="Y124" s="169" t="e">
        <f>X124/'Children in Care'!X124</f>
        <v>#DIV/0!</v>
      </c>
      <c r="Z124" s="162">
        <f>SUM(Z125:Z128)</f>
        <v>0</v>
      </c>
      <c r="AA124" s="169" t="e">
        <f>Z124/'Children in Care'!Z124</f>
        <v>#DIV/0!</v>
      </c>
      <c r="AB124" s="162">
        <f>SUM(AB125:AB128)</f>
        <v>0</v>
      </c>
      <c r="AC124" s="169" t="e">
        <f>AB124/'Children in Care'!AB124</f>
        <v>#DIV/0!</v>
      </c>
      <c r="AD124" s="162">
        <f>SUM(AD125:AD128)</f>
        <v>0</v>
      </c>
      <c r="AE124" s="169" t="e">
        <f>AD124/'Children in Care'!AD124</f>
        <v>#DIV/0!</v>
      </c>
      <c r="AF124" s="28">
        <f>SUM(AF125:AF128)</f>
        <v>25</v>
      </c>
      <c r="AG124" s="38">
        <f>AF124/'Children in Care'!AF124</f>
        <v>0.96153846153846156</v>
      </c>
      <c r="AH124" s="38">
        <f t="shared" si="36"/>
        <v>-3.8461538461538436E-2</v>
      </c>
    </row>
    <row r="125" spans="1:34" ht="80.099999999999994" customHeight="1" outlineLevel="1">
      <c r="A125" s="35"/>
      <c r="B125" s="30" t="s">
        <v>49</v>
      </c>
      <c r="C125" s="31">
        <v>12</v>
      </c>
      <c r="D125" s="70">
        <f>C125/'Children in Care'!C125</f>
        <v>0.92307692307692313</v>
      </c>
      <c r="E125" s="40"/>
      <c r="F125" s="71">
        <v>1</v>
      </c>
      <c r="G125" s="71">
        <v>1</v>
      </c>
      <c r="H125" s="31">
        <v>15</v>
      </c>
      <c r="I125" s="70">
        <f>H125/'[1]Children in Care'!H125</f>
        <v>1</v>
      </c>
      <c r="J125" s="31">
        <v>14</v>
      </c>
      <c r="K125" s="70">
        <f>J125/'[1]Children in Care'!J125</f>
        <v>0.93333333333333335</v>
      </c>
      <c r="L125" s="31">
        <v>15</v>
      </c>
      <c r="M125" s="70">
        <f>L125/'[1]Children in Care'!L125</f>
        <v>1</v>
      </c>
      <c r="N125" s="31">
        <v>13</v>
      </c>
      <c r="O125" s="70">
        <f>N125/'Children in Care'!N125</f>
        <v>1</v>
      </c>
      <c r="P125" s="31">
        <v>13</v>
      </c>
      <c r="Q125" s="70">
        <f>P125/'Children in Care'!P125</f>
        <v>1</v>
      </c>
      <c r="R125" s="31">
        <v>11</v>
      </c>
      <c r="S125" s="70">
        <f>R125/'Children in Care'!R125</f>
        <v>1</v>
      </c>
      <c r="T125" s="31">
        <v>13</v>
      </c>
      <c r="U125" s="70">
        <f>T125/'Children in Care'!T125</f>
        <v>1</v>
      </c>
      <c r="V125" s="31">
        <v>10</v>
      </c>
      <c r="W125" s="70">
        <f>V125/'Children in Care'!V125</f>
        <v>1</v>
      </c>
      <c r="X125" s="163"/>
      <c r="Y125" s="107" t="e">
        <f>X125/'Children in Care'!X125</f>
        <v>#DIV/0!</v>
      </c>
      <c r="Z125" s="163"/>
      <c r="AA125" s="107" t="e">
        <f>Z125/'Children in Care'!Z125</f>
        <v>#DIV/0!</v>
      </c>
      <c r="AB125" s="163"/>
      <c r="AC125" s="107" t="e">
        <f>AB125/'Children in Care'!AB125</f>
        <v>#DIV/0!</v>
      </c>
      <c r="AD125" s="163"/>
      <c r="AE125" s="107" t="e">
        <f>AD125/'Children in Care'!AD125</f>
        <v>#DIV/0!</v>
      </c>
      <c r="AF125" s="33">
        <f>V125</f>
        <v>10</v>
      </c>
      <c r="AG125" s="105">
        <f>AF125/'Children in Care'!AF125</f>
        <v>1</v>
      </c>
      <c r="AH125" s="105">
        <f t="shared" si="36"/>
        <v>0</v>
      </c>
    </row>
    <row r="126" spans="1:34" ht="80.099999999999994" customHeight="1" outlineLevel="1">
      <c r="A126" s="35"/>
      <c r="B126" s="30" t="s">
        <v>50</v>
      </c>
      <c r="C126" s="31">
        <v>2</v>
      </c>
      <c r="D126" s="70">
        <f>C126/'Children in Care'!C126</f>
        <v>0.66666666666666663</v>
      </c>
      <c r="E126" s="40"/>
      <c r="F126" s="71">
        <v>1</v>
      </c>
      <c r="G126" s="71">
        <v>1</v>
      </c>
      <c r="H126" s="31">
        <v>3</v>
      </c>
      <c r="I126" s="70">
        <f>H126/'[1]Children in Care'!H126</f>
        <v>1</v>
      </c>
      <c r="J126" s="31">
        <v>1</v>
      </c>
      <c r="K126" s="70">
        <f>J126/'[1]Children in Care'!J126</f>
        <v>1</v>
      </c>
      <c r="L126" s="31">
        <v>1</v>
      </c>
      <c r="M126" s="70">
        <f>L126/'[1]Children in Care'!L126</f>
        <v>1</v>
      </c>
      <c r="N126" s="31">
        <v>1</v>
      </c>
      <c r="O126" s="70">
        <f>N126/'Children in Care'!N126</f>
        <v>1</v>
      </c>
      <c r="P126" s="31">
        <v>1</v>
      </c>
      <c r="Q126" s="70">
        <f>P126/'Children in Care'!P126</f>
        <v>1</v>
      </c>
      <c r="R126" s="31">
        <v>4</v>
      </c>
      <c r="S126" s="70">
        <f>R126/'Children in Care'!R126</f>
        <v>1</v>
      </c>
      <c r="T126" s="31">
        <v>3</v>
      </c>
      <c r="U126" s="70">
        <f>T126/'Children in Care'!T126</f>
        <v>1</v>
      </c>
      <c r="V126" s="31">
        <v>4</v>
      </c>
      <c r="W126" s="70">
        <f>V126/'Children in Care'!V126</f>
        <v>1</v>
      </c>
      <c r="X126" s="163"/>
      <c r="Y126" s="107" t="e">
        <f>X126/'Children in Care'!X126</f>
        <v>#DIV/0!</v>
      </c>
      <c r="Z126" s="163"/>
      <c r="AA126" s="107" t="e">
        <f>Z126/'Children in Care'!Z126</f>
        <v>#DIV/0!</v>
      </c>
      <c r="AB126" s="163"/>
      <c r="AC126" s="107" t="e">
        <f>AB126/'Children in Care'!AB126</f>
        <v>#DIV/0!</v>
      </c>
      <c r="AD126" s="163"/>
      <c r="AE126" s="107" t="e">
        <f>AD126/'Children in Care'!AD126</f>
        <v>#DIV/0!</v>
      </c>
      <c r="AF126" s="33">
        <f t="shared" ref="AF126:AF128" si="41">V126</f>
        <v>4</v>
      </c>
      <c r="AG126" s="105">
        <f>AF126/'Children in Care'!AF126</f>
        <v>1</v>
      </c>
      <c r="AH126" s="105">
        <f t="shared" si="36"/>
        <v>0</v>
      </c>
    </row>
    <row r="127" spans="1:34" ht="80.099999999999994" customHeight="1" outlineLevel="1">
      <c r="A127" s="35"/>
      <c r="B127" s="30" t="s">
        <v>51</v>
      </c>
      <c r="C127" s="31">
        <v>13</v>
      </c>
      <c r="D127" s="70">
        <f>C127/'Children in Care'!C127</f>
        <v>0.8666666666666667</v>
      </c>
      <c r="E127" s="40"/>
      <c r="F127" s="71">
        <v>1</v>
      </c>
      <c r="G127" s="71">
        <v>1</v>
      </c>
      <c r="H127" s="31">
        <v>16</v>
      </c>
      <c r="I127" s="70">
        <f>H127/'[1]Children in Care'!H127</f>
        <v>1</v>
      </c>
      <c r="J127" s="31">
        <v>14</v>
      </c>
      <c r="K127" s="70">
        <f>J127/'[1]Children in Care'!J127</f>
        <v>1</v>
      </c>
      <c r="L127" s="31">
        <v>13</v>
      </c>
      <c r="M127" s="70">
        <f>L127/'[1]Children in Care'!L127</f>
        <v>1</v>
      </c>
      <c r="N127" s="31">
        <v>12</v>
      </c>
      <c r="O127" s="70">
        <f>N127/'Children in Care'!N127</f>
        <v>1</v>
      </c>
      <c r="P127" s="31">
        <v>10</v>
      </c>
      <c r="Q127" s="70">
        <f>P127/'Children in Care'!P127</f>
        <v>1</v>
      </c>
      <c r="R127" s="31">
        <v>11</v>
      </c>
      <c r="S127" s="70">
        <f>R127/'Children in Care'!R127</f>
        <v>1</v>
      </c>
      <c r="T127" s="31">
        <v>10</v>
      </c>
      <c r="U127" s="70">
        <f>T127/'Children in Care'!T127</f>
        <v>0.90909090909090906</v>
      </c>
      <c r="V127" s="31">
        <v>10</v>
      </c>
      <c r="W127" s="70">
        <f>V127/'Children in Care'!V127</f>
        <v>0.90909090909090906</v>
      </c>
      <c r="X127" s="163"/>
      <c r="Y127" s="107" t="e">
        <f>X127/'Children in Care'!X127</f>
        <v>#DIV/0!</v>
      </c>
      <c r="Z127" s="163"/>
      <c r="AA127" s="107" t="e">
        <f>Z127/'Children in Care'!Z127</f>
        <v>#DIV/0!</v>
      </c>
      <c r="AB127" s="163"/>
      <c r="AC127" s="107" t="e">
        <f>AB127/'Children in Care'!AB127</f>
        <v>#DIV/0!</v>
      </c>
      <c r="AD127" s="163"/>
      <c r="AE127" s="107" t="e">
        <f>AD127/'Children in Care'!AD127</f>
        <v>#DIV/0!</v>
      </c>
      <c r="AF127" s="33">
        <f t="shared" si="41"/>
        <v>10</v>
      </c>
      <c r="AG127" s="105">
        <f>AF127/'Children in Care'!AF127</f>
        <v>0.90909090909090906</v>
      </c>
      <c r="AH127" s="105">
        <f t="shared" si="36"/>
        <v>-9.0909090909090939E-2</v>
      </c>
    </row>
    <row r="128" spans="1:34" ht="80.099999999999994" customHeight="1" outlineLevel="1">
      <c r="A128" s="35"/>
      <c r="B128" s="30" t="s">
        <v>52</v>
      </c>
      <c r="C128" s="31">
        <v>0</v>
      </c>
      <c r="D128" s="107" t="e">
        <f>C128/'Children in Care'!C128</f>
        <v>#DIV/0!</v>
      </c>
      <c r="E128" s="40"/>
      <c r="F128" s="71">
        <v>1</v>
      </c>
      <c r="G128" s="71">
        <v>1</v>
      </c>
      <c r="H128" s="31">
        <v>0</v>
      </c>
      <c r="I128" s="107" t="e">
        <f>H128/'[1]Children in Care'!H128</f>
        <v>#DIV/0!</v>
      </c>
      <c r="J128" s="31">
        <v>0</v>
      </c>
      <c r="K128" s="107" t="e">
        <f>J128/'[1]Children in Care'!J128</f>
        <v>#DIV/0!</v>
      </c>
      <c r="L128" s="31">
        <v>0</v>
      </c>
      <c r="M128" s="107" t="e">
        <f>L128/'[1]Children in Care'!L128</f>
        <v>#DIV/0!</v>
      </c>
      <c r="N128" s="31">
        <v>0</v>
      </c>
      <c r="O128" s="107" t="e">
        <f>N128/'Children in Care'!N128</f>
        <v>#DIV/0!</v>
      </c>
      <c r="P128" s="31">
        <v>0</v>
      </c>
      <c r="Q128" s="107" t="e">
        <f>P128/'Children in Care'!P128</f>
        <v>#DIV/0!</v>
      </c>
      <c r="R128" s="31">
        <v>0</v>
      </c>
      <c r="S128" s="107" t="e">
        <f>R128/'Children in Care'!R128</f>
        <v>#DIV/0!</v>
      </c>
      <c r="T128" s="31">
        <v>0</v>
      </c>
      <c r="U128" s="107" t="e">
        <f>T128/'Children in Care'!T128</f>
        <v>#DIV/0!</v>
      </c>
      <c r="V128" s="31">
        <v>1</v>
      </c>
      <c r="W128" s="70">
        <f>V128/'Children in Care'!V128</f>
        <v>1</v>
      </c>
      <c r="X128" s="163"/>
      <c r="Y128" s="107" t="e">
        <f>X128/'Children in Care'!X128</f>
        <v>#DIV/0!</v>
      </c>
      <c r="Z128" s="163"/>
      <c r="AA128" s="107" t="e">
        <f>Z128/'Children in Care'!Z128</f>
        <v>#DIV/0!</v>
      </c>
      <c r="AB128" s="163"/>
      <c r="AC128" s="107" t="e">
        <f>AB128/'Children in Care'!AB128</f>
        <v>#DIV/0!</v>
      </c>
      <c r="AD128" s="163"/>
      <c r="AE128" s="107" t="e">
        <f>AD128/'Children in Care'!AD128</f>
        <v>#DIV/0!</v>
      </c>
      <c r="AF128" s="33">
        <f t="shared" si="41"/>
        <v>1</v>
      </c>
      <c r="AG128" s="105">
        <f>AF128/'Children in Care'!AF128</f>
        <v>1</v>
      </c>
      <c r="AH128" s="105">
        <f t="shared" si="36"/>
        <v>0</v>
      </c>
    </row>
    <row r="129" spans="1:34" ht="80.099999999999994" customHeight="1">
      <c r="A129" s="35"/>
      <c r="B129" s="27" t="s">
        <v>171</v>
      </c>
      <c r="C129" s="28">
        <f>SUM(C130:C133)</f>
        <v>34</v>
      </c>
      <c r="D129" s="38">
        <f>C129/'Children in Care'!C129</f>
        <v>1</v>
      </c>
      <c r="E129" s="37"/>
      <c r="F129" s="104">
        <v>1</v>
      </c>
      <c r="G129" s="104">
        <v>1</v>
      </c>
      <c r="H129" s="28">
        <f>SUM(H130:H133)</f>
        <v>30</v>
      </c>
      <c r="I129" s="38">
        <f>H129/'[1]Children in Care'!H129</f>
        <v>1</v>
      </c>
      <c r="J129" s="28">
        <f>SUM(J130:J133)</f>
        <v>27</v>
      </c>
      <c r="K129" s="38">
        <f>J129/'[1]Children in Care'!J129</f>
        <v>1</v>
      </c>
      <c r="L129" s="28">
        <f>SUM(L130:L133)</f>
        <v>26</v>
      </c>
      <c r="M129" s="38">
        <f>L129/'[1]Children in Care'!L129</f>
        <v>1</v>
      </c>
      <c r="N129" s="28">
        <f>SUM(N130:N133)</f>
        <v>24</v>
      </c>
      <c r="O129" s="38">
        <f>N129/'Children in Care'!N129</f>
        <v>1</v>
      </c>
      <c r="P129" s="28">
        <f>SUM(P130:P133)</f>
        <v>24</v>
      </c>
      <c r="Q129" s="38">
        <f>P129/'Children in Care'!P129</f>
        <v>1</v>
      </c>
      <c r="R129" s="28">
        <f>SUM(R130:R133)</f>
        <v>19</v>
      </c>
      <c r="S129" s="38">
        <f>R129/'Children in Care'!R129</f>
        <v>0.95</v>
      </c>
      <c r="T129" s="28">
        <f>SUM(T130:T133)</f>
        <v>20</v>
      </c>
      <c r="U129" s="38">
        <f>T129/'Children in Care'!T129</f>
        <v>0.95238095238095233</v>
      </c>
      <c r="V129" s="28">
        <f>SUM(V130:V133)</f>
        <v>21</v>
      </c>
      <c r="W129" s="38">
        <f>V129/'Children in Care'!V129</f>
        <v>0.95454545454545459</v>
      </c>
      <c r="X129" s="162">
        <f>SUM(X130:X133)</f>
        <v>0</v>
      </c>
      <c r="Y129" s="169" t="e">
        <f>X129/'Children in Care'!X129</f>
        <v>#DIV/0!</v>
      </c>
      <c r="Z129" s="162">
        <f>SUM(Z130:Z133)</f>
        <v>0</v>
      </c>
      <c r="AA129" s="169" t="e">
        <f>Z129/'Children in Care'!Z129</f>
        <v>#DIV/0!</v>
      </c>
      <c r="AB129" s="162">
        <f>SUM(AB130:AB133)</f>
        <v>0</v>
      </c>
      <c r="AC129" s="169" t="e">
        <f>AB129/'Children in Care'!AB129</f>
        <v>#DIV/0!</v>
      </c>
      <c r="AD129" s="162">
        <f>SUM(AD130:AD133)</f>
        <v>0</v>
      </c>
      <c r="AE129" s="169" t="e">
        <f>AD129/'Children in Care'!AD129</f>
        <v>#DIV/0!</v>
      </c>
      <c r="AF129" s="28">
        <f>SUM(AF130:AF133)</f>
        <v>21</v>
      </c>
      <c r="AG129" s="38">
        <f>AF129/'Children in Care'!AF129</f>
        <v>0.95454545454545459</v>
      </c>
      <c r="AH129" s="38">
        <f t="shared" si="36"/>
        <v>-4.5454545454545414E-2</v>
      </c>
    </row>
    <row r="130" spans="1:34" ht="80.099999999999994" customHeight="1" outlineLevel="1">
      <c r="A130" s="35"/>
      <c r="B130" s="30" t="s">
        <v>53</v>
      </c>
      <c r="C130" s="31">
        <v>32</v>
      </c>
      <c r="D130" s="70">
        <f>C130/'Children in Care'!C130</f>
        <v>1</v>
      </c>
      <c r="E130" s="40"/>
      <c r="F130" s="71">
        <v>1</v>
      </c>
      <c r="G130" s="71">
        <v>1</v>
      </c>
      <c r="H130" s="31">
        <v>27</v>
      </c>
      <c r="I130" s="70">
        <f>H130/'[1]Children in Care'!H130</f>
        <v>1</v>
      </c>
      <c r="J130" s="31">
        <v>24</v>
      </c>
      <c r="K130" s="70">
        <f>J130/'[1]Children in Care'!J130</f>
        <v>1</v>
      </c>
      <c r="L130" s="31">
        <v>24</v>
      </c>
      <c r="M130" s="70">
        <f>L130/'[1]Children in Care'!L130</f>
        <v>1</v>
      </c>
      <c r="N130" s="31">
        <v>22</v>
      </c>
      <c r="O130" s="70">
        <f>N130/'Children in Care'!N130</f>
        <v>1</v>
      </c>
      <c r="P130" s="31">
        <v>20</v>
      </c>
      <c r="Q130" s="70">
        <f>P130/'Children in Care'!P130</f>
        <v>1</v>
      </c>
      <c r="R130" s="31">
        <v>17</v>
      </c>
      <c r="S130" s="70">
        <f>R130/'Children in Care'!R130</f>
        <v>0.94444444444444442</v>
      </c>
      <c r="T130" s="31">
        <v>17</v>
      </c>
      <c r="U130" s="70">
        <f>T130/'Children in Care'!T130</f>
        <v>0.94444444444444442</v>
      </c>
      <c r="V130" s="31">
        <v>19</v>
      </c>
      <c r="W130" s="70">
        <f>V130/'Children in Care'!V130</f>
        <v>0.95</v>
      </c>
      <c r="X130" s="163"/>
      <c r="Y130" s="107" t="e">
        <f>X130/'Children in Care'!X130</f>
        <v>#DIV/0!</v>
      </c>
      <c r="Z130" s="163"/>
      <c r="AA130" s="107" t="e">
        <f>Z130/'Children in Care'!Z130</f>
        <v>#DIV/0!</v>
      </c>
      <c r="AB130" s="163"/>
      <c r="AC130" s="107" t="e">
        <f>AB130/'Children in Care'!AB130</f>
        <v>#DIV/0!</v>
      </c>
      <c r="AD130" s="163"/>
      <c r="AE130" s="107" t="e">
        <f>AD130/'Children in Care'!AD130</f>
        <v>#DIV/0!</v>
      </c>
      <c r="AF130" s="33">
        <f>V130</f>
        <v>19</v>
      </c>
      <c r="AG130" s="105">
        <f>AF130/'Children in Care'!AF130</f>
        <v>0.95</v>
      </c>
      <c r="AH130" s="105">
        <f t="shared" si="36"/>
        <v>-5.0000000000000044E-2</v>
      </c>
    </row>
    <row r="131" spans="1:34" ht="80.099999999999994" customHeight="1" outlineLevel="1">
      <c r="A131" s="35"/>
      <c r="B131" s="30" t="s">
        <v>54</v>
      </c>
      <c r="C131" s="31">
        <v>0</v>
      </c>
      <c r="D131" s="107" t="e">
        <f>C131/'Children in Care'!C131</f>
        <v>#DIV/0!</v>
      </c>
      <c r="E131" s="40"/>
      <c r="F131" s="71">
        <v>1</v>
      </c>
      <c r="G131" s="71">
        <v>1</v>
      </c>
      <c r="H131" s="31">
        <v>0</v>
      </c>
      <c r="I131" s="107" t="e">
        <f>H131/'[1]Children in Care'!H131</f>
        <v>#DIV/0!</v>
      </c>
      <c r="J131" s="31">
        <v>1</v>
      </c>
      <c r="K131" s="70">
        <f>J131/'[1]Children in Care'!J131</f>
        <v>1</v>
      </c>
      <c r="L131" s="31">
        <v>0</v>
      </c>
      <c r="M131" s="107" t="e">
        <f>L131/'[1]Children in Care'!L131</f>
        <v>#DIV/0!</v>
      </c>
      <c r="N131" s="31">
        <v>0</v>
      </c>
      <c r="O131" s="107" t="e">
        <f>N131/'Children in Care'!N131</f>
        <v>#DIV/0!</v>
      </c>
      <c r="P131" s="31">
        <v>1</v>
      </c>
      <c r="Q131" s="70">
        <f>P131/'Children in Care'!P131</f>
        <v>1</v>
      </c>
      <c r="R131" s="31">
        <v>0</v>
      </c>
      <c r="S131" s="107" t="e">
        <f>R131/'Children in Care'!R131</f>
        <v>#DIV/0!</v>
      </c>
      <c r="T131" s="31">
        <v>2</v>
      </c>
      <c r="U131" s="70">
        <f>T131/'Children in Care'!T131</f>
        <v>1</v>
      </c>
      <c r="V131" s="31">
        <v>1</v>
      </c>
      <c r="W131" s="70">
        <f>V131/'Children in Care'!V131</f>
        <v>1</v>
      </c>
      <c r="X131" s="163"/>
      <c r="Y131" s="107" t="e">
        <f>X131/'Children in Care'!X131</f>
        <v>#DIV/0!</v>
      </c>
      <c r="Z131" s="163"/>
      <c r="AA131" s="107" t="e">
        <f>Z131/'Children in Care'!Z131</f>
        <v>#DIV/0!</v>
      </c>
      <c r="AB131" s="163"/>
      <c r="AC131" s="107" t="e">
        <f>AB131/'Children in Care'!AB131</f>
        <v>#DIV/0!</v>
      </c>
      <c r="AD131" s="163"/>
      <c r="AE131" s="107" t="e">
        <f>AD131/'Children in Care'!AD131</f>
        <v>#DIV/0!</v>
      </c>
      <c r="AF131" s="33">
        <f t="shared" ref="AF131:AF133" si="42">V131</f>
        <v>1</v>
      </c>
      <c r="AG131" s="105">
        <f>AF131/'Children in Care'!AF131</f>
        <v>1</v>
      </c>
      <c r="AH131" s="105">
        <f t="shared" si="36"/>
        <v>0</v>
      </c>
    </row>
    <row r="132" spans="1:34" ht="80.099999999999994" customHeight="1" outlineLevel="1">
      <c r="A132" s="35"/>
      <c r="B132" s="30" t="s">
        <v>55</v>
      </c>
      <c r="C132" s="31">
        <v>1</v>
      </c>
      <c r="D132" s="70">
        <f>C132/'Children in Care'!C132</f>
        <v>1</v>
      </c>
      <c r="E132" s="40"/>
      <c r="F132" s="71">
        <v>1</v>
      </c>
      <c r="G132" s="71">
        <v>1</v>
      </c>
      <c r="H132" s="31">
        <v>1</v>
      </c>
      <c r="I132" s="70">
        <f>H132/'[1]Children in Care'!H132</f>
        <v>1</v>
      </c>
      <c r="J132" s="31">
        <v>0</v>
      </c>
      <c r="K132" s="107" t="e">
        <f>J132/'[1]Children in Care'!J132</f>
        <v>#DIV/0!</v>
      </c>
      <c r="L132" s="31">
        <v>0</v>
      </c>
      <c r="M132" s="107" t="e">
        <f>L132/'[1]Children in Care'!L132</f>
        <v>#DIV/0!</v>
      </c>
      <c r="N132" s="31">
        <v>0</v>
      </c>
      <c r="O132" s="107" t="e">
        <f>N132/'Children in Care'!N132</f>
        <v>#DIV/0!</v>
      </c>
      <c r="P132" s="31">
        <v>0</v>
      </c>
      <c r="Q132" s="107" t="e">
        <f>P132/'Children in Care'!P132</f>
        <v>#DIV/0!</v>
      </c>
      <c r="R132" s="31">
        <v>0</v>
      </c>
      <c r="S132" s="107" t="e">
        <f>R132/'Children in Care'!R132</f>
        <v>#DIV/0!</v>
      </c>
      <c r="T132" s="31">
        <v>0</v>
      </c>
      <c r="U132" s="107" t="e">
        <f>T132/'Children in Care'!T132</f>
        <v>#DIV/0!</v>
      </c>
      <c r="V132" s="31">
        <v>0</v>
      </c>
      <c r="W132" s="70" t="e">
        <f>V132/'Children in Care'!V132</f>
        <v>#DIV/0!</v>
      </c>
      <c r="X132" s="163"/>
      <c r="Y132" s="107" t="e">
        <f>X132/'Children in Care'!X132</f>
        <v>#DIV/0!</v>
      </c>
      <c r="Z132" s="163"/>
      <c r="AA132" s="107" t="e">
        <f>Z132/'Children in Care'!Z132</f>
        <v>#DIV/0!</v>
      </c>
      <c r="AB132" s="163"/>
      <c r="AC132" s="107" t="e">
        <f>AB132/'Children in Care'!AB132</f>
        <v>#DIV/0!</v>
      </c>
      <c r="AD132" s="163"/>
      <c r="AE132" s="107" t="e">
        <f>AD132/'Children in Care'!AD132</f>
        <v>#DIV/0!</v>
      </c>
      <c r="AF132" s="33">
        <f t="shared" si="42"/>
        <v>0</v>
      </c>
      <c r="AG132" s="234" t="e">
        <f>AF132/'Children in Care'!AF132</f>
        <v>#DIV/0!</v>
      </c>
      <c r="AH132" s="234" t="e">
        <f t="shared" si="36"/>
        <v>#DIV/0!</v>
      </c>
    </row>
    <row r="133" spans="1:34" ht="80.099999999999994" customHeight="1" outlineLevel="1">
      <c r="A133" s="35"/>
      <c r="B133" s="30" t="s">
        <v>56</v>
      </c>
      <c r="C133" s="31">
        <v>1</v>
      </c>
      <c r="D133" s="70">
        <f>C133/'Children in Care'!C133</f>
        <v>1</v>
      </c>
      <c r="E133" s="40"/>
      <c r="F133" s="71">
        <v>1</v>
      </c>
      <c r="G133" s="71">
        <v>1</v>
      </c>
      <c r="H133" s="31">
        <v>2</v>
      </c>
      <c r="I133" s="70">
        <f>H133/'[1]Children in Care'!H133</f>
        <v>1</v>
      </c>
      <c r="J133" s="31">
        <v>2</v>
      </c>
      <c r="K133" s="70">
        <f>J133/'[1]Children in Care'!J133</f>
        <v>1</v>
      </c>
      <c r="L133" s="31">
        <v>2</v>
      </c>
      <c r="M133" s="70">
        <f>L133/'[1]Children in Care'!L133</f>
        <v>1</v>
      </c>
      <c r="N133" s="31">
        <v>2</v>
      </c>
      <c r="O133" s="70">
        <f>N133/'Children in Care'!N133</f>
        <v>1</v>
      </c>
      <c r="P133" s="31">
        <v>3</v>
      </c>
      <c r="Q133" s="70">
        <f>P133/'Children in Care'!P133</f>
        <v>1</v>
      </c>
      <c r="R133" s="31">
        <v>2</v>
      </c>
      <c r="S133" s="70">
        <f>R133/'Children in Care'!R133</f>
        <v>1</v>
      </c>
      <c r="T133" s="31">
        <v>1</v>
      </c>
      <c r="U133" s="70">
        <f>T133/'Children in Care'!T133</f>
        <v>1</v>
      </c>
      <c r="V133" s="31">
        <v>1</v>
      </c>
      <c r="W133" s="70">
        <f>V133/'Children in Care'!V133</f>
        <v>1</v>
      </c>
      <c r="X133" s="163"/>
      <c r="Y133" s="107" t="e">
        <f>X133/'Children in Care'!X133</f>
        <v>#DIV/0!</v>
      </c>
      <c r="Z133" s="163"/>
      <c r="AA133" s="107" t="e">
        <f>Z133/'Children in Care'!Z133</f>
        <v>#DIV/0!</v>
      </c>
      <c r="AB133" s="163"/>
      <c r="AC133" s="107" t="e">
        <f>AB133/'Children in Care'!AB133</f>
        <v>#DIV/0!</v>
      </c>
      <c r="AD133" s="163"/>
      <c r="AE133" s="107" t="e">
        <f>AD133/'Children in Care'!AD133</f>
        <v>#DIV/0!</v>
      </c>
      <c r="AF133" s="33">
        <f t="shared" si="42"/>
        <v>1</v>
      </c>
      <c r="AG133" s="105">
        <f>AF133/'Children in Care'!AF133</f>
        <v>1</v>
      </c>
      <c r="AH133" s="105">
        <f t="shared" si="36"/>
        <v>0</v>
      </c>
    </row>
    <row r="134" spans="1:34" ht="80.099999999999994" customHeight="1">
      <c r="A134" s="35"/>
      <c r="B134" s="27" t="s">
        <v>172</v>
      </c>
      <c r="C134" s="28">
        <f>SUM(C135:C139)</f>
        <v>30</v>
      </c>
      <c r="D134" s="38">
        <f>C134/'Children in Care'!C134</f>
        <v>0.90909090909090906</v>
      </c>
      <c r="E134" s="37"/>
      <c r="F134" s="104">
        <v>1</v>
      </c>
      <c r="G134" s="104">
        <v>1</v>
      </c>
      <c r="H134" s="28">
        <f>SUM(H135:H139)</f>
        <v>32</v>
      </c>
      <c r="I134" s="38">
        <f>H134/'[1]Children in Care'!H134</f>
        <v>0.96969696969696972</v>
      </c>
      <c r="J134" s="28">
        <f>SUM(J135:J139)</f>
        <v>29</v>
      </c>
      <c r="K134" s="38">
        <f>J134/'[1]Children in Care'!J134</f>
        <v>0.80555555555555558</v>
      </c>
      <c r="L134" s="28">
        <f>SUM(L135:L139)</f>
        <v>30</v>
      </c>
      <c r="M134" s="38">
        <f>L134/'[1]Children in Care'!L134</f>
        <v>0.88235294117647056</v>
      </c>
      <c r="N134" s="28">
        <f>SUM(N135:N139)</f>
        <v>36</v>
      </c>
      <c r="O134" s="38">
        <f>N134/'Children in Care'!N134</f>
        <v>0.97297297297297303</v>
      </c>
      <c r="P134" s="28">
        <f>SUM(P135:P139)</f>
        <v>36</v>
      </c>
      <c r="Q134" s="38">
        <f>P134/'Children in Care'!P134</f>
        <v>0.97297297297297303</v>
      </c>
      <c r="R134" s="28">
        <f>SUM(R135:R139)</f>
        <v>36</v>
      </c>
      <c r="S134" s="38">
        <f>R134/'Children in Care'!R134</f>
        <v>1</v>
      </c>
      <c r="T134" s="28">
        <f>SUM(T135:T139)</f>
        <v>34</v>
      </c>
      <c r="U134" s="38">
        <f>T134/'Children in Care'!T134</f>
        <v>0.91891891891891897</v>
      </c>
      <c r="V134" s="28">
        <f>SUM(V135:V139)</f>
        <v>37</v>
      </c>
      <c r="W134" s="38">
        <f>V134/'Children in Care'!V134</f>
        <v>0.90243902439024393</v>
      </c>
      <c r="X134" s="162">
        <f>SUM(X135:X139)</f>
        <v>0</v>
      </c>
      <c r="Y134" s="169" t="e">
        <f>X134/'Children in Care'!X134</f>
        <v>#DIV/0!</v>
      </c>
      <c r="Z134" s="162">
        <f>SUM(Z135:Z139)</f>
        <v>0</v>
      </c>
      <c r="AA134" s="169" t="e">
        <f>Z134/'Children in Care'!Z134</f>
        <v>#DIV/0!</v>
      </c>
      <c r="AB134" s="162">
        <f>SUM(AB135:AB139)</f>
        <v>0</v>
      </c>
      <c r="AC134" s="169" t="e">
        <f>AB134/'Children in Care'!AB134</f>
        <v>#DIV/0!</v>
      </c>
      <c r="AD134" s="162">
        <f>SUM(AD135:AD139)</f>
        <v>0</v>
      </c>
      <c r="AE134" s="169" t="e">
        <f>AD134/'Children in Care'!AD134</f>
        <v>#DIV/0!</v>
      </c>
      <c r="AF134" s="28">
        <f>SUM(AF135:AF139)</f>
        <v>37</v>
      </c>
      <c r="AG134" s="38">
        <f>AF134/'Children in Care'!AF134</f>
        <v>0.90243902439024393</v>
      </c>
      <c r="AH134" s="38">
        <f t="shared" si="36"/>
        <v>-9.7560975609756073E-2</v>
      </c>
    </row>
    <row r="135" spans="1:34" ht="80.099999999999994" customHeight="1" outlineLevel="1">
      <c r="A135" s="35"/>
      <c r="B135" s="30" t="s">
        <v>57</v>
      </c>
      <c r="C135" s="31">
        <v>19</v>
      </c>
      <c r="D135" s="70">
        <f>C135/'Children in Care'!C135</f>
        <v>1</v>
      </c>
      <c r="E135" s="40"/>
      <c r="F135" s="71">
        <v>1</v>
      </c>
      <c r="G135" s="71">
        <v>1</v>
      </c>
      <c r="H135" s="31">
        <v>22</v>
      </c>
      <c r="I135" s="70">
        <f>H135/'[1]Children in Care'!H135</f>
        <v>1</v>
      </c>
      <c r="J135" s="31">
        <v>14</v>
      </c>
      <c r="K135" s="70">
        <f>J135/'[1]Children in Care'!J135</f>
        <v>0.7</v>
      </c>
      <c r="L135" s="31">
        <v>20</v>
      </c>
      <c r="M135" s="70">
        <f>L135/'[1]Children in Care'!L135</f>
        <v>1</v>
      </c>
      <c r="N135" s="31">
        <v>21</v>
      </c>
      <c r="O135" s="70">
        <f>N135/'Children in Care'!N135</f>
        <v>1</v>
      </c>
      <c r="P135" s="31">
        <v>24</v>
      </c>
      <c r="Q135" s="70">
        <f>P135/'Children in Care'!P135</f>
        <v>1</v>
      </c>
      <c r="R135" s="31">
        <v>24</v>
      </c>
      <c r="S135" s="70">
        <f>R135/'Children in Care'!R135</f>
        <v>1</v>
      </c>
      <c r="T135" s="31">
        <v>24</v>
      </c>
      <c r="U135" s="70">
        <f>T135/'Children in Care'!T135</f>
        <v>0.96</v>
      </c>
      <c r="V135" s="31">
        <v>26</v>
      </c>
      <c r="W135" s="70">
        <f>V135/'Children in Care'!V135</f>
        <v>0.96296296296296291</v>
      </c>
      <c r="X135" s="163"/>
      <c r="Y135" s="107" t="e">
        <f>X135/'Children in Care'!X135</f>
        <v>#DIV/0!</v>
      </c>
      <c r="Z135" s="163"/>
      <c r="AA135" s="107" t="e">
        <f>Z135/'Children in Care'!Z135</f>
        <v>#DIV/0!</v>
      </c>
      <c r="AB135" s="163"/>
      <c r="AC135" s="107" t="e">
        <f>AB135/'Children in Care'!AB135</f>
        <v>#DIV/0!</v>
      </c>
      <c r="AD135" s="163"/>
      <c r="AE135" s="107" t="e">
        <f>AD135/'Children in Care'!AD135</f>
        <v>#DIV/0!</v>
      </c>
      <c r="AF135" s="33">
        <f>V135</f>
        <v>26</v>
      </c>
      <c r="AG135" s="105">
        <f>AF135/'Children in Care'!AF135</f>
        <v>0.96296296296296291</v>
      </c>
      <c r="AH135" s="105">
        <f t="shared" si="36"/>
        <v>-3.703703703703709E-2</v>
      </c>
    </row>
    <row r="136" spans="1:34" ht="80.099999999999994" customHeight="1" outlineLevel="1">
      <c r="A136" s="35"/>
      <c r="B136" s="30" t="s">
        <v>58</v>
      </c>
      <c r="C136" s="31">
        <v>4</v>
      </c>
      <c r="D136" s="70">
        <f>C136/'Children in Care'!C136</f>
        <v>0.5714285714285714</v>
      </c>
      <c r="E136" s="40"/>
      <c r="F136" s="71">
        <v>1</v>
      </c>
      <c r="G136" s="71">
        <v>1</v>
      </c>
      <c r="H136" s="31">
        <v>3</v>
      </c>
      <c r="I136" s="70">
        <f>H136/'[1]Children in Care'!H136</f>
        <v>0.75</v>
      </c>
      <c r="J136" s="31">
        <v>8</v>
      </c>
      <c r="K136" s="70">
        <f>J136/'[1]Children in Care'!J136</f>
        <v>0.88888888888888884</v>
      </c>
      <c r="L136" s="31">
        <v>2</v>
      </c>
      <c r="M136" s="70">
        <f>L136/'[1]Children in Care'!L136</f>
        <v>0.33333333333333331</v>
      </c>
      <c r="N136" s="31">
        <v>5</v>
      </c>
      <c r="O136" s="70">
        <f>N136/'Children in Care'!N136</f>
        <v>0.83333333333333337</v>
      </c>
      <c r="P136" s="31">
        <v>5</v>
      </c>
      <c r="Q136" s="70">
        <f>P136/'Children in Care'!P136</f>
        <v>0.83333333333333337</v>
      </c>
      <c r="R136" s="31">
        <v>5</v>
      </c>
      <c r="S136" s="70">
        <f>R136/'Children in Care'!R136</f>
        <v>1</v>
      </c>
      <c r="T136" s="31">
        <v>3</v>
      </c>
      <c r="U136" s="70">
        <f>T136/'Children in Care'!T136</f>
        <v>0.6</v>
      </c>
      <c r="V136" s="31">
        <v>4</v>
      </c>
      <c r="W136" s="70">
        <f>V136/'Children in Care'!V136</f>
        <v>0.5714285714285714</v>
      </c>
      <c r="X136" s="163"/>
      <c r="Y136" s="107" t="e">
        <f>X136/'Children in Care'!X136</f>
        <v>#DIV/0!</v>
      </c>
      <c r="Z136" s="163"/>
      <c r="AA136" s="107" t="e">
        <f>Z136/'Children in Care'!Z136</f>
        <v>#DIV/0!</v>
      </c>
      <c r="AB136" s="163"/>
      <c r="AC136" s="107" t="e">
        <f>AB136/'Children in Care'!AB136</f>
        <v>#DIV/0!</v>
      </c>
      <c r="AD136" s="163"/>
      <c r="AE136" s="107" t="e">
        <f>AD136/'Children in Care'!AD136</f>
        <v>#DIV/0!</v>
      </c>
      <c r="AF136" s="33">
        <f t="shared" ref="AF136:AF139" si="43">V136</f>
        <v>4</v>
      </c>
      <c r="AG136" s="105">
        <f>AF136/'Children in Care'!AF136</f>
        <v>0.5714285714285714</v>
      </c>
      <c r="AH136" s="105">
        <f t="shared" ref="AH136:AH139" si="44">AG136/F136-100%</f>
        <v>-0.4285714285714286</v>
      </c>
    </row>
    <row r="137" spans="1:34" ht="80.099999999999994" customHeight="1" outlineLevel="1">
      <c r="A137" s="35"/>
      <c r="B137" s="30" t="s">
        <v>59</v>
      </c>
      <c r="C137" s="31">
        <v>1</v>
      </c>
      <c r="D137" s="70">
        <f>C137/'Children in Care'!C137</f>
        <v>1</v>
      </c>
      <c r="E137" s="40"/>
      <c r="F137" s="71">
        <v>1</v>
      </c>
      <c r="G137" s="71">
        <v>1</v>
      </c>
      <c r="H137" s="31">
        <v>1</v>
      </c>
      <c r="I137" s="70">
        <f>H137/'[1]Children in Care'!H137</f>
        <v>1</v>
      </c>
      <c r="J137" s="31">
        <v>1</v>
      </c>
      <c r="K137" s="70">
        <f>J137/'[1]Children in Care'!J137</f>
        <v>1</v>
      </c>
      <c r="L137" s="31">
        <v>1</v>
      </c>
      <c r="M137" s="70">
        <f>L137/'[1]Children in Care'!L137</f>
        <v>1</v>
      </c>
      <c r="N137" s="31">
        <v>1</v>
      </c>
      <c r="O137" s="70">
        <f>N137/'Children in Care'!N137</f>
        <v>1</v>
      </c>
      <c r="P137" s="31">
        <v>1</v>
      </c>
      <c r="Q137" s="70">
        <f>P137/'Children in Care'!P137</f>
        <v>1</v>
      </c>
      <c r="R137" s="31">
        <v>1</v>
      </c>
      <c r="S137" s="70">
        <f>R137/'Children in Care'!R137</f>
        <v>1</v>
      </c>
      <c r="T137" s="31">
        <v>0</v>
      </c>
      <c r="U137" s="107" t="e">
        <f>T137/'Children in Care'!T137</f>
        <v>#DIV/0!</v>
      </c>
      <c r="V137" s="31">
        <v>1</v>
      </c>
      <c r="W137" s="70">
        <f>V137/'Children in Care'!V137</f>
        <v>1</v>
      </c>
      <c r="X137" s="163"/>
      <c r="Y137" s="107" t="e">
        <f>X137/'Children in Care'!X137</f>
        <v>#DIV/0!</v>
      </c>
      <c r="Z137" s="163"/>
      <c r="AA137" s="107" t="e">
        <f>Z137/'Children in Care'!Z137</f>
        <v>#DIV/0!</v>
      </c>
      <c r="AB137" s="163"/>
      <c r="AC137" s="107" t="e">
        <f>AB137/'Children in Care'!AB137</f>
        <v>#DIV/0!</v>
      </c>
      <c r="AD137" s="163"/>
      <c r="AE137" s="107" t="e">
        <f>AD137/'Children in Care'!AD137</f>
        <v>#DIV/0!</v>
      </c>
      <c r="AF137" s="33">
        <f t="shared" si="43"/>
        <v>1</v>
      </c>
      <c r="AG137" s="105">
        <f>AF137/'Children in Care'!AF137</f>
        <v>1</v>
      </c>
      <c r="AH137" s="105">
        <f t="shared" si="44"/>
        <v>0</v>
      </c>
    </row>
    <row r="138" spans="1:34" ht="80.099999999999994" customHeight="1" outlineLevel="1">
      <c r="A138" s="35"/>
      <c r="B138" s="30" t="s">
        <v>60</v>
      </c>
      <c r="C138" s="31">
        <v>5</v>
      </c>
      <c r="D138" s="70">
        <f>C138/'Children in Care'!C138</f>
        <v>1</v>
      </c>
      <c r="E138" s="40"/>
      <c r="F138" s="71">
        <v>1</v>
      </c>
      <c r="G138" s="71">
        <v>1</v>
      </c>
      <c r="H138" s="31">
        <v>5</v>
      </c>
      <c r="I138" s="70">
        <f>H138/'[1]Children in Care'!H138</f>
        <v>1</v>
      </c>
      <c r="J138" s="31">
        <v>5</v>
      </c>
      <c r="K138" s="70">
        <f>J138/'[1]Children in Care'!J138</f>
        <v>1</v>
      </c>
      <c r="L138" s="31">
        <v>5</v>
      </c>
      <c r="M138" s="70">
        <f>L138/'[1]Children in Care'!L138</f>
        <v>1</v>
      </c>
      <c r="N138" s="31">
        <v>5</v>
      </c>
      <c r="O138" s="70">
        <f>N138/'Children in Care'!N138</f>
        <v>1</v>
      </c>
      <c r="P138" s="31">
        <v>5</v>
      </c>
      <c r="Q138" s="70">
        <f>P138/'Children in Care'!P138</f>
        <v>1</v>
      </c>
      <c r="R138" s="31">
        <v>5</v>
      </c>
      <c r="S138" s="70">
        <f>R138/'Children in Care'!R138</f>
        <v>1</v>
      </c>
      <c r="T138" s="31">
        <v>6</v>
      </c>
      <c r="U138" s="70">
        <f>T138/'Children in Care'!T138</f>
        <v>1</v>
      </c>
      <c r="V138" s="31">
        <v>5</v>
      </c>
      <c r="W138" s="70">
        <f>V138/'Children in Care'!V138</f>
        <v>1</v>
      </c>
      <c r="X138" s="163"/>
      <c r="Y138" s="107" t="e">
        <f>X138/'Children in Care'!X138</f>
        <v>#DIV/0!</v>
      </c>
      <c r="Z138" s="163"/>
      <c r="AA138" s="107" t="e">
        <f>Z138/'Children in Care'!Z138</f>
        <v>#DIV/0!</v>
      </c>
      <c r="AB138" s="163"/>
      <c r="AC138" s="107" t="e">
        <f>AB138/'Children in Care'!AB138</f>
        <v>#DIV/0!</v>
      </c>
      <c r="AD138" s="163"/>
      <c r="AE138" s="107" t="e">
        <f>AD138/'Children in Care'!AD138</f>
        <v>#DIV/0!</v>
      </c>
      <c r="AF138" s="33">
        <f t="shared" si="43"/>
        <v>5</v>
      </c>
      <c r="AG138" s="105">
        <f>AF138/'Children in Care'!AF138</f>
        <v>1</v>
      </c>
      <c r="AH138" s="105">
        <f t="shared" si="44"/>
        <v>0</v>
      </c>
    </row>
    <row r="139" spans="1:34" ht="80.099999999999994" customHeight="1" outlineLevel="1">
      <c r="A139" s="35"/>
      <c r="B139" s="30" t="s">
        <v>61</v>
      </c>
      <c r="C139" s="31">
        <v>1</v>
      </c>
      <c r="D139" s="70">
        <f>C139/'Children in Care'!C139</f>
        <v>1</v>
      </c>
      <c r="E139" s="40"/>
      <c r="F139" s="71">
        <v>1</v>
      </c>
      <c r="G139" s="71">
        <v>1</v>
      </c>
      <c r="H139" s="31">
        <v>1</v>
      </c>
      <c r="I139" s="70">
        <f>H139/'[1]Children in Care'!H139</f>
        <v>1</v>
      </c>
      <c r="J139" s="31">
        <v>1</v>
      </c>
      <c r="K139" s="70">
        <f>J139/'[1]Children in Care'!J139</f>
        <v>1</v>
      </c>
      <c r="L139" s="31">
        <v>2</v>
      </c>
      <c r="M139" s="70">
        <f>L139/'[1]Children in Care'!L139</f>
        <v>1</v>
      </c>
      <c r="N139" s="31">
        <v>4</v>
      </c>
      <c r="O139" s="70">
        <f>N139/'Children in Care'!N139</f>
        <v>1</v>
      </c>
      <c r="P139" s="31">
        <v>1</v>
      </c>
      <c r="Q139" s="70">
        <f>P139/'Children in Care'!P139</f>
        <v>1</v>
      </c>
      <c r="R139" s="31">
        <v>1</v>
      </c>
      <c r="S139" s="70">
        <f>R139/'Children in Care'!R139</f>
        <v>1</v>
      </c>
      <c r="T139" s="31">
        <v>1</v>
      </c>
      <c r="U139" s="70">
        <f>T139/'Children in Care'!T139</f>
        <v>1</v>
      </c>
      <c r="V139" s="31">
        <v>1</v>
      </c>
      <c r="W139" s="70">
        <f>V139/'Children in Care'!V139</f>
        <v>1</v>
      </c>
      <c r="X139" s="163"/>
      <c r="Y139" s="107" t="e">
        <f>X139/'Children in Care'!X139</f>
        <v>#DIV/0!</v>
      </c>
      <c r="Z139" s="163"/>
      <c r="AA139" s="107" t="e">
        <f>Z139/'Children in Care'!Z139</f>
        <v>#DIV/0!</v>
      </c>
      <c r="AB139" s="163"/>
      <c r="AC139" s="107" t="e">
        <f>AB139/'Children in Care'!AB139</f>
        <v>#DIV/0!</v>
      </c>
      <c r="AD139" s="163"/>
      <c r="AE139" s="107" t="e">
        <f>AD139/'Children in Care'!AD139</f>
        <v>#DIV/0!</v>
      </c>
      <c r="AF139" s="33">
        <f t="shared" si="43"/>
        <v>1</v>
      </c>
      <c r="AG139" s="105">
        <f>AF139/'Children in Care'!AF139</f>
        <v>1</v>
      </c>
      <c r="AH139" s="105">
        <f t="shared" si="44"/>
        <v>0</v>
      </c>
    </row>
    <row r="140" spans="1:34" ht="80.099999999999994" customHeight="1" outlineLevel="1">
      <c r="A140" s="35"/>
      <c r="B140" s="27" t="s">
        <v>265</v>
      </c>
      <c r="C140" s="28"/>
      <c r="D140" s="38" t="e">
        <f>C140/'Children in Care'!C140</f>
        <v>#DIV/0!</v>
      </c>
      <c r="E140" s="37"/>
      <c r="F140" s="104">
        <v>1</v>
      </c>
      <c r="G140" s="104">
        <v>1</v>
      </c>
      <c r="H140" s="28">
        <v>12</v>
      </c>
      <c r="I140" s="38">
        <f>H140/'[1]Children in Care'!H140</f>
        <v>1</v>
      </c>
      <c r="J140" s="28">
        <v>12</v>
      </c>
      <c r="K140" s="38">
        <f>J140/'[1]Children in Care'!J140</f>
        <v>1</v>
      </c>
      <c r="L140" s="28">
        <v>12</v>
      </c>
      <c r="M140" s="38">
        <f>L140/'[1]Children in Care'!L140</f>
        <v>1</v>
      </c>
      <c r="N140" s="28">
        <v>13</v>
      </c>
      <c r="O140" s="38">
        <f>N140/'Children in Care'!N140</f>
        <v>1</v>
      </c>
      <c r="P140" s="28">
        <v>17</v>
      </c>
      <c r="Q140" s="38">
        <f>P140/'Children in Care'!P140</f>
        <v>1</v>
      </c>
      <c r="R140" s="28">
        <v>17</v>
      </c>
      <c r="S140" s="38">
        <f>R140/'Children in Care'!R140</f>
        <v>1</v>
      </c>
      <c r="T140" s="28">
        <v>14</v>
      </c>
      <c r="U140" s="38">
        <f>T140/'Children in Care'!T140</f>
        <v>1</v>
      </c>
      <c r="V140" s="28">
        <v>19</v>
      </c>
      <c r="W140" s="38">
        <f>V140/'Children in Care'!V140</f>
        <v>1</v>
      </c>
      <c r="X140" s="162"/>
      <c r="Y140" s="169" t="e">
        <f>X140/'Children in Care'!X140</f>
        <v>#DIV/0!</v>
      </c>
      <c r="Z140" s="162"/>
      <c r="AA140" s="169" t="e">
        <f>Z140/'Children in Care'!Z140</f>
        <v>#DIV/0!</v>
      </c>
      <c r="AB140" s="162"/>
      <c r="AC140" s="169" t="e">
        <f>AB140/'Children in Care'!AB140</f>
        <v>#DIV/0!</v>
      </c>
      <c r="AD140" s="162"/>
      <c r="AE140" s="169" t="e">
        <f>AD140/'Children in Care'!AD140</f>
        <v>#DIV/0!</v>
      </c>
      <c r="AF140" s="28">
        <f>V140</f>
        <v>19</v>
      </c>
      <c r="AG140" s="38">
        <f>AF140/'Children in Care'!AF140</f>
        <v>1</v>
      </c>
      <c r="AH140" s="38">
        <f t="shared" ref="AH140" si="45">AG140/F140-100%</f>
        <v>0</v>
      </c>
    </row>
    <row r="141" spans="1:34">
      <c r="A141" s="44" t="s">
        <v>269</v>
      </c>
    </row>
    <row r="142" spans="1:34">
      <c r="A142" s="288" t="s">
        <v>267</v>
      </c>
    </row>
  </sheetData>
  <mergeCells count="24">
    <mergeCell ref="A118:A120"/>
    <mergeCell ref="A3:A5"/>
    <mergeCell ref="A26:A28"/>
    <mergeCell ref="A49:A51"/>
    <mergeCell ref="A72:A74"/>
    <mergeCell ref="A95:A97"/>
    <mergeCell ref="AH1:AH2"/>
    <mergeCell ref="L1:M1"/>
    <mergeCell ref="N1:O1"/>
    <mergeCell ref="P1:Q1"/>
    <mergeCell ref="R1:S1"/>
    <mergeCell ref="T1:U1"/>
    <mergeCell ref="V1:W1"/>
    <mergeCell ref="X1:Y1"/>
    <mergeCell ref="Z1:AA1"/>
    <mergeCell ref="AB1:AC1"/>
    <mergeCell ref="AD1:AE1"/>
    <mergeCell ref="AF1:AG1"/>
    <mergeCell ref="J1:K1"/>
    <mergeCell ref="A1:B2"/>
    <mergeCell ref="C1:D1"/>
    <mergeCell ref="E1:F1"/>
    <mergeCell ref="G1:G2"/>
    <mergeCell ref="H1:I1"/>
  </mergeCells>
  <pageMargins left="0.74803149606299213" right="0.74803149606299213" top="0.98425196850393704" bottom="0.98425196850393704" header="0.51181102362204722" footer="0.51181102362204722"/>
  <pageSetup paperSize="9" scale="21" firstPageNumber="14" fitToHeight="23" orientation="landscape" useFirstPageNumber="1" r:id="rId1"/>
  <headerFooter alignWithMargins="0">
    <oddFooter>&amp;R&amp;12Page &amp;P</oddFooter>
  </headerFooter>
  <rowBreaks count="5" manualBreakCount="5">
    <brk id="25" max="33" man="1"/>
    <brk id="48" max="33" man="1"/>
    <brk id="71" max="33" man="1"/>
    <brk id="94" max="33" man="1"/>
    <brk id="117" max="33" man="1"/>
  </rowBreaks>
</worksheet>
</file>

<file path=xl/worksheets/sheet6.xml><?xml version="1.0" encoding="utf-8"?>
<worksheet xmlns="http://schemas.openxmlformats.org/spreadsheetml/2006/main" xmlns:r="http://schemas.openxmlformats.org/officeDocument/2006/relationships">
  <sheetPr>
    <tabColor rgb="FF92D050"/>
  </sheetPr>
  <dimension ref="A1:AK142"/>
  <sheetViews>
    <sheetView view="pageBreakPreview" zoomScale="40" zoomScaleNormal="50" zoomScaleSheetLayoutView="40" workbookViewId="0">
      <pane ySplit="2" topLeftCell="A3" activePane="bottomLeft" state="frozen"/>
      <selection activeCell="AF3" sqref="AF3:AF140"/>
      <selection pane="bottomLeft" activeCell="Y139" sqref="Y139"/>
    </sheetView>
  </sheetViews>
  <sheetFormatPr defaultRowHeight="26.25" outlineLevelRow="1"/>
  <cols>
    <col min="1" max="1" width="41.42578125" style="50"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6.42578125" style="46" customWidth="1"/>
    <col min="33" max="33" width="18.140625" style="47" customWidth="1"/>
    <col min="34" max="34" width="17.140625" style="46" customWidth="1"/>
    <col min="35" max="37" width="9.140625" style="22"/>
  </cols>
  <sheetData>
    <row r="1" spans="1:34" ht="99.95" customHeight="1">
      <c r="A1" s="315" t="s">
        <v>230</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53" t="s">
        <v>3</v>
      </c>
      <c r="D2" s="53" t="s">
        <v>4</v>
      </c>
      <c r="E2" s="53" t="s">
        <v>3</v>
      </c>
      <c r="F2" s="53" t="s">
        <v>4</v>
      </c>
      <c r="G2" s="308"/>
      <c r="H2" s="54" t="s">
        <v>3</v>
      </c>
      <c r="I2" s="53" t="s">
        <v>4</v>
      </c>
      <c r="J2" s="207" t="s">
        <v>3</v>
      </c>
      <c r="K2" s="206" t="s">
        <v>4</v>
      </c>
      <c r="L2" s="221" t="s">
        <v>3</v>
      </c>
      <c r="M2" s="222" t="s">
        <v>4</v>
      </c>
      <c r="N2" s="232" t="s">
        <v>3</v>
      </c>
      <c r="O2" s="233" t="s">
        <v>4</v>
      </c>
      <c r="P2" s="253" t="s">
        <v>3</v>
      </c>
      <c r="Q2" s="254" t="s">
        <v>4</v>
      </c>
      <c r="R2" s="257" t="s">
        <v>3</v>
      </c>
      <c r="S2" s="256" t="s">
        <v>4</v>
      </c>
      <c r="T2" s="262" t="s">
        <v>3</v>
      </c>
      <c r="U2" s="263" t="s">
        <v>4</v>
      </c>
      <c r="V2" s="270" t="s">
        <v>3</v>
      </c>
      <c r="W2" s="269" t="s">
        <v>4</v>
      </c>
      <c r="X2" s="54" t="s">
        <v>3</v>
      </c>
      <c r="Y2" s="53" t="s">
        <v>4</v>
      </c>
      <c r="Z2" s="54" t="s">
        <v>3</v>
      </c>
      <c r="AA2" s="53" t="s">
        <v>4</v>
      </c>
      <c r="AB2" s="54" t="s">
        <v>3</v>
      </c>
      <c r="AC2" s="53" t="s">
        <v>4</v>
      </c>
      <c r="AD2" s="54" t="s">
        <v>3</v>
      </c>
      <c r="AE2" s="53" t="s">
        <v>4</v>
      </c>
      <c r="AF2" s="55" t="s">
        <v>3</v>
      </c>
      <c r="AG2" s="55" t="s">
        <v>4</v>
      </c>
      <c r="AH2" s="313"/>
    </row>
    <row r="3" spans="1:34" ht="80.099999999999994" customHeight="1">
      <c r="A3" s="316" t="s">
        <v>197</v>
      </c>
      <c r="B3" s="24" t="s">
        <v>62</v>
      </c>
      <c r="C3" s="25">
        <f>C4+C9+C14+C19+C25</f>
        <v>5852</v>
      </c>
      <c r="D3" s="36">
        <f>C3/'Children in Care'!C3</f>
        <v>0.93512304250559286</v>
      </c>
      <c r="E3" s="26"/>
      <c r="F3" s="26"/>
      <c r="G3" s="26"/>
      <c r="H3" s="25">
        <f>H4+H9+H14+H19+H25</f>
        <v>5829</v>
      </c>
      <c r="I3" s="36">
        <f>H3/'[1]Children in Care'!H3</f>
        <v>0.92201834862385323</v>
      </c>
      <c r="J3" s="25">
        <f>J4+J9+J14+J19+J25</f>
        <v>5775</v>
      </c>
      <c r="K3" s="36">
        <f>J3/'[1]Children in Care'!J3</f>
        <v>0.91666666666666663</v>
      </c>
      <c r="L3" s="25">
        <f>L4+L9+L14+L19+L25</f>
        <v>5782</v>
      </c>
      <c r="M3" s="36">
        <f>L3/'[1]Children in Care'!L3</f>
        <v>0.91661382371591626</v>
      </c>
      <c r="N3" s="25">
        <f>N4+N9+N14+N19+N25</f>
        <v>5833</v>
      </c>
      <c r="O3" s="36">
        <f>N3/'Children in Care'!N3</f>
        <v>0.92749244712990941</v>
      </c>
      <c r="P3" s="25">
        <f>P4+P9+P14+P19+P25</f>
        <v>5869</v>
      </c>
      <c r="Q3" s="36">
        <f>P3/'Children in Care'!P3</f>
        <v>0.9350007965588657</v>
      </c>
      <c r="R3" s="25">
        <f>R4+R9+R14+R19+R25</f>
        <v>5915</v>
      </c>
      <c r="S3" s="36">
        <f>R3/'Children in Care'!R3</f>
        <v>0.93933619183738293</v>
      </c>
      <c r="T3" s="25">
        <f>T4+T9+T14+T19+T25</f>
        <v>5833</v>
      </c>
      <c r="U3" s="36">
        <f>T3/'Children in Care'!T3</f>
        <v>0.93000637755102045</v>
      </c>
      <c r="V3" s="25">
        <f>V4+V9+V14+V19+V25</f>
        <v>5823</v>
      </c>
      <c r="W3" s="36">
        <f>V3/'Children in Care'!V3</f>
        <v>0.93362193362193358</v>
      </c>
      <c r="X3" s="170">
        <f>X4+X9+X14+X19+X25</f>
        <v>0</v>
      </c>
      <c r="Y3" s="171" t="e">
        <f>X3/'Children in Care'!X3</f>
        <v>#DIV/0!</v>
      </c>
      <c r="Z3" s="170">
        <f>Z4+Z9+Z14+Z19+Z25</f>
        <v>0</v>
      </c>
      <c r="AA3" s="171" t="e">
        <f>Z3/'Children in Care'!Z3</f>
        <v>#DIV/0!</v>
      </c>
      <c r="AB3" s="170">
        <f>AB4+AB9+AB14+AB19+AB25</f>
        <v>0</v>
      </c>
      <c r="AC3" s="171" t="e">
        <f>AB3/'Children in Care'!AB3</f>
        <v>#DIV/0!</v>
      </c>
      <c r="AD3" s="170">
        <f>AD4+AD9+AD14+AD19+AD25</f>
        <v>0</v>
      </c>
      <c r="AE3" s="171" t="e">
        <f>AD3/'Children in Care'!AD3</f>
        <v>#DIV/0!</v>
      </c>
      <c r="AF3" s="25">
        <f>AF4+AF9+AF14+AF19+AF25</f>
        <v>5823</v>
      </c>
      <c r="AG3" s="36">
        <f>AF3/'Children in Care'!AF3</f>
        <v>0.93362193362193358</v>
      </c>
      <c r="AH3" s="26"/>
    </row>
    <row r="4" spans="1:34" ht="80.099999999999994" customHeight="1">
      <c r="A4" s="316"/>
      <c r="B4" s="27" t="s">
        <v>169</v>
      </c>
      <c r="C4" s="28">
        <f>SUM(C5:C8)</f>
        <v>1271</v>
      </c>
      <c r="D4" s="38">
        <f>C4/'Children in Care'!C4</f>
        <v>0.84339747843397483</v>
      </c>
      <c r="E4" s="37"/>
      <c r="F4" s="37"/>
      <c r="G4" s="37"/>
      <c r="H4" s="28">
        <f>SUM(H5:H8)</f>
        <v>1259</v>
      </c>
      <c r="I4" s="38">
        <f>H4/'[1]Children in Care'!H4</f>
        <v>0.83598937583001331</v>
      </c>
      <c r="J4" s="28">
        <f>SUM(J5:J8)</f>
        <v>1243</v>
      </c>
      <c r="K4" s="38">
        <f>J4/'[1]Children in Care'!J4</f>
        <v>0.81830151415404873</v>
      </c>
      <c r="L4" s="28">
        <f>SUM(L5:L8)</f>
        <v>1236</v>
      </c>
      <c r="M4" s="38">
        <f>L4/'[1]Children in Care'!L4</f>
        <v>0.81584158415841579</v>
      </c>
      <c r="N4" s="28">
        <f>SUM(N5:N8)</f>
        <v>1237</v>
      </c>
      <c r="O4" s="38">
        <f>N4/'Children in Care'!N4</f>
        <v>0.82138114209827362</v>
      </c>
      <c r="P4" s="28">
        <f>SUM(P5:P8)</f>
        <v>1295</v>
      </c>
      <c r="Q4" s="38">
        <f>P4/'Children in Care'!P4</f>
        <v>0.86796246648793562</v>
      </c>
      <c r="R4" s="28">
        <f>SUM(R5:R8)</f>
        <v>1325</v>
      </c>
      <c r="S4" s="38">
        <f>R4/'Children in Care'!R4</f>
        <v>0.88985896574882473</v>
      </c>
      <c r="T4" s="28">
        <f>SUM(T5:T8)</f>
        <v>1296</v>
      </c>
      <c r="U4" s="38">
        <f>T4/'Children in Care'!T4</f>
        <v>0.86688963210702341</v>
      </c>
      <c r="V4" s="28">
        <f>SUM(V5:V8)</f>
        <v>1303</v>
      </c>
      <c r="W4" s="38">
        <f>V4/'Children in Care'!V4</f>
        <v>0.86924616410940625</v>
      </c>
      <c r="X4" s="162">
        <f>SUM(X5:X8)</f>
        <v>0</v>
      </c>
      <c r="Y4" s="169" t="e">
        <f>X4/'Children in Care'!X4</f>
        <v>#DIV/0!</v>
      </c>
      <c r="Z4" s="162">
        <f>SUM(Z5:Z8)</f>
        <v>0</v>
      </c>
      <c r="AA4" s="169" t="e">
        <f>Z4/'Children in Care'!Z4</f>
        <v>#DIV/0!</v>
      </c>
      <c r="AB4" s="162">
        <f>SUM(AB5:AB8)</f>
        <v>0</v>
      </c>
      <c r="AC4" s="169" t="e">
        <f>AB4/'Children in Care'!AB4</f>
        <v>#DIV/0!</v>
      </c>
      <c r="AD4" s="162">
        <f>SUM(AD5:AD8)</f>
        <v>0</v>
      </c>
      <c r="AE4" s="169" t="e">
        <f>AD4/'Children in Care'!AD4</f>
        <v>#DIV/0!</v>
      </c>
      <c r="AF4" s="28">
        <f>SUM(AF5:AF8)</f>
        <v>1303</v>
      </c>
      <c r="AG4" s="38">
        <f>AF4/'Children in Care'!AF4</f>
        <v>0.86924616410940625</v>
      </c>
      <c r="AH4" s="37"/>
    </row>
    <row r="5" spans="1:34" ht="80.099999999999994" customHeight="1" outlineLevel="1">
      <c r="A5" s="316"/>
      <c r="B5" s="30" t="s">
        <v>45</v>
      </c>
      <c r="C5" s="31">
        <f>C51+C28+C74+C97+C120</f>
        <v>260</v>
      </c>
      <c r="D5" s="70">
        <f>C5/'Children in Care'!C5</f>
        <v>0.6788511749347258</v>
      </c>
      <c r="E5" s="40"/>
      <c r="F5" s="40"/>
      <c r="G5" s="40"/>
      <c r="H5" s="31">
        <f>H51+H28+H74+H97+H120</f>
        <v>251</v>
      </c>
      <c r="I5" s="70">
        <f>H5/'[1]Children in Care'!H5</f>
        <v>0.65364583333333337</v>
      </c>
      <c r="J5" s="31">
        <f>J51+J28+J74+J97+J120</f>
        <v>235</v>
      </c>
      <c r="K5" s="70">
        <f>J5/'[1]Children in Care'!J5</f>
        <v>0.60411311053984573</v>
      </c>
      <c r="L5" s="31">
        <f>L51+L28+L74+L97+L120</f>
        <v>236</v>
      </c>
      <c r="M5" s="70">
        <f>L5/'[1]Children in Care'!L5</f>
        <v>0.59898477157360408</v>
      </c>
      <c r="N5" s="31">
        <f>N51+N28+N74+N97+N120</f>
        <v>255</v>
      </c>
      <c r="O5" s="70">
        <f>N5/'Children in Care'!N5</f>
        <v>0.65217391304347827</v>
      </c>
      <c r="P5" s="31">
        <f>P51+P28+P74+P97+P120</f>
        <v>336</v>
      </c>
      <c r="Q5" s="70">
        <f>P5/'Children in Care'!P5</f>
        <v>0.86821705426356588</v>
      </c>
      <c r="R5" s="31">
        <f>R51+R28+R74+R97+R120</f>
        <v>344</v>
      </c>
      <c r="S5" s="70">
        <f>R5/'Children in Care'!R5</f>
        <v>0.89350649350649347</v>
      </c>
      <c r="T5" s="31">
        <f>T51+T28+T74+T97+T120</f>
        <v>340</v>
      </c>
      <c r="U5" s="70">
        <f>T5/'Children in Care'!T5</f>
        <v>0.8877284595300261</v>
      </c>
      <c r="V5" s="31">
        <f>V51+V28+V74+V97+V120</f>
        <v>327</v>
      </c>
      <c r="W5" s="70">
        <f>V5/'Children in Care'!V5</f>
        <v>0.86507936507936511</v>
      </c>
      <c r="X5" s="163">
        <f>X51+X28+X74+X97+X120</f>
        <v>0</v>
      </c>
      <c r="Y5" s="107" t="e">
        <f>X5/'Children in Care'!X5</f>
        <v>#DIV/0!</v>
      </c>
      <c r="Z5" s="163">
        <f>Z51+Z28+Z74+Z97+Z120</f>
        <v>0</v>
      </c>
      <c r="AA5" s="107" t="e">
        <f>Z5/'Children in Care'!Z5</f>
        <v>#DIV/0!</v>
      </c>
      <c r="AB5" s="163">
        <f>AB51+AB28+AB74+AB97+AB120</f>
        <v>0</v>
      </c>
      <c r="AC5" s="107" t="e">
        <f>AB5/'Children in Care'!AB5</f>
        <v>#DIV/0!</v>
      </c>
      <c r="AD5" s="163">
        <f>AD51+AD28+AD74+AD97+AD120</f>
        <v>0</v>
      </c>
      <c r="AE5" s="107" t="e">
        <f>AD5/'Children in Care'!AD5</f>
        <v>#DIV/0!</v>
      </c>
      <c r="AF5" s="33">
        <f>V5</f>
        <v>327</v>
      </c>
      <c r="AG5" s="105">
        <f>AF5/'Children in Care'!AF5</f>
        <v>0.86507936507936511</v>
      </c>
      <c r="AH5" s="40"/>
    </row>
    <row r="6" spans="1:34" ht="80.099999999999994" customHeight="1" outlineLevel="1">
      <c r="A6" s="286" t="s">
        <v>262</v>
      </c>
      <c r="B6" s="30" t="s">
        <v>46</v>
      </c>
      <c r="C6" s="31">
        <f>C52+C29+C75+C98+C121</f>
        <v>261</v>
      </c>
      <c r="D6" s="70">
        <f>C6/'Children in Care'!C6</f>
        <v>0.90940766550522645</v>
      </c>
      <c r="E6" s="40"/>
      <c r="F6" s="40"/>
      <c r="G6" s="40"/>
      <c r="H6" s="31">
        <f>H52+H29+H75+H98+H121</f>
        <v>258</v>
      </c>
      <c r="I6" s="70">
        <f>H6/'[1]Children in Care'!H6</f>
        <v>0.90526315789473688</v>
      </c>
      <c r="J6" s="31">
        <f>J52+J29+J75+J98+J121</f>
        <v>251</v>
      </c>
      <c r="K6" s="70">
        <f>J6/'[1]Children in Care'!J6</f>
        <v>0.88070175438596487</v>
      </c>
      <c r="L6" s="31">
        <f>L52+L29+L75+L98+L121</f>
        <v>261</v>
      </c>
      <c r="M6" s="70">
        <f>L6/'[1]Children in Care'!L6</f>
        <v>0.91258741258741261</v>
      </c>
      <c r="N6" s="31">
        <f>N52+N29+N75+N98+N121</f>
        <v>259</v>
      </c>
      <c r="O6" s="70">
        <f>N6/'Children in Care'!N6</f>
        <v>0.90877192982456145</v>
      </c>
      <c r="P6" s="31">
        <f>P52+P29+P75+P98+P121</f>
        <v>270</v>
      </c>
      <c r="Q6" s="70">
        <f>P6/'Children in Care'!P6</f>
        <v>0.967741935483871</v>
      </c>
      <c r="R6" s="31">
        <f>R52+R29+R75+R98+R121</f>
        <v>271</v>
      </c>
      <c r="S6" s="70">
        <f>R6/'Children in Care'!R6</f>
        <v>0.96099290780141844</v>
      </c>
      <c r="T6" s="31">
        <f>T52+T29+T75+T98+T121</f>
        <v>272</v>
      </c>
      <c r="U6" s="70">
        <f>T6/'Children in Care'!T6</f>
        <v>0.96113074204946991</v>
      </c>
      <c r="V6" s="31">
        <f>V52+V29+V75+V98+V121</f>
        <v>269</v>
      </c>
      <c r="W6" s="70">
        <f>V6/'Children in Care'!V6</f>
        <v>0.96071428571428574</v>
      </c>
      <c r="X6" s="163">
        <f>X52+X29+X75+X98+X121</f>
        <v>0</v>
      </c>
      <c r="Y6" s="107" t="e">
        <f>X6/'Children in Care'!X6</f>
        <v>#DIV/0!</v>
      </c>
      <c r="Z6" s="163">
        <f>Z52+Z29+Z75+Z98+Z121</f>
        <v>0</v>
      </c>
      <c r="AA6" s="107" t="e">
        <f>Z6/'Children in Care'!Z6</f>
        <v>#DIV/0!</v>
      </c>
      <c r="AB6" s="163">
        <f>AB52+AB29+AB75+AB98+AB121</f>
        <v>0</v>
      </c>
      <c r="AC6" s="107" t="e">
        <f>AB6/'Children in Care'!AB6</f>
        <v>#DIV/0!</v>
      </c>
      <c r="AD6" s="163">
        <f>AD52+AD29+AD75+AD98+AD121</f>
        <v>0</v>
      </c>
      <c r="AE6" s="107" t="e">
        <f>AD6/'Children in Care'!AD6</f>
        <v>#DIV/0!</v>
      </c>
      <c r="AF6" s="33">
        <f t="shared" ref="AF6:AF8" si="0">V6</f>
        <v>269</v>
      </c>
      <c r="AG6" s="105">
        <f>AF6/'Children in Care'!AF6</f>
        <v>0.96071428571428574</v>
      </c>
      <c r="AH6" s="40"/>
    </row>
    <row r="7" spans="1:34" ht="80.099999999999994" customHeight="1" outlineLevel="1">
      <c r="A7" s="287" t="s">
        <v>263</v>
      </c>
      <c r="B7" s="30" t="s">
        <v>47</v>
      </c>
      <c r="C7" s="31">
        <f>C53+C30+C76+C99+C122</f>
        <v>386</v>
      </c>
      <c r="D7" s="70">
        <f>C7/'Children in Care'!C7</f>
        <v>0.87727272727272732</v>
      </c>
      <c r="E7" s="40"/>
      <c r="F7" s="40"/>
      <c r="G7" s="40"/>
      <c r="H7" s="31">
        <f>H53+H30+H76+H99+H122</f>
        <v>363</v>
      </c>
      <c r="I7" s="70">
        <f>H7/'[1]Children in Care'!H7</f>
        <v>0.83256880733944949</v>
      </c>
      <c r="J7" s="31">
        <f>J53+J30+J76+J99+J122</f>
        <v>372</v>
      </c>
      <c r="K7" s="70">
        <f>J7/'[1]Children in Care'!J7</f>
        <v>0.84545454545454546</v>
      </c>
      <c r="L7" s="31">
        <f>L53+L30+L76+L99+L122</f>
        <v>360</v>
      </c>
      <c r="M7" s="70">
        <f>L7/'[1]Children in Care'!L7</f>
        <v>0.82568807339449546</v>
      </c>
      <c r="N7" s="31">
        <f>N53+N30+N76+N99+N122</f>
        <v>347</v>
      </c>
      <c r="O7" s="70">
        <f>N7/'Children in Care'!N7</f>
        <v>0.79770114942528736</v>
      </c>
      <c r="P7" s="31">
        <f>P53+P30+P76+P99+P122</f>
        <v>344</v>
      </c>
      <c r="Q7" s="70">
        <f>P7/'Children in Care'!P7</f>
        <v>0.80562060889929743</v>
      </c>
      <c r="R7" s="31">
        <f>R53+R30+R76+R99+R122</f>
        <v>337</v>
      </c>
      <c r="S7" s="70">
        <f>R7/'Children in Care'!R7</f>
        <v>0.78554778554778559</v>
      </c>
      <c r="T7" s="31">
        <f>T53+T30+T76+T99+T122</f>
        <v>316</v>
      </c>
      <c r="U7" s="70">
        <f>T7/'Children in Care'!T7</f>
        <v>0.72477064220183485</v>
      </c>
      <c r="V7" s="31">
        <f>V53+V30+V76+V99+V122</f>
        <v>340</v>
      </c>
      <c r="W7" s="70">
        <f>V7/'Children in Care'!V7</f>
        <v>0.7744874715261959</v>
      </c>
      <c r="X7" s="163">
        <f>X53+X30+X76+X99+X122</f>
        <v>0</v>
      </c>
      <c r="Y7" s="107" t="e">
        <f>X7/'Children in Care'!X7</f>
        <v>#DIV/0!</v>
      </c>
      <c r="Z7" s="163">
        <f>Z53+Z30+Z76+Z99+Z122</f>
        <v>0</v>
      </c>
      <c r="AA7" s="107" t="e">
        <f>Z7/'Children in Care'!Z7</f>
        <v>#DIV/0!</v>
      </c>
      <c r="AB7" s="163">
        <f>AB53+AB30+AB76+AB99+AB122</f>
        <v>0</v>
      </c>
      <c r="AC7" s="107" t="e">
        <f>AB7/'Children in Care'!AB7</f>
        <v>#DIV/0!</v>
      </c>
      <c r="AD7" s="163">
        <f>AD53+AD30+AD76+AD99+AD122</f>
        <v>0</v>
      </c>
      <c r="AE7" s="107" t="e">
        <f>AD7/'Children in Care'!AD7</f>
        <v>#DIV/0!</v>
      </c>
      <c r="AF7" s="33">
        <f t="shared" si="0"/>
        <v>340</v>
      </c>
      <c r="AG7" s="105">
        <f>AF7/'Children in Care'!AF7</f>
        <v>0.7744874715261959</v>
      </c>
      <c r="AH7" s="40"/>
    </row>
    <row r="8" spans="1:34" ht="80.099999999999994" customHeight="1" outlineLevel="1">
      <c r="A8" s="287" t="s">
        <v>264</v>
      </c>
      <c r="B8" s="30" t="s">
        <v>48</v>
      </c>
      <c r="C8" s="31">
        <f>C54+C31+C77+C100+C123</f>
        <v>364</v>
      </c>
      <c r="D8" s="70">
        <f>C8/'Children in Care'!C8</f>
        <v>0.91687657430730474</v>
      </c>
      <c r="E8" s="40"/>
      <c r="F8" s="40"/>
      <c r="G8" s="40"/>
      <c r="H8" s="31">
        <f>H54+H31+H77+H100+H123</f>
        <v>387</v>
      </c>
      <c r="I8" s="70">
        <f>H8/'[1]Children in Care'!H8</f>
        <v>0.96508728179551118</v>
      </c>
      <c r="J8" s="31">
        <f>J54+J31+J77+J100+J123</f>
        <v>385</v>
      </c>
      <c r="K8" s="70">
        <f>J8/'[1]Children in Care'!J8</f>
        <v>0.95061728395061729</v>
      </c>
      <c r="L8" s="31">
        <f>L54+L31+L77+L100+L123</f>
        <v>379</v>
      </c>
      <c r="M8" s="70">
        <f>L8/'[1]Children in Care'!L8</f>
        <v>0.94987468671679198</v>
      </c>
      <c r="N8" s="31">
        <f>N54+N31+N77+N100+N123</f>
        <v>376</v>
      </c>
      <c r="O8" s="70">
        <f>N8/'Children in Care'!N8</f>
        <v>0.95189873417721516</v>
      </c>
      <c r="P8" s="31">
        <f>P54+P31+P77+P100+P123</f>
        <v>345</v>
      </c>
      <c r="Q8" s="70">
        <f>P8/'Children in Care'!P8</f>
        <v>0.86466165413533835</v>
      </c>
      <c r="R8" s="31">
        <f>R54+R31+R77+R100+R123</f>
        <v>373</v>
      </c>
      <c r="S8" s="70">
        <f>R8/'Children in Care'!R8</f>
        <v>0.94910941475826971</v>
      </c>
      <c r="T8" s="31">
        <f>T54+T31+T77+T100+T123</f>
        <v>368</v>
      </c>
      <c r="U8" s="70">
        <f>T8/'Children in Care'!T8</f>
        <v>0.93638676844783719</v>
      </c>
      <c r="V8" s="31">
        <f>V54+V31+V77+V100+V123</f>
        <v>367</v>
      </c>
      <c r="W8" s="70">
        <f>V8/'Children in Care'!V8</f>
        <v>0.91293532338308458</v>
      </c>
      <c r="X8" s="163">
        <f>X54+X31+X77+X100+X123</f>
        <v>0</v>
      </c>
      <c r="Y8" s="107" t="e">
        <f>X8/'Children in Care'!X8</f>
        <v>#DIV/0!</v>
      </c>
      <c r="Z8" s="163">
        <f>Z54+Z31+Z77+Z100+Z123</f>
        <v>0</v>
      </c>
      <c r="AA8" s="107" t="e">
        <f>Z8/'Children in Care'!Z8</f>
        <v>#DIV/0!</v>
      </c>
      <c r="AB8" s="163">
        <f>AB54+AB31+AB77+AB100+AB123</f>
        <v>0</v>
      </c>
      <c r="AC8" s="107" t="e">
        <f>AB8/'Children in Care'!AB8</f>
        <v>#DIV/0!</v>
      </c>
      <c r="AD8" s="163">
        <f>AD54+AD31+AD77+AD100+AD123</f>
        <v>0</v>
      </c>
      <c r="AE8" s="107" t="e">
        <f>AD8/'Children in Care'!AD8</f>
        <v>#DIV/0!</v>
      </c>
      <c r="AF8" s="33">
        <f t="shared" si="0"/>
        <v>367</v>
      </c>
      <c r="AG8" s="105">
        <f>AF8/'Children in Care'!AF8</f>
        <v>0.91293532338308458</v>
      </c>
      <c r="AH8" s="40"/>
    </row>
    <row r="9" spans="1:34" ht="80.099999999999994" customHeight="1">
      <c r="A9" s="289" t="s">
        <v>268</v>
      </c>
      <c r="B9" s="27" t="s">
        <v>170</v>
      </c>
      <c r="C9" s="28">
        <f>SUM(C10:C13)</f>
        <v>1410</v>
      </c>
      <c r="D9" s="38">
        <f>C9/'Children in Care'!C9</f>
        <v>0.9494949494949495</v>
      </c>
      <c r="E9" s="37"/>
      <c r="F9" s="37"/>
      <c r="G9" s="37"/>
      <c r="H9" s="28">
        <f>SUM(H10:H13)</f>
        <v>1345</v>
      </c>
      <c r="I9" s="38">
        <f>H9/'[1]Children in Care'!H9</f>
        <v>0.90147453083109919</v>
      </c>
      <c r="J9" s="28">
        <f>SUM(J10:J13)</f>
        <v>1341</v>
      </c>
      <c r="K9" s="38">
        <f>J9/'[1]Children in Care'!J9</f>
        <v>0.90060443250503697</v>
      </c>
      <c r="L9" s="28">
        <f>SUM(L10:L13)</f>
        <v>1319</v>
      </c>
      <c r="M9" s="38">
        <f>L9/'[1]Children in Care'!L9</f>
        <v>0.8793333333333333</v>
      </c>
      <c r="N9" s="28">
        <f>SUM(N10:N13)</f>
        <v>1353</v>
      </c>
      <c r="O9" s="38">
        <f>N9/'Children in Care'!N9</f>
        <v>0.91049798115746972</v>
      </c>
      <c r="P9" s="28">
        <f>SUM(P10:P13)</f>
        <v>1355</v>
      </c>
      <c r="Q9" s="38">
        <f>P9/'Children in Care'!P9</f>
        <v>0.91492234976367315</v>
      </c>
      <c r="R9" s="28">
        <f>SUM(R10:R13)</f>
        <v>1356</v>
      </c>
      <c r="S9" s="38">
        <f>R9/'Children in Care'!R9</f>
        <v>0.91559756920999325</v>
      </c>
      <c r="T9" s="28">
        <f>SUM(T10:T13)</f>
        <v>1336</v>
      </c>
      <c r="U9" s="38">
        <f>T9/'Children in Care'!T9</f>
        <v>0.90331304935767409</v>
      </c>
      <c r="V9" s="28">
        <f>SUM(V10:V13)</f>
        <v>1335</v>
      </c>
      <c r="W9" s="38">
        <f>V9/'Children in Care'!V9</f>
        <v>0.91689560439560436</v>
      </c>
      <c r="X9" s="162">
        <f>SUM(X10:X13)</f>
        <v>0</v>
      </c>
      <c r="Y9" s="169" t="e">
        <f>X9/'Children in Care'!X9</f>
        <v>#DIV/0!</v>
      </c>
      <c r="Z9" s="162">
        <f>SUM(Z10:Z13)</f>
        <v>0</v>
      </c>
      <c r="AA9" s="169" t="e">
        <f>Z9/'Children in Care'!Z9</f>
        <v>#DIV/0!</v>
      </c>
      <c r="AB9" s="162">
        <f>SUM(AB10:AB13)</f>
        <v>0</v>
      </c>
      <c r="AC9" s="169" t="e">
        <f>AB9/'Children in Care'!AB9</f>
        <v>#DIV/0!</v>
      </c>
      <c r="AD9" s="162">
        <f>SUM(AD10:AD13)</f>
        <v>0</v>
      </c>
      <c r="AE9" s="169" t="e">
        <f>AD9/'Children in Care'!AD9</f>
        <v>#DIV/0!</v>
      </c>
      <c r="AF9" s="28">
        <f>SUM(AF10:AF13)</f>
        <v>1335</v>
      </c>
      <c r="AG9" s="38">
        <f>AF9/'Children in Care'!AF9</f>
        <v>0.91689560439560436</v>
      </c>
      <c r="AH9" s="37"/>
    </row>
    <row r="10" spans="1:34" ht="80.099999999999994" customHeight="1" outlineLevel="1">
      <c r="B10" s="30" t="s">
        <v>49</v>
      </c>
      <c r="C10" s="31">
        <f>C33+C56+C79+C102+C125</f>
        <v>596</v>
      </c>
      <c r="D10" s="70">
        <f>C10/'Children in Care'!C10</f>
        <v>0.97545008183306059</v>
      </c>
      <c r="E10" s="40"/>
      <c r="F10" s="40"/>
      <c r="G10" s="40"/>
      <c r="H10" s="31">
        <f>H33+H56+H79+H102+H125</f>
        <v>552</v>
      </c>
      <c r="I10" s="70">
        <f>H10/'[1]Children in Care'!H10</f>
        <v>0.90640394088669951</v>
      </c>
      <c r="J10" s="31">
        <f>J33+J56+J79+J102+J125</f>
        <v>565</v>
      </c>
      <c r="K10" s="70">
        <f>J10/'[1]Children in Care'!J10</f>
        <v>0.9216965742251223</v>
      </c>
      <c r="L10" s="31">
        <f>L33+L56+L79+L102+L125</f>
        <v>563</v>
      </c>
      <c r="M10" s="70">
        <f>L10/'[1]Children in Care'!L10</f>
        <v>0.91843393148450247</v>
      </c>
      <c r="N10" s="31">
        <f>N33+N56+N79+N102+N125</f>
        <v>574</v>
      </c>
      <c r="O10" s="70">
        <f>N10/'Children in Care'!N10</f>
        <v>0.94407894736842102</v>
      </c>
      <c r="P10" s="31">
        <f>P33+P56+P79+P102+P125</f>
        <v>573</v>
      </c>
      <c r="Q10" s="70">
        <f>P10/'Children in Care'!P10</f>
        <v>0.95024875621890548</v>
      </c>
      <c r="R10" s="31">
        <f>R33+R56+R79+R102+R125</f>
        <v>584</v>
      </c>
      <c r="S10" s="70">
        <f>R10/'Children in Care'!R10</f>
        <v>0.9700996677740864</v>
      </c>
      <c r="T10" s="31">
        <f>T33+T56+T79+T102+T125</f>
        <v>569</v>
      </c>
      <c r="U10" s="70">
        <f>T10/'Children in Care'!T10</f>
        <v>0.95791245791245794</v>
      </c>
      <c r="V10" s="31">
        <f>V33+V56+V79+V102+V125</f>
        <v>561</v>
      </c>
      <c r="W10" s="70">
        <f>V10/'Children in Care'!V10</f>
        <v>0.96557659208261615</v>
      </c>
      <c r="X10" s="163">
        <f>X33+X56+X79+X102+X125</f>
        <v>0</v>
      </c>
      <c r="Y10" s="107" t="e">
        <f>X10/'Children in Care'!X10</f>
        <v>#DIV/0!</v>
      </c>
      <c r="Z10" s="163">
        <f>Z33+Z56+Z79+Z102+Z125</f>
        <v>0</v>
      </c>
      <c r="AA10" s="107" t="e">
        <f>Z10/'Children in Care'!Z10</f>
        <v>#DIV/0!</v>
      </c>
      <c r="AB10" s="163">
        <f>AB33+AB56+AB79+AB102+AB125</f>
        <v>0</v>
      </c>
      <c r="AC10" s="107" t="e">
        <f>AB10/'Children in Care'!AB10</f>
        <v>#DIV/0!</v>
      </c>
      <c r="AD10" s="163">
        <f>AD33+AD56+AD79+AD102+AD125</f>
        <v>0</v>
      </c>
      <c r="AE10" s="107" t="e">
        <f>AD10/'Children in Care'!AD10</f>
        <v>#DIV/0!</v>
      </c>
      <c r="AF10" s="33">
        <f>V10</f>
        <v>561</v>
      </c>
      <c r="AG10" s="105">
        <f>AF10/'Children in Care'!AF10</f>
        <v>0.96557659208261615</v>
      </c>
      <c r="AH10" s="40"/>
    </row>
    <row r="11" spans="1:34" ht="80.099999999999994" customHeight="1" outlineLevel="1">
      <c r="A11" s="35"/>
      <c r="B11" s="30" t="s">
        <v>50</v>
      </c>
      <c r="C11" s="31">
        <f>C34+C57+C80+C103+C126</f>
        <v>302</v>
      </c>
      <c r="D11" s="70">
        <f>C11/'Children in Care'!C11</f>
        <v>0.92638036809815949</v>
      </c>
      <c r="E11" s="40"/>
      <c r="F11" s="40"/>
      <c r="G11" s="40"/>
      <c r="H11" s="31">
        <f>H34+H57+H80+H103+H126</f>
        <v>262</v>
      </c>
      <c r="I11" s="70">
        <f>H11/'[1]Children in Care'!H11</f>
        <v>0.78678678678678682</v>
      </c>
      <c r="J11" s="31">
        <f>J34+J57+J80+J103+J126</f>
        <v>263</v>
      </c>
      <c r="K11" s="70">
        <f>J11/'[1]Children in Care'!J11</f>
        <v>0.79216867469879515</v>
      </c>
      <c r="L11" s="31">
        <f>L34+L57+L80+L103+L126</f>
        <v>243</v>
      </c>
      <c r="M11" s="70">
        <f>L11/'[1]Children in Care'!L11</f>
        <v>0.72537313432835826</v>
      </c>
      <c r="N11" s="31">
        <f>N34+N57+N80+N103+N126</f>
        <v>268</v>
      </c>
      <c r="O11" s="70">
        <f>N11/'Children in Care'!N11</f>
        <v>0.80722891566265065</v>
      </c>
      <c r="P11" s="31">
        <f>P34+P57+P80+P103+P126</f>
        <v>271</v>
      </c>
      <c r="Q11" s="70">
        <f>P11/'Children in Care'!P11</f>
        <v>0.8162650602409639</v>
      </c>
      <c r="R11" s="31">
        <f>R34+R57+R80+R103+R126</f>
        <v>263</v>
      </c>
      <c r="S11" s="70">
        <f>R11/'Children in Care'!R11</f>
        <v>0.79216867469879515</v>
      </c>
      <c r="T11" s="31">
        <f>T34+T57+T80+T103+T126</f>
        <v>247</v>
      </c>
      <c r="U11" s="70">
        <f>T11/'Children in Care'!T11</f>
        <v>0.75075987841945291</v>
      </c>
      <c r="V11" s="31">
        <f>V34+V57+V80+V103+V126</f>
        <v>253</v>
      </c>
      <c r="W11" s="70">
        <f>V11/'Children in Care'!V11</f>
        <v>0.7857142857142857</v>
      </c>
      <c r="X11" s="163">
        <f>X34+X57+X80+X103+X126</f>
        <v>0</v>
      </c>
      <c r="Y11" s="107" t="e">
        <f>X11/'Children in Care'!X11</f>
        <v>#DIV/0!</v>
      </c>
      <c r="Z11" s="163">
        <f>Z34+Z57+Z80+Z103+Z126</f>
        <v>0</v>
      </c>
      <c r="AA11" s="107" t="e">
        <f>Z11/'Children in Care'!Z11</f>
        <v>#DIV/0!</v>
      </c>
      <c r="AB11" s="163">
        <f>AB34+AB57+AB80+AB103+AB126</f>
        <v>0</v>
      </c>
      <c r="AC11" s="107" t="e">
        <f>AB11/'Children in Care'!AB11</f>
        <v>#DIV/0!</v>
      </c>
      <c r="AD11" s="163">
        <f>AD34+AD57+AD80+AD103+AD126</f>
        <v>0</v>
      </c>
      <c r="AE11" s="107" t="e">
        <f>AD11/'Children in Care'!AD11</f>
        <v>#DIV/0!</v>
      </c>
      <c r="AF11" s="33">
        <f t="shared" ref="AF11:AF13" si="1">V11</f>
        <v>253</v>
      </c>
      <c r="AG11" s="105">
        <f>AF11/'Children in Care'!AF11</f>
        <v>0.7857142857142857</v>
      </c>
      <c r="AH11" s="40"/>
    </row>
    <row r="12" spans="1:34" ht="80.099999999999994" customHeight="1" outlineLevel="1">
      <c r="A12" s="35"/>
      <c r="B12" s="30" t="s">
        <v>51</v>
      </c>
      <c r="C12" s="31">
        <f>C35+C58+C81+C104+C127</f>
        <v>377</v>
      </c>
      <c r="D12" s="70">
        <f>C12/'Children in Care'!C12</f>
        <v>0.95202020202020199</v>
      </c>
      <c r="E12" s="40"/>
      <c r="F12" s="40"/>
      <c r="G12" s="40"/>
      <c r="H12" s="31">
        <f>H35+H58+H81+H104+H127</f>
        <v>390</v>
      </c>
      <c r="I12" s="70">
        <f>H12/'[1]Children in Care'!H12</f>
        <v>0.97499999999999998</v>
      </c>
      <c r="J12" s="31">
        <f>J35+J58+J81+J104+J127</f>
        <v>380</v>
      </c>
      <c r="K12" s="70">
        <f>J12/'[1]Children in Care'!J12</f>
        <v>0.96202531645569622</v>
      </c>
      <c r="L12" s="31">
        <f>L35+L58+L81+L104+L127</f>
        <v>367</v>
      </c>
      <c r="M12" s="70">
        <f>L12/'[1]Children in Care'!L12</f>
        <v>0.9267676767676768</v>
      </c>
      <c r="N12" s="31">
        <f>N35+N58+N81+N104+N127</f>
        <v>365</v>
      </c>
      <c r="O12" s="70">
        <f>N12/'Children in Care'!N12</f>
        <v>0.92875318066157764</v>
      </c>
      <c r="P12" s="31">
        <f>P35+P58+P81+P104+P127</f>
        <v>370</v>
      </c>
      <c r="Q12" s="70">
        <f>P12/'Children in Care'!P12</f>
        <v>0.93908629441624369</v>
      </c>
      <c r="R12" s="31">
        <f>R35+R58+R81+R104+R127</f>
        <v>370</v>
      </c>
      <c r="S12" s="70">
        <f>R12/'Children in Care'!R12</f>
        <v>0.94629156010230175</v>
      </c>
      <c r="T12" s="31">
        <f>T35+T58+T81+T104+T127</f>
        <v>373</v>
      </c>
      <c r="U12" s="70">
        <f>T12/'Children in Care'!T12</f>
        <v>0.93954659949622166</v>
      </c>
      <c r="V12" s="31">
        <f>V35+V58+V81+V104+V127</f>
        <v>383</v>
      </c>
      <c r="W12" s="70">
        <f>V12/'Children in Care'!V12</f>
        <v>0.97704081632653061</v>
      </c>
      <c r="X12" s="163">
        <f>X35+X58+X81+X104+X127</f>
        <v>0</v>
      </c>
      <c r="Y12" s="107" t="e">
        <f>X12/'Children in Care'!X12</f>
        <v>#DIV/0!</v>
      </c>
      <c r="Z12" s="163">
        <f>Z35+Z58+Z81+Z104+Z127</f>
        <v>0</v>
      </c>
      <c r="AA12" s="107" t="e">
        <f>Z12/'Children in Care'!Z12</f>
        <v>#DIV/0!</v>
      </c>
      <c r="AB12" s="163">
        <f>AB35+AB58+AB81+AB104+AB127</f>
        <v>0</v>
      </c>
      <c r="AC12" s="107" t="e">
        <f>AB12/'Children in Care'!AB12</f>
        <v>#DIV/0!</v>
      </c>
      <c r="AD12" s="163">
        <f>AD35+AD58+AD81+AD104+AD127</f>
        <v>0</v>
      </c>
      <c r="AE12" s="107" t="e">
        <f>AD12/'Children in Care'!AD12</f>
        <v>#DIV/0!</v>
      </c>
      <c r="AF12" s="33">
        <f t="shared" si="1"/>
        <v>383</v>
      </c>
      <c r="AG12" s="105">
        <f>AF12/'Children in Care'!AF12</f>
        <v>0.97704081632653061</v>
      </c>
      <c r="AH12" s="40"/>
    </row>
    <row r="13" spans="1:34" ht="80.099999999999994" customHeight="1" outlineLevel="1">
      <c r="A13" s="35"/>
      <c r="B13" s="30" t="s">
        <v>52</v>
      </c>
      <c r="C13" s="31">
        <f>C36+C59+C82+C105+C128</f>
        <v>135</v>
      </c>
      <c r="D13" s="70">
        <f>C13/'Children in Care'!C13</f>
        <v>0.88815789473684215</v>
      </c>
      <c r="E13" s="40"/>
      <c r="F13" s="40"/>
      <c r="G13" s="40"/>
      <c r="H13" s="31">
        <f>H36+H59+H82+H105+H128</f>
        <v>141</v>
      </c>
      <c r="I13" s="70">
        <f>H13/'[1]Children in Care'!H13</f>
        <v>0.94</v>
      </c>
      <c r="J13" s="31">
        <f>J36+J59+J82+J105+J128</f>
        <v>133</v>
      </c>
      <c r="K13" s="70">
        <f>J13/'[1]Children in Care'!J13</f>
        <v>0.89261744966442957</v>
      </c>
      <c r="L13" s="31">
        <f>L36+L59+L82+L105+L128</f>
        <v>146</v>
      </c>
      <c r="M13" s="70">
        <f>L13/'[1]Children in Care'!L13</f>
        <v>0.9358974358974359</v>
      </c>
      <c r="N13" s="31">
        <f>N36+N59+N82+N105+N128</f>
        <v>146</v>
      </c>
      <c r="O13" s="70">
        <f>N13/'Children in Care'!N13</f>
        <v>0.95424836601307195</v>
      </c>
      <c r="P13" s="31">
        <f>P36+P59+P82+P105+P128</f>
        <v>141</v>
      </c>
      <c r="Q13" s="70">
        <f>P13/'Children in Care'!P13</f>
        <v>0.92763157894736847</v>
      </c>
      <c r="R13" s="31">
        <f>R36+R59+R82+R105+R128</f>
        <v>139</v>
      </c>
      <c r="S13" s="70">
        <f>R13/'Children in Care'!R13</f>
        <v>0.89102564102564108</v>
      </c>
      <c r="T13" s="31">
        <f>T36+T59+T82+T105+T128</f>
        <v>147</v>
      </c>
      <c r="U13" s="70">
        <f>T13/'Children in Care'!T13</f>
        <v>0.92452830188679247</v>
      </c>
      <c r="V13" s="31">
        <f>V36+V59+V82+V105+V128</f>
        <v>138</v>
      </c>
      <c r="W13" s="70">
        <f>V13/'Children in Care'!V13</f>
        <v>0.8571428571428571</v>
      </c>
      <c r="X13" s="163">
        <f>X36+X59+X82+X105+X128</f>
        <v>0</v>
      </c>
      <c r="Y13" s="107" t="e">
        <f>X13/'Children in Care'!X13</f>
        <v>#DIV/0!</v>
      </c>
      <c r="Z13" s="163">
        <f>Z36+Z59+Z82+Z105+Z128</f>
        <v>0</v>
      </c>
      <c r="AA13" s="107" t="e">
        <f>Z13/'Children in Care'!Z13</f>
        <v>#DIV/0!</v>
      </c>
      <c r="AB13" s="163">
        <f>AB36+AB59+AB82+AB105+AB128</f>
        <v>0</v>
      </c>
      <c r="AC13" s="107" t="e">
        <f>AB13/'Children in Care'!AB13</f>
        <v>#DIV/0!</v>
      </c>
      <c r="AD13" s="163">
        <f>AD36+AD59+AD82+AD105+AD128</f>
        <v>0</v>
      </c>
      <c r="AE13" s="107" t="e">
        <f>AD13/'Children in Care'!AD13</f>
        <v>#DIV/0!</v>
      </c>
      <c r="AF13" s="33">
        <f t="shared" si="1"/>
        <v>138</v>
      </c>
      <c r="AG13" s="105">
        <f>AF13/'Children in Care'!AF13</f>
        <v>0.8571428571428571</v>
      </c>
      <c r="AH13" s="40"/>
    </row>
    <row r="14" spans="1:34" ht="80.099999999999994" customHeight="1">
      <c r="A14" s="35"/>
      <c r="B14" s="27" t="s">
        <v>171</v>
      </c>
      <c r="C14" s="28">
        <f>SUM(C15:C18)</f>
        <v>1716</v>
      </c>
      <c r="D14" s="38">
        <f>C14/'Children in Care'!C14</f>
        <v>0.95174708818635612</v>
      </c>
      <c r="E14" s="37"/>
      <c r="F14" s="37"/>
      <c r="G14" s="37"/>
      <c r="H14" s="28">
        <f>SUM(H15:H18)</f>
        <v>1720</v>
      </c>
      <c r="I14" s="38">
        <f>H14/'[1]Children in Care'!H14</f>
        <v>0.94922737306843263</v>
      </c>
      <c r="J14" s="28">
        <f>SUM(J15:J18)</f>
        <v>1696</v>
      </c>
      <c r="K14" s="38">
        <f>J14/'[1]Children in Care'!J14</f>
        <v>0.94748603351955307</v>
      </c>
      <c r="L14" s="28">
        <f>SUM(L15:L18)</f>
        <v>1724</v>
      </c>
      <c r="M14" s="38">
        <f>L14/'[1]Children in Care'!L14</f>
        <v>0.96690970274817722</v>
      </c>
      <c r="N14" s="28">
        <f>SUM(N15:N18)</f>
        <v>1727</v>
      </c>
      <c r="O14" s="38">
        <f>N14/'Children in Care'!N14</f>
        <v>0.97295774647887323</v>
      </c>
      <c r="P14" s="28">
        <f>SUM(P15:P18)</f>
        <v>1702</v>
      </c>
      <c r="Q14" s="38">
        <f>P14/'Children in Care'!P14</f>
        <v>0.95671725688589093</v>
      </c>
      <c r="R14" s="28">
        <f>SUM(R15:R18)</f>
        <v>1708</v>
      </c>
      <c r="S14" s="38">
        <f>R14/'Children in Care'!R14</f>
        <v>0.95472330911123537</v>
      </c>
      <c r="T14" s="28">
        <f>SUM(T15:T18)</f>
        <v>1706</v>
      </c>
      <c r="U14" s="38">
        <f>T14/'Children in Care'!T14</f>
        <v>0.95788882650196516</v>
      </c>
      <c r="V14" s="28">
        <f>SUM(V15:V18)</f>
        <v>1699</v>
      </c>
      <c r="W14" s="38">
        <f>V14/'Children in Care'!V14</f>
        <v>0.96206115515288793</v>
      </c>
      <c r="X14" s="162">
        <f>SUM(X15:X18)</f>
        <v>0</v>
      </c>
      <c r="Y14" s="169" t="e">
        <f>X14/'Children in Care'!X14</f>
        <v>#DIV/0!</v>
      </c>
      <c r="Z14" s="162">
        <f>SUM(Z15:Z18)</f>
        <v>0</v>
      </c>
      <c r="AA14" s="169" t="e">
        <f>Z14/'Children in Care'!Z14</f>
        <v>#DIV/0!</v>
      </c>
      <c r="AB14" s="162">
        <f>SUM(AB15:AB18)</f>
        <v>0</v>
      </c>
      <c r="AC14" s="169" t="e">
        <f>AB14/'Children in Care'!AB14</f>
        <v>#DIV/0!</v>
      </c>
      <c r="AD14" s="162">
        <f>SUM(AD15:AD18)</f>
        <v>0</v>
      </c>
      <c r="AE14" s="169" t="e">
        <f>AD14/'Children in Care'!AD14</f>
        <v>#DIV/0!</v>
      </c>
      <c r="AF14" s="28">
        <f>SUM(AF15:AF18)</f>
        <v>1699</v>
      </c>
      <c r="AG14" s="38">
        <f>AF14/'Children in Care'!AF14</f>
        <v>0.96206115515288793</v>
      </c>
      <c r="AH14" s="37"/>
    </row>
    <row r="15" spans="1:34" ht="80.099999999999994" customHeight="1" outlineLevel="1">
      <c r="A15" s="35"/>
      <c r="B15" s="30" t="s">
        <v>53</v>
      </c>
      <c r="C15" s="31">
        <f>C38+C61+C84+C107+C130</f>
        <v>795</v>
      </c>
      <c r="D15" s="70">
        <f>C15/'Children in Care'!C15</f>
        <v>0.92657342657342656</v>
      </c>
      <c r="E15" s="40"/>
      <c r="F15" s="40"/>
      <c r="G15" s="40"/>
      <c r="H15" s="31">
        <f>H38+H61+H84+H107+H130</f>
        <v>784</v>
      </c>
      <c r="I15" s="70">
        <f>H15/'[1]Children in Care'!H15</f>
        <v>0.90531177829099307</v>
      </c>
      <c r="J15" s="31">
        <f>J38+J61+J84+J107+J130</f>
        <v>793</v>
      </c>
      <c r="K15" s="70">
        <f>J15/'[1]Children in Care'!J15</f>
        <v>0.92316647264260765</v>
      </c>
      <c r="L15" s="31">
        <f>L38+L61+L84+L107+L130</f>
        <v>812</v>
      </c>
      <c r="M15" s="70">
        <f>L15/'[1]Children in Care'!L15</f>
        <v>0.95417156286721505</v>
      </c>
      <c r="N15" s="31">
        <f>N38+N61+N84+N107+N130</f>
        <v>807</v>
      </c>
      <c r="O15" s="70">
        <f>N15/'Children in Care'!N15</f>
        <v>0.95053003533568903</v>
      </c>
      <c r="P15" s="31">
        <f>P38+P61+P84+P107+P130</f>
        <v>803</v>
      </c>
      <c r="Q15" s="70">
        <f>P15/'Children in Care'!P15</f>
        <v>0.94805194805194803</v>
      </c>
      <c r="R15" s="31">
        <f>R38+R61+R84+R107+R130</f>
        <v>797</v>
      </c>
      <c r="S15" s="70">
        <f>R15/'Children in Care'!R15</f>
        <v>0.93544600938967137</v>
      </c>
      <c r="T15" s="31">
        <f>T38+T61+T84+T107+T130</f>
        <v>790</v>
      </c>
      <c r="U15" s="70">
        <f>T15/'Children in Care'!T15</f>
        <v>0.9349112426035503</v>
      </c>
      <c r="V15" s="31">
        <f>V38+V61+V84+V107+V130</f>
        <v>783</v>
      </c>
      <c r="W15" s="70">
        <f>V15/'Children in Care'!V15</f>
        <v>0.9366028708133971</v>
      </c>
      <c r="X15" s="163">
        <f>X38+X61+X84+X107+X130</f>
        <v>0</v>
      </c>
      <c r="Y15" s="107" t="e">
        <f>X15/'Children in Care'!X15</f>
        <v>#DIV/0!</v>
      </c>
      <c r="Z15" s="163">
        <f>Z38+Z61+Z84+Z107+Z130</f>
        <v>0</v>
      </c>
      <c r="AA15" s="107" t="e">
        <f>Z15/'Children in Care'!Z15</f>
        <v>#DIV/0!</v>
      </c>
      <c r="AB15" s="163">
        <f>AB38+AB61+AB84+AB107+AB130</f>
        <v>0</v>
      </c>
      <c r="AC15" s="107" t="e">
        <f>AB15/'Children in Care'!AB15</f>
        <v>#DIV/0!</v>
      </c>
      <c r="AD15" s="163">
        <f>AD38+AD61+AD84+AD107+AD130</f>
        <v>0</v>
      </c>
      <c r="AE15" s="107" t="e">
        <f>AD15/'Children in Care'!AD15</f>
        <v>#DIV/0!</v>
      </c>
      <c r="AF15" s="33">
        <f>V15</f>
        <v>783</v>
      </c>
      <c r="AG15" s="105">
        <f>AF15/'Children in Care'!AF15</f>
        <v>0.9366028708133971</v>
      </c>
      <c r="AH15" s="40"/>
    </row>
    <row r="16" spans="1:34" ht="80.099999999999994" customHeight="1" outlineLevel="1">
      <c r="A16" s="35"/>
      <c r="B16" s="30" t="s">
        <v>54</v>
      </c>
      <c r="C16" s="31">
        <f>C39+C62+C85+C108+C131</f>
        <v>152</v>
      </c>
      <c r="D16" s="70">
        <f>C16/'Children in Care'!C16</f>
        <v>1</v>
      </c>
      <c r="E16" s="40"/>
      <c r="F16" s="40"/>
      <c r="G16" s="40"/>
      <c r="H16" s="31">
        <f>H39+H62+H85+H108+H131</f>
        <v>151</v>
      </c>
      <c r="I16" s="70">
        <f>H16/'[1]Children in Care'!H16</f>
        <v>0.99342105263157898</v>
      </c>
      <c r="J16" s="31">
        <f>J39+J62+J85+J108+J131</f>
        <v>151</v>
      </c>
      <c r="K16" s="70">
        <f>J16/'[1]Children in Care'!J16</f>
        <v>0.98692810457516345</v>
      </c>
      <c r="L16" s="31">
        <f>L39+L62+L85+L108+L131</f>
        <v>151</v>
      </c>
      <c r="M16" s="70">
        <f>L16/'[1]Children in Care'!L16</f>
        <v>0.97419354838709682</v>
      </c>
      <c r="N16" s="31">
        <f>N39+N62+N85+N108+N131</f>
        <v>151</v>
      </c>
      <c r="O16" s="70">
        <f>N16/'Children in Care'!N16</f>
        <v>0.98051948051948057</v>
      </c>
      <c r="P16" s="31">
        <f>P39+P62+P85+P108+P131</f>
        <v>150</v>
      </c>
      <c r="Q16" s="70">
        <f>P16/'Children in Care'!P16</f>
        <v>0.98039215686274506</v>
      </c>
      <c r="R16" s="31">
        <f>R39+R62+R85+R108+R131</f>
        <v>151</v>
      </c>
      <c r="S16" s="70">
        <f>R16/'Children in Care'!R16</f>
        <v>0.96794871794871795</v>
      </c>
      <c r="T16" s="31">
        <f>T39+T62+T85+T108+T131</f>
        <v>151</v>
      </c>
      <c r="U16" s="70">
        <f>T16/'Children in Care'!T16</f>
        <v>0.96178343949044587</v>
      </c>
      <c r="V16" s="31">
        <f>V39+V62+V85+V108+V131</f>
        <v>146</v>
      </c>
      <c r="W16" s="70">
        <f>V16/'Children in Care'!V16</f>
        <v>0.94805194805194803</v>
      </c>
      <c r="X16" s="163">
        <f>X39+X62+X85+X108+X131</f>
        <v>0</v>
      </c>
      <c r="Y16" s="107" t="e">
        <f>X16/'Children in Care'!X16</f>
        <v>#DIV/0!</v>
      </c>
      <c r="Z16" s="163">
        <f>Z39+Z62+Z85+Z108+Z131</f>
        <v>0</v>
      </c>
      <c r="AA16" s="107" t="e">
        <f>Z16/'Children in Care'!Z16</f>
        <v>#DIV/0!</v>
      </c>
      <c r="AB16" s="163">
        <f>AB39+AB62+AB85+AB108+AB131</f>
        <v>0</v>
      </c>
      <c r="AC16" s="107" t="e">
        <f>AB16/'Children in Care'!AB16</f>
        <v>#DIV/0!</v>
      </c>
      <c r="AD16" s="163">
        <f>AD39+AD62+AD85+AD108+AD131</f>
        <v>0</v>
      </c>
      <c r="AE16" s="107" t="e">
        <f>AD16/'Children in Care'!AD16</f>
        <v>#DIV/0!</v>
      </c>
      <c r="AF16" s="33">
        <f t="shared" ref="AF16:AF18" si="2">V16</f>
        <v>146</v>
      </c>
      <c r="AG16" s="105">
        <f>AF16/'Children in Care'!AF16</f>
        <v>0.94805194805194803</v>
      </c>
      <c r="AH16" s="40"/>
    </row>
    <row r="17" spans="1:34" ht="80.099999999999994" customHeight="1" outlineLevel="1">
      <c r="A17" s="35"/>
      <c r="B17" s="30" t="s">
        <v>55</v>
      </c>
      <c r="C17" s="31">
        <f>C40+C63+C86+C109+C132</f>
        <v>345</v>
      </c>
      <c r="D17" s="70">
        <f>C17/'Children in Care'!C17</f>
        <v>0.94262295081967218</v>
      </c>
      <c r="E17" s="40"/>
      <c r="F17" s="40"/>
      <c r="G17" s="40"/>
      <c r="H17" s="31">
        <f>H40+H63+H86+H109+H132</f>
        <v>362</v>
      </c>
      <c r="I17" s="70">
        <f>H17/'[1]Children in Care'!H17</f>
        <v>0.97574123989218331</v>
      </c>
      <c r="J17" s="31">
        <f>J40+J63+J86+J109+J132</f>
        <v>340</v>
      </c>
      <c r="K17" s="70">
        <f>J17/'[1]Children in Care'!J17</f>
        <v>0.93406593406593408</v>
      </c>
      <c r="L17" s="31">
        <f>L40+L63+L86+L109+L132</f>
        <v>350</v>
      </c>
      <c r="M17" s="70">
        <f>L17/'[1]Children in Care'!L17</f>
        <v>0.96685082872928174</v>
      </c>
      <c r="N17" s="31">
        <f>N40+N63+N86+N109+N132</f>
        <v>363</v>
      </c>
      <c r="O17" s="70">
        <f>N17/'Children in Care'!N17</f>
        <v>0.99180327868852458</v>
      </c>
      <c r="P17" s="31">
        <f>P40+P63+P86+P109+P132</f>
        <v>340</v>
      </c>
      <c r="Q17" s="70">
        <f>P17/'Children in Care'!P17</f>
        <v>0.92391304347826086</v>
      </c>
      <c r="R17" s="31">
        <f>R40+R63+R86+R109+R132</f>
        <v>352</v>
      </c>
      <c r="S17" s="70">
        <f>R17/'Children in Care'!R17</f>
        <v>0.94878706199460916</v>
      </c>
      <c r="T17" s="31">
        <f>T40+T63+T86+T109+T132</f>
        <v>359</v>
      </c>
      <c r="U17" s="70">
        <f>T17/'Children in Care'!T17</f>
        <v>0.97027027027027024</v>
      </c>
      <c r="V17" s="31">
        <f>V40+V63+V86+V109+V132</f>
        <v>362</v>
      </c>
      <c r="W17" s="70">
        <f>V17/'Children in Care'!V17</f>
        <v>0.98907103825136611</v>
      </c>
      <c r="X17" s="163">
        <f>X40+X63+X86+X109+X132</f>
        <v>0</v>
      </c>
      <c r="Y17" s="107" t="e">
        <f>X17/'Children in Care'!X17</f>
        <v>#DIV/0!</v>
      </c>
      <c r="Z17" s="163">
        <f>Z40+Z63+Z86+Z109+Z132</f>
        <v>0</v>
      </c>
      <c r="AA17" s="107" t="e">
        <f>Z17/'Children in Care'!Z17</f>
        <v>#DIV/0!</v>
      </c>
      <c r="AB17" s="163">
        <f>AB40+AB63+AB86+AB109+AB132</f>
        <v>0</v>
      </c>
      <c r="AC17" s="107" t="e">
        <f>AB17/'Children in Care'!AB17</f>
        <v>#DIV/0!</v>
      </c>
      <c r="AD17" s="163">
        <f>AD40+AD63+AD86+AD109+AD132</f>
        <v>0</v>
      </c>
      <c r="AE17" s="107" t="e">
        <f>AD17/'Children in Care'!AD17</f>
        <v>#DIV/0!</v>
      </c>
      <c r="AF17" s="33">
        <f t="shared" si="2"/>
        <v>362</v>
      </c>
      <c r="AG17" s="105">
        <f>AF17/'Children in Care'!AF17</f>
        <v>0.98907103825136611</v>
      </c>
      <c r="AH17" s="40"/>
    </row>
    <row r="18" spans="1:34" ht="80.099999999999994" customHeight="1" outlineLevel="1">
      <c r="A18" s="35"/>
      <c r="B18" s="30" t="s">
        <v>56</v>
      </c>
      <c r="C18" s="31">
        <f>C41+C64+C87+C110+C133</f>
        <v>424</v>
      </c>
      <c r="D18" s="70">
        <f>C18/'Children in Care'!C18</f>
        <v>0.99297423887587821</v>
      </c>
      <c r="E18" s="40"/>
      <c r="F18" s="40"/>
      <c r="G18" s="40"/>
      <c r="H18" s="31">
        <f>H41+H64+H87+H110+H133</f>
        <v>423</v>
      </c>
      <c r="I18" s="70">
        <f>H18/'[1]Children in Care'!H18</f>
        <v>1</v>
      </c>
      <c r="J18" s="31">
        <f>J41+J64+J87+J110+J133</f>
        <v>412</v>
      </c>
      <c r="K18" s="39">
        <f>J18/'[1]Children in Care'!J18</f>
        <v>0.99516908212560384</v>
      </c>
      <c r="L18" s="31">
        <f>L41+L64+L87+L110+L133</f>
        <v>411</v>
      </c>
      <c r="M18" s="70">
        <f>L18/'[1]Children in Care'!L18</f>
        <v>0.99036144578313257</v>
      </c>
      <c r="N18" s="31">
        <f>N41+N64+N87+N110+N133</f>
        <v>406</v>
      </c>
      <c r="O18" s="70">
        <f>N18/'Children in Care'!N18</f>
        <v>1</v>
      </c>
      <c r="P18" s="31">
        <f>P41+P64+P87+P110+P133</f>
        <v>409</v>
      </c>
      <c r="Q18" s="39">
        <f>P18/'Children in Care'!P18</f>
        <v>0.99513381995133821</v>
      </c>
      <c r="R18" s="31">
        <f>R41+R64+R87+R110+R133</f>
        <v>408</v>
      </c>
      <c r="S18" s="39">
        <f>R18/'Children in Care'!R18</f>
        <v>0.99512195121951219</v>
      </c>
      <c r="T18" s="31">
        <f>T41+T64+T87+T110+T133</f>
        <v>406</v>
      </c>
      <c r="U18" s="70">
        <f>T18/'Children in Care'!T18</f>
        <v>0.99266503667481665</v>
      </c>
      <c r="V18" s="31">
        <f>V41+V64+V87+V110+V133</f>
        <v>408</v>
      </c>
      <c r="W18" s="70">
        <f>V18/'Children in Care'!V18</f>
        <v>0.99512195121951219</v>
      </c>
      <c r="X18" s="163">
        <f>X41+X64+X87+X110+X133</f>
        <v>0</v>
      </c>
      <c r="Y18" s="107" t="e">
        <f>X18/'Children in Care'!X18</f>
        <v>#DIV/0!</v>
      </c>
      <c r="Z18" s="163">
        <f>Z41+Z64+Z87+Z110+Z133</f>
        <v>0</v>
      </c>
      <c r="AA18" s="107" t="e">
        <f>Z18/'Children in Care'!Z18</f>
        <v>#DIV/0!</v>
      </c>
      <c r="AB18" s="163">
        <f>AB41+AB64+AB87+AB110+AB133</f>
        <v>0</v>
      </c>
      <c r="AC18" s="107" t="e">
        <f>AB18/'Children in Care'!AB18</f>
        <v>#DIV/0!</v>
      </c>
      <c r="AD18" s="163">
        <f>AD41+AD64+AD87+AD110+AD133</f>
        <v>0</v>
      </c>
      <c r="AE18" s="107" t="e">
        <f>AD18/'Children in Care'!AD18</f>
        <v>#DIV/0!</v>
      </c>
      <c r="AF18" s="33">
        <f t="shared" si="2"/>
        <v>408</v>
      </c>
      <c r="AG18" s="41">
        <f>AF18/'Children in Care'!AF18</f>
        <v>0.99512195121951219</v>
      </c>
      <c r="AH18" s="40"/>
    </row>
    <row r="19" spans="1:34" ht="80.099999999999994" customHeight="1">
      <c r="A19" s="35"/>
      <c r="B19" s="27" t="s">
        <v>172</v>
      </c>
      <c r="C19" s="28">
        <f>SUM(C20:C24)</f>
        <v>1455</v>
      </c>
      <c r="D19" s="38">
        <f>C19/'Children in Care'!C19</f>
        <v>0.99453178400546827</v>
      </c>
      <c r="E19" s="37"/>
      <c r="F19" s="37"/>
      <c r="G19" s="37"/>
      <c r="H19" s="28">
        <f>SUM(H20:H24)</f>
        <v>1458</v>
      </c>
      <c r="I19" s="29">
        <f>H19/'[1]Children in Care'!H19</f>
        <v>0.99522184300341299</v>
      </c>
      <c r="J19" s="28">
        <f>SUM(J20:J24)</f>
        <v>1451</v>
      </c>
      <c r="K19" s="29">
        <f>J19/'[1]Children in Care'!J19</f>
        <v>0.99519890260631005</v>
      </c>
      <c r="L19" s="28">
        <f>SUM(L20:L24)</f>
        <v>1445</v>
      </c>
      <c r="M19" s="29">
        <f>L19/'[1]Children in Care'!L19</f>
        <v>0.99517906336088158</v>
      </c>
      <c r="N19" s="28">
        <f>SUM(N20:N24)</f>
        <v>1455</v>
      </c>
      <c r="O19" s="29">
        <f>N19/'Children in Care'!N19</f>
        <v>0.9958932238193019</v>
      </c>
      <c r="P19" s="28">
        <f>SUM(P20:P24)</f>
        <v>1449</v>
      </c>
      <c r="Q19" s="29">
        <f>P19/'Children in Care'!P19</f>
        <v>0.99450926561427588</v>
      </c>
      <c r="R19" s="28">
        <f>SUM(R20:R24)</f>
        <v>1459</v>
      </c>
      <c r="S19" s="29">
        <f>R19/'Children in Care'!R19</f>
        <v>0.99184228416043507</v>
      </c>
      <c r="T19" s="28">
        <f>SUM(T20:T24)</f>
        <v>1436</v>
      </c>
      <c r="U19" s="38">
        <f>T19/'Children in Care'!T19</f>
        <v>0.98491083676268865</v>
      </c>
      <c r="V19" s="28">
        <f>SUM(V20:V24)</f>
        <v>1419</v>
      </c>
      <c r="W19" s="38">
        <f>V19/'Children in Care'!V19</f>
        <v>0.97929606625258803</v>
      </c>
      <c r="X19" s="162">
        <f>SUM(X20:X24)</f>
        <v>0</v>
      </c>
      <c r="Y19" s="169" t="e">
        <f>X19/'Children in Care'!X19</f>
        <v>#DIV/0!</v>
      </c>
      <c r="Z19" s="162">
        <f>SUM(Z20:Z24)</f>
        <v>0</v>
      </c>
      <c r="AA19" s="169" t="e">
        <f>Z19/'Children in Care'!Z19</f>
        <v>#DIV/0!</v>
      </c>
      <c r="AB19" s="162">
        <f>SUM(AB20:AB24)</f>
        <v>0</v>
      </c>
      <c r="AC19" s="169" t="e">
        <f>AB19/'Children in Care'!AB19</f>
        <v>#DIV/0!</v>
      </c>
      <c r="AD19" s="162">
        <f>SUM(AD20:AD24)</f>
        <v>0</v>
      </c>
      <c r="AE19" s="169" t="e">
        <f>AD19/'Children in Care'!AD19</f>
        <v>#DIV/0!</v>
      </c>
      <c r="AF19" s="28">
        <f>SUM(AF20:AF24)</f>
        <v>1419</v>
      </c>
      <c r="AG19" s="29">
        <f>AF19/'Children in Care'!AF19</f>
        <v>0.97929606625258803</v>
      </c>
      <c r="AH19" s="37"/>
    </row>
    <row r="20" spans="1:34" ht="80.099999999999994" customHeight="1" outlineLevel="1">
      <c r="A20" s="35"/>
      <c r="B20" s="30" t="s">
        <v>57</v>
      </c>
      <c r="C20" s="31">
        <f t="shared" ref="C20:C25" si="3">C43+C66+C89+C112+C135</f>
        <v>594</v>
      </c>
      <c r="D20" s="70">
        <f>C20/'Children in Care'!C20</f>
        <v>0.99664429530201337</v>
      </c>
      <c r="E20" s="40"/>
      <c r="F20" s="40"/>
      <c r="G20" s="40"/>
      <c r="H20" s="31">
        <f t="shared" ref="H20:H25" si="4">H43+H66+H89+H112+H135</f>
        <v>599</v>
      </c>
      <c r="I20" s="70">
        <f>H20/'[1]Children in Care'!H20</f>
        <v>0.99667221297836939</v>
      </c>
      <c r="J20" s="31">
        <f t="shared" ref="J20:J25" si="5">J43+J66+J89+J112+J135</f>
        <v>593</v>
      </c>
      <c r="K20" s="70">
        <f>J20/'[1]Children in Care'!J20</f>
        <v>0.99663865546218489</v>
      </c>
      <c r="L20" s="31">
        <f t="shared" ref="L20:L25" si="6">L43+L66+L89+L112+L135</f>
        <v>592</v>
      </c>
      <c r="M20" s="70">
        <f>L20/'[1]Children in Care'!L20</f>
        <v>0.99831365935919059</v>
      </c>
      <c r="N20" s="31">
        <f t="shared" ref="N20:N25" si="7">N43+N66+N89+N112+N135</f>
        <v>598</v>
      </c>
      <c r="O20" s="70">
        <f>N20/'Children in Care'!N20</f>
        <v>0.998330550918197</v>
      </c>
      <c r="P20" s="31">
        <f t="shared" ref="P20:R25" si="8">P43+P66+P89+P112+P135</f>
        <v>601</v>
      </c>
      <c r="Q20" s="70">
        <f>P20/'Children in Care'!P20</f>
        <v>1</v>
      </c>
      <c r="R20" s="31">
        <f t="shared" si="8"/>
        <v>601</v>
      </c>
      <c r="S20" s="70">
        <f>R20/'Children in Care'!R20</f>
        <v>1</v>
      </c>
      <c r="T20" s="31">
        <f t="shared" ref="T20:T25" si="9">T43+T66+T89+T112+T135</f>
        <v>601</v>
      </c>
      <c r="U20" s="70">
        <f>T20/'Children in Care'!T20</f>
        <v>1</v>
      </c>
      <c r="V20" s="31">
        <f t="shared" ref="V20:V25" si="10">V43+V66+V89+V112+V135</f>
        <v>599</v>
      </c>
      <c r="W20" s="70">
        <f>V20/'Children in Care'!V20</f>
        <v>1</v>
      </c>
      <c r="X20" s="163">
        <f t="shared" ref="X20:X25" si="11">X43+X66+X89+X112+X135</f>
        <v>0</v>
      </c>
      <c r="Y20" s="107" t="e">
        <f>X20/'Children in Care'!X20</f>
        <v>#DIV/0!</v>
      </c>
      <c r="Z20" s="163">
        <f t="shared" ref="Z20:Z25" si="12">Z43+Z66+Z89+Z112+Z135</f>
        <v>0</v>
      </c>
      <c r="AA20" s="107" t="e">
        <f>Z20/'Children in Care'!Z20</f>
        <v>#DIV/0!</v>
      </c>
      <c r="AB20" s="163">
        <f t="shared" ref="AB20:AB25" si="13">AB43+AB66+AB89+AB112+AB135</f>
        <v>0</v>
      </c>
      <c r="AC20" s="107" t="e">
        <f>AB20/'Children in Care'!AB20</f>
        <v>#DIV/0!</v>
      </c>
      <c r="AD20" s="163">
        <f t="shared" ref="AD20:AD25" si="14">AD43+AD66+AD89+AD112+AD135</f>
        <v>0</v>
      </c>
      <c r="AE20" s="107" t="e">
        <f>AD20/'Children in Care'!AD20</f>
        <v>#DIV/0!</v>
      </c>
      <c r="AF20" s="33">
        <f>V20</f>
        <v>599</v>
      </c>
      <c r="AG20" s="105">
        <f>AF20/'Children in Care'!AF20</f>
        <v>1</v>
      </c>
      <c r="AH20" s="40"/>
    </row>
    <row r="21" spans="1:34" ht="80.099999999999994" customHeight="1" outlineLevel="1">
      <c r="A21" s="35"/>
      <c r="B21" s="30" t="s">
        <v>58</v>
      </c>
      <c r="C21" s="31">
        <f t="shared" si="3"/>
        <v>410</v>
      </c>
      <c r="D21" s="70">
        <f>C21/'Children in Care'!C21</f>
        <v>0.99033816425120769</v>
      </c>
      <c r="E21" s="40"/>
      <c r="F21" s="40"/>
      <c r="G21" s="40"/>
      <c r="H21" s="31">
        <f t="shared" si="4"/>
        <v>404</v>
      </c>
      <c r="I21" s="70">
        <f>H21/'[1]Children in Care'!H21</f>
        <v>0.99262899262899262</v>
      </c>
      <c r="J21" s="31">
        <f t="shared" si="5"/>
        <v>402</v>
      </c>
      <c r="K21" s="70">
        <f>J21/'[1]Children in Care'!J21</f>
        <v>0.99259259259259258</v>
      </c>
      <c r="L21" s="31">
        <f t="shared" si="6"/>
        <v>397</v>
      </c>
      <c r="M21" s="70">
        <f>L21/'[1]Children in Care'!L21</f>
        <v>0.98511166253101734</v>
      </c>
      <c r="N21" s="31">
        <f t="shared" si="7"/>
        <v>407</v>
      </c>
      <c r="O21" s="70">
        <f>N21/'Children in Care'!N21</f>
        <v>0.99754901960784315</v>
      </c>
      <c r="P21" s="31">
        <f t="shared" si="8"/>
        <v>408</v>
      </c>
      <c r="Q21" s="70">
        <f>P21/'Children in Care'!P21</f>
        <v>0.99755501222493892</v>
      </c>
      <c r="R21" s="31">
        <f t="shared" si="8"/>
        <v>416</v>
      </c>
      <c r="S21" s="70">
        <f>R21/'Children in Care'!R21</f>
        <v>0.99760191846522783</v>
      </c>
      <c r="T21" s="31">
        <f t="shared" si="9"/>
        <v>412</v>
      </c>
      <c r="U21" s="70">
        <f>T21/'Children in Care'!T21</f>
        <v>0.99516908212560384</v>
      </c>
      <c r="V21" s="31">
        <f t="shared" si="10"/>
        <v>407</v>
      </c>
      <c r="W21" s="70">
        <f>V21/'Children in Care'!V21</f>
        <v>0.99026763990267641</v>
      </c>
      <c r="X21" s="163">
        <f t="shared" si="11"/>
        <v>0</v>
      </c>
      <c r="Y21" s="107" t="e">
        <f>X21/'Children in Care'!X21</f>
        <v>#DIV/0!</v>
      </c>
      <c r="Z21" s="163">
        <f t="shared" si="12"/>
        <v>0</v>
      </c>
      <c r="AA21" s="107" t="e">
        <f>Z21/'Children in Care'!Z21</f>
        <v>#DIV/0!</v>
      </c>
      <c r="AB21" s="163">
        <f t="shared" si="13"/>
        <v>0</v>
      </c>
      <c r="AC21" s="107" t="e">
        <f>AB21/'Children in Care'!AB21</f>
        <v>#DIV/0!</v>
      </c>
      <c r="AD21" s="163">
        <f t="shared" si="14"/>
        <v>0</v>
      </c>
      <c r="AE21" s="107" t="e">
        <f>AD21/'Children in Care'!AD21</f>
        <v>#DIV/0!</v>
      </c>
      <c r="AF21" s="33">
        <f t="shared" ref="AF21:AF24" si="15">V21</f>
        <v>407</v>
      </c>
      <c r="AG21" s="105">
        <f>AF21/'Children in Care'!AF21</f>
        <v>0.99026763990267641</v>
      </c>
      <c r="AH21" s="40"/>
    </row>
    <row r="22" spans="1:34" ht="80.099999999999994" customHeight="1" outlineLevel="1">
      <c r="A22" s="35"/>
      <c r="B22" s="30" t="s">
        <v>59</v>
      </c>
      <c r="C22" s="31">
        <f t="shared" si="3"/>
        <v>134</v>
      </c>
      <c r="D22" s="70">
        <f>C22/'Children in Care'!C22</f>
        <v>1</v>
      </c>
      <c r="E22" s="40"/>
      <c r="F22" s="40"/>
      <c r="G22" s="40"/>
      <c r="H22" s="31">
        <f t="shared" si="4"/>
        <v>140</v>
      </c>
      <c r="I22" s="70">
        <f>H22/'[1]Children in Care'!H22</f>
        <v>1</v>
      </c>
      <c r="J22" s="31">
        <f t="shared" si="5"/>
        <v>142</v>
      </c>
      <c r="K22" s="70">
        <f>J22/'[1]Children in Care'!J22</f>
        <v>1</v>
      </c>
      <c r="L22" s="31">
        <f t="shared" si="6"/>
        <v>142</v>
      </c>
      <c r="M22" s="70">
        <f>L22/'[1]Children in Care'!L22</f>
        <v>1</v>
      </c>
      <c r="N22" s="31">
        <f t="shared" si="7"/>
        <v>140</v>
      </c>
      <c r="O22" s="70">
        <f>N22/'Children in Care'!N22</f>
        <v>1</v>
      </c>
      <c r="P22" s="31">
        <f t="shared" si="8"/>
        <v>132</v>
      </c>
      <c r="Q22" s="70">
        <f>P22/'Children in Care'!P22</f>
        <v>1</v>
      </c>
      <c r="R22" s="31">
        <f t="shared" si="8"/>
        <v>133</v>
      </c>
      <c r="S22" s="70">
        <f>R22/'Children in Care'!R22</f>
        <v>1</v>
      </c>
      <c r="T22" s="31">
        <f t="shared" si="9"/>
        <v>134</v>
      </c>
      <c r="U22" s="70">
        <f>T22/'Children in Care'!T22</f>
        <v>1</v>
      </c>
      <c r="V22" s="31">
        <f t="shared" si="10"/>
        <v>133</v>
      </c>
      <c r="W22" s="70">
        <f>V22/'Children in Care'!V22</f>
        <v>1</v>
      </c>
      <c r="X22" s="163">
        <f t="shared" si="11"/>
        <v>0</v>
      </c>
      <c r="Y22" s="107" t="e">
        <f>X22/'Children in Care'!X22</f>
        <v>#DIV/0!</v>
      </c>
      <c r="Z22" s="163">
        <f t="shared" si="12"/>
        <v>0</v>
      </c>
      <c r="AA22" s="107" t="e">
        <f>Z22/'Children in Care'!Z22</f>
        <v>#DIV/0!</v>
      </c>
      <c r="AB22" s="163">
        <f t="shared" si="13"/>
        <v>0</v>
      </c>
      <c r="AC22" s="107" t="e">
        <f>AB22/'Children in Care'!AB22</f>
        <v>#DIV/0!</v>
      </c>
      <c r="AD22" s="163">
        <f t="shared" si="14"/>
        <v>0</v>
      </c>
      <c r="AE22" s="107" t="e">
        <f>AD22/'Children in Care'!AD22</f>
        <v>#DIV/0!</v>
      </c>
      <c r="AF22" s="33">
        <f t="shared" si="15"/>
        <v>133</v>
      </c>
      <c r="AG22" s="105">
        <f>AF22/'Children in Care'!AF22</f>
        <v>1</v>
      </c>
      <c r="AH22" s="40"/>
    </row>
    <row r="23" spans="1:34" ht="80.099999999999994" customHeight="1" outlineLevel="1">
      <c r="A23" s="35"/>
      <c r="B23" s="30" t="s">
        <v>60</v>
      </c>
      <c r="C23" s="31">
        <f t="shared" si="3"/>
        <v>215</v>
      </c>
      <c r="D23" s="70">
        <f>C23/'Children in Care'!C23</f>
        <v>0.99537037037037035</v>
      </c>
      <c r="E23" s="40"/>
      <c r="F23" s="40"/>
      <c r="G23" s="40"/>
      <c r="H23" s="31">
        <f t="shared" si="4"/>
        <v>215</v>
      </c>
      <c r="I23" s="70">
        <f>H23/'[1]Children in Care'!H23</f>
        <v>0.99537037037037035</v>
      </c>
      <c r="J23" s="31">
        <f t="shared" si="5"/>
        <v>215</v>
      </c>
      <c r="K23" s="70">
        <f>J23/'[1]Children in Care'!J23</f>
        <v>0.99537037037037035</v>
      </c>
      <c r="L23" s="31">
        <f t="shared" si="6"/>
        <v>214</v>
      </c>
      <c r="M23" s="70">
        <f>L23/'[1]Children in Care'!L23</f>
        <v>1</v>
      </c>
      <c r="N23" s="31">
        <f t="shared" si="7"/>
        <v>212</v>
      </c>
      <c r="O23" s="70">
        <f>N23/'Children in Care'!N23</f>
        <v>0.99530516431924887</v>
      </c>
      <c r="P23" s="31">
        <f t="shared" si="8"/>
        <v>209</v>
      </c>
      <c r="Q23" s="70">
        <f>P23/'Children in Care'!P23</f>
        <v>0.99052132701421802</v>
      </c>
      <c r="R23" s="31">
        <f t="shared" si="8"/>
        <v>212</v>
      </c>
      <c r="S23" s="70">
        <f>R23/'Children in Care'!R23</f>
        <v>0.99530516431924887</v>
      </c>
      <c r="T23" s="31">
        <f t="shared" si="9"/>
        <v>208</v>
      </c>
      <c r="U23" s="70">
        <f>T23/'Children in Care'!T23</f>
        <v>0.99521531100478466</v>
      </c>
      <c r="V23" s="31">
        <f t="shared" si="10"/>
        <v>201</v>
      </c>
      <c r="W23" s="70">
        <f>V23/'Children in Care'!V23</f>
        <v>0.97572815533980584</v>
      </c>
      <c r="X23" s="163">
        <f t="shared" si="11"/>
        <v>0</v>
      </c>
      <c r="Y23" s="107" t="e">
        <f>X23/'Children in Care'!X23</f>
        <v>#DIV/0!</v>
      </c>
      <c r="Z23" s="163">
        <f t="shared" si="12"/>
        <v>0</v>
      </c>
      <c r="AA23" s="107" t="e">
        <f>Z23/'Children in Care'!Z23</f>
        <v>#DIV/0!</v>
      </c>
      <c r="AB23" s="163">
        <f t="shared" si="13"/>
        <v>0</v>
      </c>
      <c r="AC23" s="107" t="e">
        <f>AB23/'Children in Care'!AB23</f>
        <v>#DIV/0!</v>
      </c>
      <c r="AD23" s="163">
        <f t="shared" si="14"/>
        <v>0</v>
      </c>
      <c r="AE23" s="107" t="e">
        <f>AD23/'Children in Care'!AD23</f>
        <v>#DIV/0!</v>
      </c>
      <c r="AF23" s="33">
        <f t="shared" si="15"/>
        <v>201</v>
      </c>
      <c r="AG23" s="105">
        <f>AF23/'Children in Care'!AF23</f>
        <v>0.97572815533980584</v>
      </c>
      <c r="AH23" s="40"/>
    </row>
    <row r="24" spans="1:34" ht="80.099999999999994" customHeight="1" outlineLevel="1">
      <c r="A24" s="35"/>
      <c r="B24" s="30" t="s">
        <v>61</v>
      </c>
      <c r="C24" s="31">
        <f t="shared" si="3"/>
        <v>102</v>
      </c>
      <c r="D24" s="70">
        <f>C24/'Children in Care'!C24</f>
        <v>0.99029126213592233</v>
      </c>
      <c r="E24" s="40"/>
      <c r="F24" s="40"/>
      <c r="G24" s="40"/>
      <c r="H24" s="31">
        <f t="shared" si="4"/>
        <v>100</v>
      </c>
      <c r="I24" s="70">
        <f>H24/'[1]Children in Care'!H24</f>
        <v>0.99009900990099009</v>
      </c>
      <c r="J24" s="31">
        <f t="shared" si="5"/>
        <v>99</v>
      </c>
      <c r="K24" s="70">
        <f>J24/'[1]Children in Care'!J24</f>
        <v>0.99</v>
      </c>
      <c r="L24" s="31">
        <f t="shared" si="6"/>
        <v>100</v>
      </c>
      <c r="M24" s="70">
        <f>L24/'[1]Children in Care'!L24</f>
        <v>1</v>
      </c>
      <c r="N24" s="31">
        <f t="shared" si="7"/>
        <v>98</v>
      </c>
      <c r="O24" s="70">
        <f>N24/'Children in Care'!N24</f>
        <v>0.97029702970297027</v>
      </c>
      <c r="P24" s="31">
        <f t="shared" si="8"/>
        <v>99</v>
      </c>
      <c r="Q24" s="70">
        <f>P24/'Children in Care'!P24</f>
        <v>0.95192307692307687</v>
      </c>
      <c r="R24" s="31">
        <f t="shared" si="8"/>
        <v>97</v>
      </c>
      <c r="S24" s="70">
        <f>R24/'Children in Care'!R24</f>
        <v>0.90654205607476634</v>
      </c>
      <c r="T24" s="31">
        <f t="shared" si="9"/>
        <v>81</v>
      </c>
      <c r="U24" s="70">
        <f>T24/'Children in Care'!T24</f>
        <v>0.81</v>
      </c>
      <c r="V24" s="31">
        <f t="shared" si="10"/>
        <v>79</v>
      </c>
      <c r="W24" s="70">
        <f>V24/'Children in Care'!V24</f>
        <v>0.79</v>
      </c>
      <c r="X24" s="163">
        <f t="shared" si="11"/>
        <v>0</v>
      </c>
      <c r="Y24" s="107" t="e">
        <f>X24/'Children in Care'!X24</f>
        <v>#DIV/0!</v>
      </c>
      <c r="Z24" s="163">
        <f t="shared" si="12"/>
        <v>0</v>
      </c>
      <c r="AA24" s="107" t="e">
        <f>Z24/'Children in Care'!Z24</f>
        <v>#DIV/0!</v>
      </c>
      <c r="AB24" s="163">
        <f t="shared" si="13"/>
        <v>0</v>
      </c>
      <c r="AC24" s="107" t="e">
        <f>AB24/'Children in Care'!AB24</f>
        <v>#DIV/0!</v>
      </c>
      <c r="AD24" s="163">
        <f t="shared" si="14"/>
        <v>0</v>
      </c>
      <c r="AE24" s="107" t="e">
        <f>AD24/'Children in Care'!AD24</f>
        <v>#DIV/0!</v>
      </c>
      <c r="AF24" s="33">
        <f t="shared" si="15"/>
        <v>79</v>
      </c>
      <c r="AG24" s="105">
        <f>AF24/'Children in Care'!AF24</f>
        <v>0.79</v>
      </c>
      <c r="AH24" s="40"/>
    </row>
    <row r="25" spans="1:34" ht="80.099999999999994" customHeight="1" outlineLevel="1">
      <c r="A25" s="35"/>
      <c r="B25" s="27" t="s">
        <v>265</v>
      </c>
      <c r="C25" s="28">
        <f t="shared" si="3"/>
        <v>0</v>
      </c>
      <c r="D25" s="38" t="e">
        <f>C25/'Children in Care'!C25</f>
        <v>#DIV/0!</v>
      </c>
      <c r="E25" s="37"/>
      <c r="F25" s="37"/>
      <c r="G25" s="37"/>
      <c r="H25" s="28">
        <f t="shared" si="4"/>
        <v>47</v>
      </c>
      <c r="I25" s="38">
        <f>H25/'[1]Children in Care'!H25</f>
        <v>1</v>
      </c>
      <c r="J25" s="28">
        <f t="shared" si="5"/>
        <v>44</v>
      </c>
      <c r="K25" s="38">
        <f>J25/'[1]Children in Care'!J25</f>
        <v>1</v>
      </c>
      <c r="L25" s="28">
        <f t="shared" si="6"/>
        <v>58</v>
      </c>
      <c r="M25" s="38">
        <f>L25/'[1]Children in Care'!L25</f>
        <v>1</v>
      </c>
      <c r="N25" s="28">
        <f t="shared" si="7"/>
        <v>61</v>
      </c>
      <c r="O25" s="38">
        <f>N25/'Children in Care'!N25</f>
        <v>1</v>
      </c>
      <c r="P25" s="28">
        <f t="shared" si="8"/>
        <v>68</v>
      </c>
      <c r="Q25" s="38">
        <f>P25/'Children in Care'!P25</f>
        <v>1</v>
      </c>
      <c r="R25" s="28">
        <f t="shared" si="8"/>
        <v>67</v>
      </c>
      <c r="S25" s="38">
        <f>R25/'Children in Care'!R25</f>
        <v>1</v>
      </c>
      <c r="T25" s="28">
        <f t="shared" si="9"/>
        <v>59</v>
      </c>
      <c r="U25" s="38">
        <f>T25/'Children in Care'!T25</f>
        <v>1</v>
      </c>
      <c r="V25" s="28">
        <f t="shared" si="10"/>
        <v>67</v>
      </c>
      <c r="W25" s="38">
        <f>V25/'Children in Care'!V25</f>
        <v>1</v>
      </c>
      <c r="X25" s="162">
        <f t="shared" si="11"/>
        <v>0</v>
      </c>
      <c r="Y25" s="169" t="e">
        <f>X25/'Children in Care'!X25</f>
        <v>#DIV/0!</v>
      </c>
      <c r="Z25" s="162">
        <f t="shared" si="12"/>
        <v>0</v>
      </c>
      <c r="AA25" s="169" t="e">
        <f>Z25/'Children in Care'!Z25</f>
        <v>#DIV/0!</v>
      </c>
      <c r="AB25" s="162">
        <f t="shared" si="13"/>
        <v>0</v>
      </c>
      <c r="AC25" s="169" t="e">
        <f>AB25/'Children in Care'!AB25</f>
        <v>#DIV/0!</v>
      </c>
      <c r="AD25" s="162">
        <f t="shared" si="14"/>
        <v>0</v>
      </c>
      <c r="AE25" s="169" t="e">
        <f>AD25/'Children in Care'!AD25</f>
        <v>#DIV/0!</v>
      </c>
      <c r="AF25" s="28">
        <f>V25</f>
        <v>67</v>
      </c>
      <c r="AG25" s="38">
        <f>AF25/'Children in Care'!AF25</f>
        <v>1</v>
      </c>
      <c r="AH25" s="37"/>
    </row>
    <row r="26" spans="1:34" ht="80.099999999999994" customHeight="1">
      <c r="A26" s="316" t="s">
        <v>196</v>
      </c>
      <c r="B26" s="24" t="s">
        <v>62</v>
      </c>
      <c r="C26" s="25">
        <f>C27+C32+C37+C42+C48</f>
        <v>10</v>
      </c>
      <c r="D26" s="36">
        <f>C26/'Children in Care'!C26</f>
        <v>0.83333333333333337</v>
      </c>
      <c r="E26" s="26"/>
      <c r="F26" s="26"/>
      <c r="G26" s="26"/>
      <c r="H26" s="25">
        <f>H27+H32+H37+H42+H48</f>
        <v>11</v>
      </c>
      <c r="I26" s="36">
        <f>H26/'[1]Children in Care'!H26</f>
        <v>1</v>
      </c>
      <c r="J26" s="25">
        <f>J27+J32+J37+J42+J48</f>
        <v>10</v>
      </c>
      <c r="K26" s="36">
        <f>J26/'[1]Children in Care'!J26</f>
        <v>1</v>
      </c>
      <c r="L26" s="25">
        <f>L27+L32+L37+L42+L48</f>
        <v>10</v>
      </c>
      <c r="M26" s="36">
        <f>L26/'[1]Children in Care'!L26</f>
        <v>1</v>
      </c>
      <c r="N26" s="25">
        <f>N27+N32+N37+N42+N48</f>
        <v>7</v>
      </c>
      <c r="O26" s="36">
        <f>N26/'Children in Care'!N26</f>
        <v>1</v>
      </c>
      <c r="P26" s="25">
        <f>P27+P32+P37+P42+P48</f>
        <v>8</v>
      </c>
      <c r="Q26" s="36">
        <f>P26/'Children in Care'!P26</f>
        <v>1</v>
      </c>
      <c r="R26" s="25">
        <f>R27+R32+R37+R42+R48</f>
        <v>11</v>
      </c>
      <c r="S26" s="36">
        <f>R26/'Children in Care'!R26</f>
        <v>1</v>
      </c>
      <c r="T26" s="25">
        <f>T27+T32+T37+T42+T48</f>
        <v>10</v>
      </c>
      <c r="U26" s="36">
        <f>T26/'Children in Care'!T26</f>
        <v>1</v>
      </c>
      <c r="V26" s="25">
        <f>V27+V32+V37+V42+V48</f>
        <v>10</v>
      </c>
      <c r="W26" s="36">
        <f>V26/'Children in Care'!V26</f>
        <v>1</v>
      </c>
      <c r="X26" s="170">
        <f>X27+X32+X37+X42+X48</f>
        <v>0</v>
      </c>
      <c r="Y26" s="171" t="e">
        <f>X26/'Children in Care'!X26</f>
        <v>#DIV/0!</v>
      </c>
      <c r="Z26" s="170">
        <f>Z27+Z32+Z37+Z42+Z48</f>
        <v>0</v>
      </c>
      <c r="AA26" s="171" t="e">
        <f>Z26/'Children in Care'!Z26</f>
        <v>#DIV/0!</v>
      </c>
      <c r="AB26" s="170">
        <f>AB27+AB32+AB37+AB42+AB48</f>
        <v>0</v>
      </c>
      <c r="AC26" s="171" t="e">
        <f>AB26/'Children in Care'!AB26</f>
        <v>#DIV/0!</v>
      </c>
      <c r="AD26" s="170">
        <f>AD27+AD32+AD37+AD42+AD48</f>
        <v>0</v>
      </c>
      <c r="AE26" s="171" t="e">
        <f>AD26/'Children in Care'!AD26</f>
        <v>#DIV/0!</v>
      </c>
      <c r="AF26" s="25">
        <f>AF27+AF32+AF37+AF42+AF48</f>
        <v>10</v>
      </c>
      <c r="AG26" s="36">
        <f>AF26/'Children in Care'!AF26</f>
        <v>1</v>
      </c>
      <c r="AH26" s="26"/>
    </row>
    <row r="27" spans="1:34" ht="80.099999999999994" customHeight="1">
      <c r="A27" s="316"/>
      <c r="B27" s="27" t="s">
        <v>169</v>
      </c>
      <c r="C27" s="28">
        <f>SUM(C28:C31)</f>
        <v>2</v>
      </c>
      <c r="D27" s="38">
        <f>C27/'Children in Care'!C27</f>
        <v>0.5</v>
      </c>
      <c r="E27" s="37"/>
      <c r="F27" s="37"/>
      <c r="G27" s="37"/>
      <c r="H27" s="28">
        <f>SUM(H28:H31)</f>
        <v>4</v>
      </c>
      <c r="I27" s="38">
        <f>H27/'[1]Children in Care'!H27</f>
        <v>1</v>
      </c>
      <c r="J27" s="28">
        <f>SUM(J28:J31)</f>
        <v>2</v>
      </c>
      <c r="K27" s="38">
        <f>J27/'[1]Children in Care'!J27</f>
        <v>1</v>
      </c>
      <c r="L27" s="28">
        <f>SUM(L28:L31)</f>
        <v>3</v>
      </c>
      <c r="M27" s="38">
        <f>L27/'[1]Children in Care'!L27</f>
        <v>1</v>
      </c>
      <c r="N27" s="28">
        <f>SUM(N28:N31)</f>
        <v>2</v>
      </c>
      <c r="O27" s="38">
        <f>N27/'Children in Care'!N27</f>
        <v>1</v>
      </c>
      <c r="P27" s="28">
        <f>SUM(P28:P31)</f>
        <v>2</v>
      </c>
      <c r="Q27" s="38">
        <f>P27/'Children in Care'!P27</f>
        <v>1</v>
      </c>
      <c r="R27" s="28">
        <f>SUM(R28:R31)</f>
        <v>2</v>
      </c>
      <c r="S27" s="38">
        <f>R27/'Children in Care'!R27</f>
        <v>1</v>
      </c>
      <c r="T27" s="28">
        <f>SUM(T28:T31)</f>
        <v>1</v>
      </c>
      <c r="U27" s="38">
        <f>T27/'Children in Care'!T27</f>
        <v>1</v>
      </c>
      <c r="V27" s="28">
        <f>SUM(V28:V31)</f>
        <v>1</v>
      </c>
      <c r="W27" s="38">
        <f>V27/'Children in Care'!V27</f>
        <v>1</v>
      </c>
      <c r="X27" s="162">
        <f>SUM(X28:X31)</f>
        <v>0</v>
      </c>
      <c r="Y27" s="169" t="e">
        <f>X27/'Children in Care'!X27</f>
        <v>#DIV/0!</v>
      </c>
      <c r="Z27" s="162">
        <f>SUM(Z28:Z31)</f>
        <v>0</v>
      </c>
      <c r="AA27" s="169" t="e">
        <f>Z27/'Children in Care'!Z27</f>
        <v>#DIV/0!</v>
      </c>
      <c r="AB27" s="162">
        <f>SUM(AB28:AB31)</f>
        <v>0</v>
      </c>
      <c r="AC27" s="169" t="e">
        <f>AB27/'Children in Care'!AB27</f>
        <v>#DIV/0!</v>
      </c>
      <c r="AD27" s="162">
        <f>SUM(AD28:AD31)</f>
        <v>0</v>
      </c>
      <c r="AE27" s="169" t="e">
        <f>AD27/'Children in Care'!AD27</f>
        <v>#DIV/0!</v>
      </c>
      <c r="AF27" s="28">
        <f>SUM(AF28:AF31)</f>
        <v>1</v>
      </c>
      <c r="AG27" s="38">
        <f>AF27/'Children in Care'!AF27</f>
        <v>1</v>
      </c>
      <c r="AH27" s="37"/>
    </row>
    <row r="28" spans="1:34" ht="80.099999999999994" customHeight="1" outlineLevel="1">
      <c r="A28" s="316"/>
      <c r="B28" s="30" t="s">
        <v>45</v>
      </c>
      <c r="C28" s="31">
        <v>2</v>
      </c>
      <c r="D28" s="70">
        <f>C28/'Children in Care'!C28</f>
        <v>1</v>
      </c>
      <c r="E28" s="40"/>
      <c r="F28" s="40"/>
      <c r="G28" s="40"/>
      <c r="H28" s="31">
        <v>2</v>
      </c>
      <c r="I28" s="70">
        <f>H28/'[1]Children in Care'!H28</f>
        <v>1</v>
      </c>
      <c r="J28" s="31">
        <v>1</v>
      </c>
      <c r="K28" s="70">
        <f>J28/'[1]Children in Care'!J28</f>
        <v>1</v>
      </c>
      <c r="L28" s="31">
        <v>1</v>
      </c>
      <c r="M28" s="70">
        <f>L28/'[1]Children in Care'!L28</f>
        <v>1</v>
      </c>
      <c r="N28" s="31">
        <v>0</v>
      </c>
      <c r="O28" s="107" t="e">
        <f>N28/'Children in Care'!N28</f>
        <v>#DIV/0!</v>
      </c>
      <c r="P28" s="31">
        <v>1</v>
      </c>
      <c r="Q28" s="70">
        <f>P28/'Children in Care'!P28</f>
        <v>1</v>
      </c>
      <c r="R28" s="31">
        <v>1</v>
      </c>
      <c r="S28" s="70">
        <f>R28/'Children in Care'!R28</f>
        <v>1</v>
      </c>
      <c r="T28" s="31">
        <v>1</v>
      </c>
      <c r="U28" s="70">
        <f>T28/'Children in Care'!T28</f>
        <v>1</v>
      </c>
      <c r="V28" s="31">
        <v>0</v>
      </c>
      <c r="W28" s="107" t="e">
        <f>V28/'Children in Care'!V28</f>
        <v>#DIV/0!</v>
      </c>
      <c r="X28" s="163"/>
      <c r="Y28" s="107" t="e">
        <f>X28/'Children in Care'!X28</f>
        <v>#DIV/0!</v>
      </c>
      <c r="Z28" s="163"/>
      <c r="AA28" s="107" t="e">
        <f>Z28/'Children in Care'!Z28</f>
        <v>#DIV/0!</v>
      </c>
      <c r="AB28" s="163"/>
      <c r="AC28" s="107" t="e">
        <f>AB28/'Children in Care'!AB28</f>
        <v>#DIV/0!</v>
      </c>
      <c r="AD28" s="163"/>
      <c r="AE28" s="107" t="e">
        <f>AD28/'Children in Care'!AD28</f>
        <v>#DIV/0!</v>
      </c>
      <c r="AF28" s="33">
        <f>V28</f>
        <v>0</v>
      </c>
      <c r="AG28" s="234" t="e">
        <f>AF28/'Children in Care'!AF28</f>
        <v>#DIV/0!</v>
      </c>
      <c r="AH28" s="40"/>
    </row>
    <row r="29" spans="1:34" ht="80.099999999999994" customHeight="1" outlineLevel="1">
      <c r="A29" s="34"/>
      <c r="B29" s="30" t="s">
        <v>46</v>
      </c>
      <c r="C29" s="31">
        <v>0</v>
      </c>
      <c r="D29" s="107" t="e">
        <f>C29/'Children in Care'!C29</f>
        <v>#DIV/0!</v>
      </c>
      <c r="E29" s="40"/>
      <c r="F29" s="40"/>
      <c r="G29" s="40"/>
      <c r="H29" s="31">
        <v>0</v>
      </c>
      <c r="I29" s="107" t="e">
        <f>H29/'[1]Children in Care'!H29</f>
        <v>#DIV/0!</v>
      </c>
      <c r="J29" s="31">
        <v>0</v>
      </c>
      <c r="K29" s="107" t="e">
        <f>J29/'[1]Children in Care'!J29</f>
        <v>#DIV/0!</v>
      </c>
      <c r="L29" s="31">
        <v>1</v>
      </c>
      <c r="M29" s="70">
        <f>L29/'[1]Children in Care'!L29</f>
        <v>1</v>
      </c>
      <c r="N29" s="31">
        <v>1</v>
      </c>
      <c r="O29" s="70">
        <f>N29/'Children in Care'!N29</f>
        <v>1</v>
      </c>
      <c r="P29" s="31">
        <v>1</v>
      </c>
      <c r="Q29" s="70">
        <f>P29/'Children in Care'!P29</f>
        <v>1</v>
      </c>
      <c r="R29" s="31">
        <v>1</v>
      </c>
      <c r="S29" s="70">
        <f>R29/'Children in Care'!R29</f>
        <v>1</v>
      </c>
      <c r="T29" s="31">
        <v>0</v>
      </c>
      <c r="U29" s="107" t="e">
        <f>T29/'Children in Care'!T29</f>
        <v>#DIV/0!</v>
      </c>
      <c r="V29" s="31">
        <v>0</v>
      </c>
      <c r="W29" s="107" t="e">
        <f>V29/'Children in Care'!V29</f>
        <v>#DIV/0!</v>
      </c>
      <c r="X29" s="163"/>
      <c r="Y29" s="107" t="e">
        <f>X29/'Children in Care'!X29</f>
        <v>#DIV/0!</v>
      </c>
      <c r="Z29" s="163"/>
      <c r="AA29" s="107" t="e">
        <f>Z29/'Children in Care'!Z29</f>
        <v>#DIV/0!</v>
      </c>
      <c r="AB29" s="163"/>
      <c r="AC29" s="107" t="e">
        <f>AB29/'Children in Care'!AB29</f>
        <v>#DIV/0!</v>
      </c>
      <c r="AD29" s="163"/>
      <c r="AE29" s="107" t="e">
        <f>AD29/'Children in Care'!AD29</f>
        <v>#DIV/0!</v>
      </c>
      <c r="AF29" s="33">
        <f t="shared" ref="AF29:AF31" si="16">V29</f>
        <v>0</v>
      </c>
      <c r="AG29" s="234" t="e">
        <f>AF29/'Children in Care'!AF29</f>
        <v>#DIV/0!</v>
      </c>
      <c r="AH29" s="40"/>
    </row>
    <row r="30" spans="1:34" ht="80.099999999999994" customHeight="1" outlineLevel="1">
      <c r="A30" s="34"/>
      <c r="B30" s="30" t="s">
        <v>47</v>
      </c>
      <c r="C30" s="31">
        <v>0</v>
      </c>
      <c r="D30" s="70">
        <f>C30/'Children in Care'!C30</f>
        <v>0</v>
      </c>
      <c r="E30" s="40"/>
      <c r="F30" s="40"/>
      <c r="G30" s="40"/>
      <c r="H30" s="31">
        <v>2</v>
      </c>
      <c r="I30" s="70">
        <f>H30/'[1]Children in Care'!H30</f>
        <v>1</v>
      </c>
      <c r="J30" s="31">
        <v>1</v>
      </c>
      <c r="K30" s="70">
        <f>J30/'[1]Children in Care'!J30</f>
        <v>1</v>
      </c>
      <c r="L30" s="31">
        <v>1</v>
      </c>
      <c r="M30" s="70">
        <f>L30/'[1]Children in Care'!L30</f>
        <v>1</v>
      </c>
      <c r="N30" s="31">
        <v>1</v>
      </c>
      <c r="O30" s="70">
        <f>N30/'Children in Care'!N30</f>
        <v>1</v>
      </c>
      <c r="P30" s="31">
        <v>0</v>
      </c>
      <c r="Q30" s="107" t="e">
        <f>P30/'Children in Care'!P30</f>
        <v>#DIV/0!</v>
      </c>
      <c r="R30" s="31">
        <v>0</v>
      </c>
      <c r="S30" s="107" t="e">
        <f>R30/'Children in Care'!R30</f>
        <v>#DIV/0!</v>
      </c>
      <c r="T30" s="31">
        <v>0</v>
      </c>
      <c r="U30" s="107" t="e">
        <f>T30/'Children in Care'!T30</f>
        <v>#DIV/0!</v>
      </c>
      <c r="V30" s="31">
        <v>1</v>
      </c>
      <c r="W30" s="70">
        <f>V30/'Children in Care'!V30</f>
        <v>1</v>
      </c>
      <c r="X30" s="163"/>
      <c r="Y30" s="107" t="e">
        <f>X30/'Children in Care'!X30</f>
        <v>#DIV/0!</v>
      </c>
      <c r="Z30" s="163"/>
      <c r="AA30" s="107" t="e">
        <f>Z30/'Children in Care'!Z30</f>
        <v>#DIV/0!</v>
      </c>
      <c r="AB30" s="163"/>
      <c r="AC30" s="107" t="e">
        <f>AB30/'Children in Care'!AB30</f>
        <v>#DIV/0!</v>
      </c>
      <c r="AD30" s="163"/>
      <c r="AE30" s="107" t="e">
        <f>AD30/'Children in Care'!AD30</f>
        <v>#DIV/0!</v>
      </c>
      <c r="AF30" s="33">
        <f t="shared" si="16"/>
        <v>1</v>
      </c>
      <c r="AG30" s="105">
        <f>AF30/'Children in Care'!AF30</f>
        <v>1</v>
      </c>
      <c r="AH30" s="40"/>
    </row>
    <row r="31" spans="1:34" ht="80.099999999999994" customHeight="1" outlineLevel="1">
      <c r="A31" s="34"/>
      <c r="B31" s="30" t="s">
        <v>48</v>
      </c>
      <c r="C31" s="31">
        <v>0</v>
      </c>
      <c r="D31" s="107" t="e">
        <f>C31/'Children in Care'!C31</f>
        <v>#DIV/0!</v>
      </c>
      <c r="E31" s="40"/>
      <c r="F31" s="40"/>
      <c r="G31" s="40"/>
      <c r="H31" s="31">
        <v>0</v>
      </c>
      <c r="I31" s="107" t="e">
        <f>H31/'[1]Children in Care'!H31</f>
        <v>#DIV/0!</v>
      </c>
      <c r="J31" s="31">
        <v>0</v>
      </c>
      <c r="K31" s="107" t="e">
        <f>J31/'[1]Children in Care'!J31</f>
        <v>#DIV/0!</v>
      </c>
      <c r="L31" s="31">
        <v>0</v>
      </c>
      <c r="M31" s="107" t="e">
        <f>L31/'[1]Children in Care'!L31</f>
        <v>#DIV/0!</v>
      </c>
      <c r="N31" s="31">
        <v>0</v>
      </c>
      <c r="O31" s="107" t="e">
        <f>N31/'Children in Care'!N31</f>
        <v>#DIV/0!</v>
      </c>
      <c r="P31" s="31">
        <v>0</v>
      </c>
      <c r="Q31" s="107" t="e">
        <f>P31/'Children in Care'!P31</f>
        <v>#DIV/0!</v>
      </c>
      <c r="R31" s="31">
        <v>0</v>
      </c>
      <c r="S31" s="107" t="e">
        <f>R31/'Children in Care'!R31</f>
        <v>#DIV/0!</v>
      </c>
      <c r="T31" s="31">
        <v>0</v>
      </c>
      <c r="U31" s="107" t="e">
        <f>T31/'Children in Care'!T31</f>
        <v>#DIV/0!</v>
      </c>
      <c r="V31" s="31">
        <v>0</v>
      </c>
      <c r="W31" s="107" t="e">
        <f>V31/'Children in Care'!V31</f>
        <v>#DIV/0!</v>
      </c>
      <c r="X31" s="163"/>
      <c r="Y31" s="107" t="e">
        <f>X31/'Children in Care'!X31</f>
        <v>#DIV/0!</v>
      </c>
      <c r="Z31" s="163"/>
      <c r="AA31" s="107" t="e">
        <f>Z31/'Children in Care'!Z31</f>
        <v>#DIV/0!</v>
      </c>
      <c r="AB31" s="163"/>
      <c r="AC31" s="107" t="e">
        <f>AB31/'Children in Care'!AB31</f>
        <v>#DIV/0!</v>
      </c>
      <c r="AD31" s="163"/>
      <c r="AE31" s="107" t="e">
        <f>AD31/'Children in Care'!AD31</f>
        <v>#DIV/0!</v>
      </c>
      <c r="AF31" s="33">
        <f t="shared" si="16"/>
        <v>0</v>
      </c>
      <c r="AG31" s="234" t="e">
        <f>AF31/'Children in Care'!AF31</f>
        <v>#DIV/0!</v>
      </c>
      <c r="AH31" s="40"/>
    </row>
    <row r="32" spans="1:34" ht="80.099999999999994" customHeight="1">
      <c r="A32" s="35"/>
      <c r="B32" s="27" t="s">
        <v>170</v>
      </c>
      <c r="C32" s="28">
        <f>SUM(C33:C36)</f>
        <v>3</v>
      </c>
      <c r="D32" s="38">
        <f>C32/'Children in Care'!C32</f>
        <v>1</v>
      </c>
      <c r="E32" s="37"/>
      <c r="F32" s="37"/>
      <c r="G32" s="37"/>
      <c r="H32" s="28">
        <f>SUM(H33:H36)</f>
        <v>2</v>
      </c>
      <c r="I32" s="38">
        <f>H32/'[1]Children in Care'!H32</f>
        <v>1</v>
      </c>
      <c r="J32" s="28">
        <f>SUM(J33:J36)</f>
        <v>2</v>
      </c>
      <c r="K32" s="38">
        <f>J32/'[1]Children in Care'!J32</f>
        <v>1</v>
      </c>
      <c r="L32" s="28">
        <f>SUM(L33:L36)</f>
        <v>2</v>
      </c>
      <c r="M32" s="38">
        <f>L32/'[1]Children in Care'!L32</f>
        <v>1</v>
      </c>
      <c r="N32" s="28">
        <f>SUM(N33:N36)</f>
        <v>1</v>
      </c>
      <c r="O32" s="38">
        <f>N32/'Children in Care'!N32</f>
        <v>1</v>
      </c>
      <c r="P32" s="28">
        <f>SUM(P33:P36)</f>
        <v>1</v>
      </c>
      <c r="Q32" s="38">
        <f>P32/'Children in Care'!P32</f>
        <v>1</v>
      </c>
      <c r="R32" s="28">
        <f>SUM(R33:R36)</f>
        <v>3</v>
      </c>
      <c r="S32" s="38">
        <f>R32/'Children in Care'!R32</f>
        <v>1</v>
      </c>
      <c r="T32" s="28">
        <f>SUM(T33:T36)</f>
        <v>3</v>
      </c>
      <c r="U32" s="38">
        <f>T32/'Children in Care'!T32</f>
        <v>1</v>
      </c>
      <c r="V32" s="28">
        <f>SUM(V33:V36)</f>
        <v>2</v>
      </c>
      <c r="W32" s="38">
        <f>V32/'Children in Care'!V32</f>
        <v>1</v>
      </c>
      <c r="X32" s="162">
        <f>SUM(X33:X36)</f>
        <v>0</v>
      </c>
      <c r="Y32" s="169" t="e">
        <f>X32/'Children in Care'!X32</f>
        <v>#DIV/0!</v>
      </c>
      <c r="Z32" s="162">
        <f>SUM(Z33:Z36)</f>
        <v>0</v>
      </c>
      <c r="AA32" s="169" t="e">
        <f>Z32/'Children in Care'!Z32</f>
        <v>#DIV/0!</v>
      </c>
      <c r="AB32" s="162">
        <f>SUM(AB33:AB36)</f>
        <v>0</v>
      </c>
      <c r="AC32" s="169" t="e">
        <f>AB32/'Children in Care'!AB32</f>
        <v>#DIV/0!</v>
      </c>
      <c r="AD32" s="162">
        <f>SUM(AD33:AD36)</f>
        <v>0</v>
      </c>
      <c r="AE32" s="169" t="e">
        <f>AD32/'Children in Care'!AD32</f>
        <v>#DIV/0!</v>
      </c>
      <c r="AF32" s="28">
        <f>SUM(AF33:AF36)</f>
        <v>2</v>
      </c>
      <c r="AG32" s="38">
        <f>AF32/'Children in Care'!AF32</f>
        <v>1</v>
      </c>
      <c r="AH32" s="37"/>
    </row>
    <row r="33" spans="1:34" ht="80.099999999999994" customHeight="1" outlineLevel="1">
      <c r="A33" s="35"/>
      <c r="B33" s="30" t="s">
        <v>49</v>
      </c>
      <c r="C33" s="31">
        <v>1</v>
      </c>
      <c r="D33" s="70">
        <f>C33/'Children in Care'!C33</f>
        <v>1</v>
      </c>
      <c r="E33" s="40"/>
      <c r="F33" s="40"/>
      <c r="G33" s="40"/>
      <c r="H33" s="31">
        <v>1</v>
      </c>
      <c r="I33" s="70">
        <f>H33/'[1]Children in Care'!H33</f>
        <v>1</v>
      </c>
      <c r="J33" s="31">
        <v>1</v>
      </c>
      <c r="K33" s="70">
        <f>J33/'[1]Children in Care'!J33</f>
        <v>1</v>
      </c>
      <c r="L33" s="31">
        <v>1</v>
      </c>
      <c r="M33" s="70">
        <f>L33/'[1]Children in Care'!L33</f>
        <v>1</v>
      </c>
      <c r="N33" s="31">
        <v>0</v>
      </c>
      <c r="O33" s="107" t="e">
        <f>N33/'Children in Care'!N33</f>
        <v>#DIV/0!</v>
      </c>
      <c r="P33" s="31">
        <v>0</v>
      </c>
      <c r="Q33" s="107" t="e">
        <f>P33/'Children in Care'!P33</f>
        <v>#DIV/0!</v>
      </c>
      <c r="R33" s="31">
        <v>1</v>
      </c>
      <c r="S33" s="70">
        <f>R33/'Children in Care'!R33</f>
        <v>1</v>
      </c>
      <c r="T33" s="31">
        <v>1</v>
      </c>
      <c r="U33" s="70">
        <f>T33/'Children in Care'!T33</f>
        <v>1</v>
      </c>
      <c r="V33" s="31">
        <v>0</v>
      </c>
      <c r="W33" s="107" t="e">
        <f>V33/'Children in Care'!V33</f>
        <v>#DIV/0!</v>
      </c>
      <c r="X33" s="163"/>
      <c r="Y33" s="107" t="e">
        <f>X33/'Children in Care'!X33</f>
        <v>#DIV/0!</v>
      </c>
      <c r="Z33" s="163"/>
      <c r="AA33" s="107" t="e">
        <f>Z33/'Children in Care'!Z33</f>
        <v>#DIV/0!</v>
      </c>
      <c r="AB33" s="163"/>
      <c r="AC33" s="107" t="e">
        <f>AB33/'Children in Care'!AB33</f>
        <v>#DIV/0!</v>
      </c>
      <c r="AD33" s="163"/>
      <c r="AE33" s="107" t="e">
        <f>AD33/'Children in Care'!AD33</f>
        <v>#DIV/0!</v>
      </c>
      <c r="AF33" s="33">
        <f>V33</f>
        <v>0</v>
      </c>
      <c r="AG33" s="105" t="e">
        <f>AF33/'Children in Care'!AF33</f>
        <v>#DIV/0!</v>
      </c>
      <c r="AH33" s="40"/>
    </row>
    <row r="34" spans="1:34" ht="80.099999999999994" customHeight="1" outlineLevel="1">
      <c r="A34" s="35"/>
      <c r="B34" s="30" t="s">
        <v>50</v>
      </c>
      <c r="C34" s="31">
        <v>2</v>
      </c>
      <c r="D34" s="70">
        <f>C34/'Children in Care'!C34</f>
        <v>1</v>
      </c>
      <c r="E34" s="40"/>
      <c r="F34" s="40"/>
      <c r="G34" s="40"/>
      <c r="H34" s="31">
        <v>1</v>
      </c>
      <c r="I34" s="70">
        <f>H34/'[1]Children in Care'!H34</f>
        <v>1</v>
      </c>
      <c r="J34" s="31">
        <v>1</v>
      </c>
      <c r="K34" s="70">
        <f>J34/'[1]Children in Care'!J34</f>
        <v>1</v>
      </c>
      <c r="L34" s="31">
        <v>1</v>
      </c>
      <c r="M34" s="70">
        <f>L34/'[1]Children in Care'!L34</f>
        <v>1</v>
      </c>
      <c r="N34" s="31">
        <v>1</v>
      </c>
      <c r="O34" s="70">
        <f>N34/'Children in Care'!N34</f>
        <v>1</v>
      </c>
      <c r="P34" s="31">
        <v>1</v>
      </c>
      <c r="Q34" s="70">
        <f>P34/'Children in Care'!P34</f>
        <v>1</v>
      </c>
      <c r="R34" s="31">
        <v>0</v>
      </c>
      <c r="S34" s="107" t="e">
        <f>R34/'Children in Care'!R34</f>
        <v>#DIV/0!</v>
      </c>
      <c r="T34" s="31">
        <v>0</v>
      </c>
      <c r="U34" s="107" t="e">
        <f>T34/'Children in Care'!T34</f>
        <v>#DIV/0!</v>
      </c>
      <c r="V34" s="31">
        <v>0</v>
      </c>
      <c r="W34" s="107" t="e">
        <f>V34/'Children in Care'!V34</f>
        <v>#DIV/0!</v>
      </c>
      <c r="X34" s="163"/>
      <c r="Y34" s="107" t="e">
        <f>X34/'Children in Care'!X34</f>
        <v>#DIV/0!</v>
      </c>
      <c r="Z34" s="163"/>
      <c r="AA34" s="107" t="e">
        <f>Z34/'Children in Care'!Z34</f>
        <v>#DIV/0!</v>
      </c>
      <c r="AB34" s="163"/>
      <c r="AC34" s="107" t="e">
        <f>AB34/'Children in Care'!AB34</f>
        <v>#DIV/0!</v>
      </c>
      <c r="AD34" s="163"/>
      <c r="AE34" s="107" t="e">
        <f>AD34/'Children in Care'!AD34</f>
        <v>#DIV/0!</v>
      </c>
      <c r="AF34" s="33">
        <f t="shared" ref="AF34:AF36" si="17">V34</f>
        <v>0</v>
      </c>
      <c r="AG34" s="234" t="e">
        <f>AF34/'Children in Care'!AF34</f>
        <v>#DIV/0!</v>
      </c>
      <c r="AH34" s="40"/>
    </row>
    <row r="35" spans="1:34" ht="80.099999999999994" customHeight="1" outlineLevel="1">
      <c r="A35" s="35"/>
      <c r="B35" s="30" t="s">
        <v>51</v>
      </c>
      <c r="C35" s="31">
        <v>0</v>
      </c>
      <c r="D35" s="107" t="e">
        <f>C35/'Children in Care'!C35</f>
        <v>#DIV/0!</v>
      </c>
      <c r="E35" s="40"/>
      <c r="F35" s="40"/>
      <c r="G35" s="40"/>
      <c r="H35" s="31">
        <v>0</v>
      </c>
      <c r="I35" s="107" t="e">
        <f>H35/'[1]Children in Care'!H35</f>
        <v>#DIV/0!</v>
      </c>
      <c r="J35" s="31">
        <v>0</v>
      </c>
      <c r="K35" s="107" t="e">
        <f>J35/'[1]Children in Care'!J35</f>
        <v>#DIV/0!</v>
      </c>
      <c r="L35" s="31">
        <v>0</v>
      </c>
      <c r="M35" s="107" t="e">
        <f>L35/'[1]Children in Care'!L35</f>
        <v>#DIV/0!</v>
      </c>
      <c r="N35" s="31">
        <v>0</v>
      </c>
      <c r="O35" s="107" t="e">
        <f>N35/'Children in Care'!N35</f>
        <v>#DIV/0!</v>
      </c>
      <c r="P35" s="31">
        <v>0</v>
      </c>
      <c r="Q35" s="107" t="e">
        <f>P35/'Children in Care'!P35</f>
        <v>#DIV/0!</v>
      </c>
      <c r="R35" s="31">
        <v>2</v>
      </c>
      <c r="S35" s="70">
        <f>R35/'Children in Care'!R35</f>
        <v>1</v>
      </c>
      <c r="T35" s="31">
        <v>2</v>
      </c>
      <c r="U35" s="70">
        <f>T35/'Children in Care'!T35</f>
        <v>1</v>
      </c>
      <c r="V35" s="31">
        <v>2</v>
      </c>
      <c r="W35" s="70">
        <f>V35/'Children in Care'!V35</f>
        <v>1</v>
      </c>
      <c r="X35" s="163"/>
      <c r="Y35" s="107" t="e">
        <f>X35/'Children in Care'!X35</f>
        <v>#DIV/0!</v>
      </c>
      <c r="Z35" s="163"/>
      <c r="AA35" s="107" t="e">
        <f>Z35/'Children in Care'!Z35</f>
        <v>#DIV/0!</v>
      </c>
      <c r="AB35" s="163"/>
      <c r="AC35" s="107" t="e">
        <f>AB35/'Children in Care'!AB35</f>
        <v>#DIV/0!</v>
      </c>
      <c r="AD35" s="163"/>
      <c r="AE35" s="107" t="e">
        <f>AD35/'Children in Care'!AD35</f>
        <v>#DIV/0!</v>
      </c>
      <c r="AF35" s="33">
        <f t="shared" si="17"/>
        <v>2</v>
      </c>
      <c r="AG35" s="105">
        <f>AF35/'Children in Care'!AF35</f>
        <v>1</v>
      </c>
      <c r="AH35" s="40"/>
    </row>
    <row r="36" spans="1:34" ht="80.099999999999994" customHeight="1" outlineLevel="1">
      <c r="A36" s="35"/>
      <c r="B36" s="30" t="s">
        <v>52</v>
      </c>
      <c r="C36" s="31">
        <v>0</v>
      </c>
      <c r="D36" s="107" t="e">
        <f>C36/'Children in Care'!C36</f>
        <v>#DIV/0!</v>
      </c>
      <c r="E36" s="40"/>
      <c r="F36" s="40"/>
      <c r="G36" s="40"/>
      <c r="H36" s="31">
        <v>0</v>
      </c>
      <c r="I36" s="107" t="e">
        <f>H36/'[1]Children in Care'!H36</f>
        <v>#DIV/0!</v>
      </c>
      <c r="J36" s="31">
        <v>0</v>
      </c>
      <c r="K36" s="107" t="e">
        <f>J36/'[1]Children in Care'!J36</f>
        <v>#DIV/0!</v>
      </c>
      <c r="L36" s="31">
        <v>0</v>
      </c>
      <c r="M36" s="107" t="e">
        <f>L36/'[1]Children in Care'!L36</f>
        <v>#DIV/0!</v>
      </c>
      <c r="N36" s="31">
        <v>0</v>
      </c>
      <c r="O36" s="107" t="e">
        <f>N36/'Children in Care'!N36</f>
        <v>#DIV/0!</v>
      </c>
      <c r="P36" s="31">
        <v>0</v>
      </c>
      <c r="Q36" s="107" t="e">
        <f>P36/'Children in Care'!P36</f>
        <v>#DIV/0!</v>
      </c>
      <c r="R36" s="31">
        <v>0</v>
      </c>
      <c r="S36" s="107" t="e">
        <f>R36/'Children in Care'!R36</f>
        <v>#DIV/0!</v>
      </c>
      <c r="T36" s="31">
        <v>0</v>
      </c>
      <c r="U36" s="107" t="e">
        <f>T36/'Children in Care'!T36</f>
        <v>#DIV/0!</v>
      </c>
      <c r="V36" s="31">
        <v>0</v>
      </c>
      <c r="W36" s="107" t="e">
        <f>V36/'Children in Care'!V36</f>
        <v>#DIV/0!</v>
      </c>
      <c r="X36" s="163"/>
      <c r="Y36" s="107" t="e">
        <f>X36/'Children in Care'!X36</f>
        <v>#DIV/0!</v>
      </c>
      <c r="Z36" s="163"/>
      <c r="AA36" s="107" t="e">
        <f>Z36/'Children in Care'!Z36</f>
        <v>#DIV/0!</v>
      </c>
      <c r="AB36" s="163"/>
      <c r="AC36" s="107" t="e">
        <f>AB36/'Children in Care'!AB36</f>
        <v>#DIV/0!</v>
      </c>
      <c r="AD36" s="163"/>
      <c r="AE36" s="107" t="e">
        <f>AD36/'Children in Care'!AD36</f>
        <v>#DIV/0!</v>
      </c>
      <c r="AF36" s="33">
        <f t="shared" si="17"/>
        <v>0</v>
      </c>
      <c r="AG36" s="234" t="e">
        <f>AF36/'Children in Care'!AF36</f>
        <v>#DIV/0!</v>
      </c>
      <c r="AH36" s="40"/>
    </row>
    <row r="37" spans="1:34" ht="80.099999999999994" customHeight="1">
      <c r="A37" s="35"/>
      <c r="B37" s="27" t="s">
        <v>171</v>
      </c>
      <c r="C37" s="28">
        <f>SUM(C38:C41)</f>
        <v>1</v>
      </c>
      <c r="D37" s="38">
        <f>C37/'Children in Care'!C37</f>
        <v>1</v>
      </c>
      <c r="E37" s="37"/>
      <c r="F37" s="37"/>
      <c r="G37" s="37"/>
      <c r="H37" s="28">
        <f>SUM(H38:H41)</f>
        <v>3</v>
      </c>
      <c r="I37" s="38">
        <f>H37/'[1]Children in Care'!H37</f>
        <v>1</v>
      </c>
      <c r="J37" s="28">
        <f>SUM(J38:J41)</f>
        <v>4</v>
      </c>
      <c r="K37" s="38">
        <f>J37/'[1]Children in Care'!J37</f>
        <v>1</v>
      </c>
      <c r="L37" s="28">
        <f>SUM(L38:L41)</f>
        <v>4</v>
      </c>
      <c r="M37" s="38">
        <f>L37/'[1]Children in Care'!L37</f>
        <v>1</v>
      </c>
      <c r="N37" s="28">
        <f>SUM(N38:N41)</f>
        <v>3</v>
      </c>
      <c r="O37" s="38">
        <f>N37/'Children in Care'!N37</f>
        <v>1</v>
      </c>
      <c r="P37" s="28">
        <f>SUM(P38:P41)</f>
        <v>3</v>
      </c>
      <c r="Q37" s="38">
        <f>P37/'Children in Care'!P37</f>
        <v>1</v>
      </c>
      <c r="R37" s="28">
        <f>SUM(R38:R41)</f>
        <v>4</v>
      </c>
      <c r="S37" s="38">
        <f>R37/'Children in Care'!R37</f>
        <v>1</v>
      </c>
      <c r="T37" s="28">
        <f>SUM(T38:T41)</f>
        <v>4</v>
      </c>
      <c r="U37" s="38">
        <f>T37/'Children in Care'!T37</f>
        <v>1</v>
      </c>
      <c r="V37" s="28">
        <f>SUM(V38:V41)</f>
        <v>5</v>
      </c>
      <c r="W37" s="38">
        <f>V37/'Children in Care'!V37</f>
        <v>1</v>
      </c>
      <c r="X37" s="162">
        <f>SUM(X38:X41)</f>
        <v>0</v>
      </c>
      <c r="Y37" s="169" t="e">
        <f>X37/'Children in Care'!X37</f>
        <v>#DIV/0!</v>
      </c>
      <c r="Z37" s="162">
        <f>SUM(Z38:Z41)</f>
        <v>0</v>
      </c>
      <c r="AA37" s="169" t="e">
        <f>Z37/'Children in Care'!Z37</f>
        <v>#DIV/0!</v>
      </c>
      <c r="AB37" s="162">
        <f>SUM(AB38:AB41)</f>
        <v>0</v>
      </c>
      <c r="AC37" s="169" t="e">
        <f>AB37/'Children in Care'!AB37</f>
        <v>#DIV/0!</v>
      </c>
      <c r="AD37" s="162">
        <f>SUM(AD38:AD41)</f>
        <v>0</v>
      </c>
      <c r="AE37" s="169" t="e">
        <f>AD37/'Children in Care'!AD37</f>
        <v>#DIV/0!</v>
      </c>
      <c r="AF37" s="28">
        <f>SUM(AF38:AF41)</f>
        <v>5</v>
      </c>
      <c r="AG37" s="38">
        <f>AF37/'Children in Care'!AF37</f>
        <v>1</v>
      </c>
      <c r="AH37" s="37"/>
    </row>
    <row r="38" spans="1:34" ht="80.099999999999994" customHeight="1" outlineLevel="1">
      <c r="A38" s="35"/>
      <c r="B38" s="30" t="s">
        <v>53</v>
      </c>
      <c r="C38" s="31">
        <v>0</v>
      </c>
      <c r="D38" s="107" t="e">
        <f>C38/'Children in Care'!C38</f>
        <v>#DIV/0!</v>
      </c>
      <c r="E38" s="40"/>
      <c r="F38" s="40"/>
      <c r="G38" s="40"/>
      <c r="H38" s="31">
        <v>1</v>
      </c>
      <c r="I38" s="70">
        <f>H38/'[1]Children in Care'!H38</f>
        <v>1</v>
      </c>
      <c r="J38" s="31">
        <v>2</v>
      </c>
      <c r="K38" s="70">
        <f>J38/'[1]Children in Care'!J38</f>
        <v>1</v>
      </c>
      <c r="L38" s="31">
        <v>2</v>
      </c>
      <c r="M38" s="70">
        <f>L38/'[1]Children in Care'!L38</f>
        <v>1</v>
      </c>
      <c r="N38" s="31">
        <v>2</v>
      </c>
      <c r="O38" s="70">
        <f>N38/'Children in Care'!N38</f>
        <v>1</v>
      </c>
      <c r="P38" s="31">
        <v>2</v>
      </c>
      <c r="Q38" s="70">
        <f>P38/'Children in Care'!P38</f>
        <v>1</v>
      </c>
      <c r="R38" s="31">
        <v>2</v>
      </c>
      <c r="S38" s="70">
        <f>R38/'Children in Care'!R38</f>
        <v>1</v>
      </c>
      <c r="T38" s="31">
        <v>2</v>
      </c>
      <c r="U38" s="70">
        <f>T38/'Children in Care'!T38</f>
        <v>1</v>
      </c>
      <c r="V38" s="31">
        <v>2</v>
      </c>
      <c r="W38" s="70">
        <f>V38/'Children in Care'!V38</f>
        <v>1</v>
      </c>
      <c r="X38" s="163"/>
      <c r="Y38" s="107" t="e">
        <f>X38/'Children in Care'!X38</f>
        <v>#DIV/0!</v>
      </c>
      <c r="Z38" s="163"/>
      <c r="AA38" s="107" t="e">
        <f>Z38/'Children in Care'!Z38</f>
        <v>#DIV/0!</v>
      </c>
      <c r="AB38" s="163"/>
      <c r="AC38" s="107" t="e">
        <f>AB38/'Children in Care'!AB38</f>
        <v>#DIV/0!</v>
      </c>
      <c r="AD38" s="163"/>
      <c r="AE38" s="107" t="e">
        <f>AD38/'Children in Care'!AD38</f>
        <v>#DIV/0!</v>
      </c>
      <c r="AF38" s="33">
        <f>V38</f>
        <v>2</v>
      </c>
      <c r="AG38" s="105">
        <f>AF38/'Children in Care'!AF38</f>
        <v>1</v>
      </c>
      <c r="AH38" s="40"/>
    </row>
    <row r="39" spans="1:34" ht="80.099999999999994" customHeight="1" outlineLevel="1">
      <c r="A39" s="35"/>
      <c r="B39" s="30" t="s">
        <v>54</v>
      </c>
      <c r="C39" s="31">
        <v>1</v>
      </c>
      <c r="D39" s="70">
        <f>C39/'Children in Care'!C39</f>
        <v>1</v>
      </c>
      <c r="E39" s="40"/>
      <c r="F39" s="40"/>
      <c r="G39" s="40"/>
      <c r="H39" s="31">
        <v>1</v>
      </c>
      <c r="I39" s="70">
        <f>H39/'[1]Children in Care'!H39</f>
        <v>1</v>
      </c>
      <c r="J39" s="31">
        <v>1</v>
      </c>
      <c r="K39" s="70">
        <f>J39/'[1]Children in Care'!J39</f>
        <v>1</v>
      </c>
      <c r="L39" s="31">
        <v>1</v>
      </c>
      <c r="M39" s="70">
        <f>L39/'[1]Children in Care'!L39</f>
        <v>1</v>
      </c>
      <c r="N39" s="31">
        <v>1</v>
      </c>
      <c r="O39" s="70">
        <f>N39/'Children in Care'!N39</f>
        <v>1</v>
      </c>
      <c r="P39" s="31">
        <v>1</v>
      </c>
      <c r="Q39" s="70">
        <f>P39/'Children in Care'!P39</f>
        <v>1</v>
      </c>
      <c r="R39" s="31">
        <v>1</v>
      </c>
      <c r="S39" s="70">
        <f>R39/'Children in Care'!R39</f>
        <v>1</v>
      </c>
      <c r="T39" s="31">
        <v>1</v>
      </c>
      <c r="U39" s="70">
        <f>T39/'Children in Care'!T39</f>
        <v>1</v>
      </c>
      <c r="V39" s="31">
        <v>1</v>
      </c>
      <c r="W39" s="70">
        <f>V39/'Children in Care'!V39</f>
        <v>1</v>
      </c>
      <c r="X39" s="163"/>
      <c r="Y39" s="107" t="e">
        <f>X39/'Children in Care'!X39</f>
        <v>#DIV/0!</v>
      </c>
      <c r="Z39" s="163"/>
      <c r="AA39" s="107" t="e">
        <f>Z39/'Children in Care'!Z39</f>
        <v>#DIV/0!</v>
      </c>
      <c r="AB39" s="163"/>
      <c r="AC39" s="107" t="e">
        <f>AB39/'Children in Care'!AB39</f>
        <v>#DIV/0!</v>
      </c>
      <c r="AD39" s="163"/>
      <c r="AE39" s="107" t="e">
        <f>AD39/'Children in Care'!AD39</f>
        <v>#DIV/0!</v>
      </c>
      <c r="AF39" s="33">
        <f t="shared" ref="AF39:AF41" si="18">V39</f>
        <v>1</v>
      </c>
      <c r="AG39" s="105">
        <f>AF39/'Children in Care'!AF39</f>
        <v>1</v>
      </c>
      <c r="AH39" s="40"/>
    </row>
    <row r="40" spans="1:34" ht="80.099999999999994" customHeight="1" outlineLevel="1">
      <c r="A40" s="35"/>
      <c r="B40" s="30" t="s">
        <v>55</v>
      </c>
      <c r="C40" s="31">
        <v>0</v>
      </c>
      <c r="D40" s="107" t="e">
        <f>C40/'Children in Care'!C40</f>
        <v>#DIV/0!</v>
      </c>
      <c r="E40" s="40"/>
      <c r="F40" s="40"/>
      <c r="G40" s="40"/>
      <c r="H40" s="31">
        <v>1</v>
      </c>
      <c r="I40" s="70">
        <f>H40/'[1]Children in Care'!H40</f>
        <v>1</v>
      </c>
      <c r="J40" s="31">
        <v>1</v>
      </c>
      <c r="K40" s="70">
        <f>J40/'[1]Children in Care'!J40</f>
        <v>1</v>
      </c>
      <c r="L40" s="31">
        <v>1</v>
      </c>
      <c r="M40" s="70">
        <f>L40/'[1]Children in Care'!L40</f>
        <v>1</v>
      </c>
      <c r="N40" s="31">
        <v>0</v>
      </c>
      <c r="O40" s="107" t="e">
        <f>N40/'Children in Care'!N40</f>
        <v>#DIV/0!</v>
      </c>
      <c r="P40" s="31">
        <v>0</v>
      </c>
      <c r="Q40" s="107" t="e">
        <f>P40/'Children in Care'!P40</f>
        <v>#DIV/0!</v>
      </c>
      <c r="R40" s="31">
        <v>0</v>
      </c>
      <c r="S40" s="107" t="e">
        <f>R40/'Children in Care'!R40</f>
        <v>#DIV/0!</v>
      </c>
      <c r="T40" s="31">
        <v>0</v>
      </c>
      <c r="U40" s="107" t="e">
        <f>T40/'Children in Care'!T40</f>
        <v>#DIV/0!</v>
      </c>
      <c r="V40" s="31">
        <v>1</v>
      </c>
      <c r="W40" s="70">
        <f>V40/'Children in Care'!V40</f>
        <v>1</v>
      </c>
      <c r="X40" s="163"/>
      <c r="Y40" s="107" t="e">
        <f>X40/'Children in Care'!X40</f>
        <v>#DIV/0!</v>
      </c>
      <c r="Z40" s="163"/>
      <c r="AA40" s="107" t="e">
        <f>Z40/'Children in Care'!Z40</f>
        <v>#DIV/0!</v>
      </c>
      <c r="AB40" s="163"/>
      <c r="AC40" s="107" t="e">
        <f>AB40/'Children in Care'!AB40</f>
        <v>#DIV/0!</v>
      </c>
      <c r="AD40" s="163"/>
      <c r="AE40" s="107" t="e">
        <f>AD40/'Children in Care'!AD40</f>
        <v>#DIV/0!</v>
      </c>
      <c r="AF40" s="33">
        <f t="shared" si="18"/>
        <v>1</v>
      </c>
      <c r="AG40" s="105">
        <f>AF40/'Children in Care'!AF40</f>
        <v>1</v>
      </c>
      <c r="AH40" s="40"/>
    </row>
    <row r="41" spans="1:34" ht="80.099999999999994" customHeight="1" outlineLevel="1">
      <c r="A41" s="35"/>
      <c r="B41" s="30" t="s">
        <v>56</v>
      </c>
      <c r="C41" s="31">
        <v>0</v>
      </c>
      <c r="D41" s="107" t="e">
        <f>C41/'Children in Care'!C41</f>
        <v>#DIV/0!</v>
      </c>
      <c r="E41" s="40"/>
      <c r="F41" s="40"/>
      <c r="G41" s="40"/>
      <c r="H41" s="31">
        <v>0</v>
      </c>
      <c r="I41" s="107" t="e">
        <f>H41/'[1]Children in Care'!H41</f>
        <v>#DIV/0!</v>
      </c>
      <c r="J41" s="31">
        <v>0</v>
      </c>
      <c r="K41" s="107" t="e">
        <f>J41/'[1]Children in Care'!J41</f>
        <v>#DIV/0!</v>
      </c>
      <c r="L41" s="31">
        <v>0</v>
      </c>
      <c r="M41" s="107" t="e">
        <f>L41/'[1]Children in Care'!L41</f>
        <v>#DIV/0!</v>
      </c>
      <c r="N41" s="31">
        <v>0</v>
      </c>
      <c r="O41" s="107" t="e">
        <f>N41/'Children in Care'!N41</f>
        <v>#DIV/0!</v>
      </c>
      <c r="P41" s="31">
        <v>0</v>
      </c>
      <c r="Q41" s="107" t="e">
        <f>P41/'Children in Care'!P41</f>
        <v>#DIV/0!</v>
      </c>
      <c r="R41" s="31">
        <v>1</v>
      </c>
      <c r="S41" s="70">
        <f>R41/'Children in Care'!R41</f>
        <v>1</v>
      </c>
      <c r="T41" s="31">
        <v>1</v>
      </c>
      <c r="U41" s="70">
        <f>T41/'Children in Care'!T41</f>
        <v>1</v>
      </c>
      <c r="V41" s="31">
        <v>1</v>
      </c>
      <c r="W41" s="70">
        <f>V41/'Children in Care'!V41</f>
        <v>1</v>
      </c>
      <c r="X41" s="163"/>
      <c r="Y41" s="107" t="e">
        <f>X41/'Children in Care'!X41</f>
        <v>#DIV/0!</v>
      </c>
      <c r="Z41" s="163"/>
      <c r="AA41" s="107" t="e">
        <f>Z41/'Children in Care'!Z41</f>
        <v>#DIV/0!</v>
      </c>
      <c r="AB41" s="163"/>
      <c r="AC41" s="107" t="e">
        <f>AB41/'Children in Care'!AB41</f>
        <v>#DIV/0!</v>
      </c>
      <c r="AD41" s="163"/>
      <c r="AE41" s="107" t="e">
        <f>AD41/'Children in Care'!AD41</f>
        <v>#DIV/0!</v>
      </c>
      <c r="AF41" s="33">
        <f t="shared" si="18"/>
        <v>1</v>
      </c>
      <c r="AG41" s="105">
        <f>AF41/'Children in Care'!AF41</f>
        <v>1</v>
      </c>
      <c r="AH41" s="40"/>
    </row>
    <row r="42" spans="1:34" ht="80.099999999999994" customHeight="1">
      <c r="A42" s="35"/>
      <c r="B42" s="27" t="s">
        <v>172</v>
      </c>
      <c r="C42" s="28">
        <f>SUM(C43:C47)</f>
        <v>4</v>
      </c>
      <c r="D42" s="38">
        <f>C42/'Children in Care'!C42</f>
        <v>1</v>
      </c>
      <c r="E42" s="37"/>
      <c r="F42" s="37"/>
      <c r="G42" s="37"/>
      <c r="H42" s="28">
        <f>SUM(H43:H47)</f>
        <v>2</v>
      </c>
      <c r="I42" s="38">
        <f>H42/'[1]Children in Care'!H42</f>
        <v>1</v>
      </c>
      <c r="J42" s="28">
        <f>SUM(J43:J47)</f>
        <v>2</v>
      </c>
      <c r="K42" s="38">
        <f>J42/'[1]Children in Care'!J42</f>
        <v>1</v>
      </c>
      <c r="L42" s="28">
        <f>SUM(L43:L47)</f>
        <v>1</v>
      </c>
      <c r="M42" s="38">
        <f>L42/'[1]Children in Care'!L42</f>
        <v>1</v>
      </c>
      <c r="N42" s="28">
        <f>SUM(N43:N47)</f>
        <v>1</v>
      </c>
      <c r="O42" s="38">
        <f>N42/'Children in Care'!N42</f>
        <v>1</v>
      </c>
      <c r="P42" s="28">
        <f>SUM(P43:P47)</f>
        <v>2</v>
      </c>
      <c r="Q42" s="38">
        <f>P42/'Children in Care'!P42</f>
        <v>1</v>
      </c>
      <c r="R42" s="28">
        <f>SUM(R43:R47)</f>
        <v>2</v>
      </c>
      <c r="S42" s="38">
        <f>R42/'Children in Care'!R42</f>
        <v>1</v>
      </c>
      <c r="T42" s="28">
        <f>SUM(T43:T47)</f>
        <v>2</v>
      </c>
      <c r="U42" s="38">
        <f>T42/'Children in Care'!T42</f>
        <v>1</v>
      </c>
      <c r="V42" s="28">
        <f>SUM(V43:V47)</f>
        <v>2</v>
      </c>
      <c r="W42" s="38">
        <f>V42/'Children in Care'!V42</f>
        <v>1</v>
      </c>
      <c r="X42" s="162">
        <f>SUM(X43:X47)</f>
        <v>0</v>
      </c>
      <c r="Y42" s="169" t="e">
        <f>X42/'Children in Care'!X42</f>
        <v>#DIV/0!</v>
      </c>
      <c r="Z42" s="162">
        <f>SUM(Z43:Z47)</f>
        <v>0</v>
      </c>
      <c r="AA42" s="169" t="e">
        <f>Z42/'Children in Care'!Z42</f>
        <v>#DIV/0!</v>
      </c>
      <c r="AB42" s="162">
        <f>SUM(AB43:AB47)</f>
        <v>0</v>
      </c>
      <c r="AC42" s="169" t="e">
        <f>AB42/'Children in Care'!AB42</f>
        <v>#DIV/0!</v>
      </c>
      <c r="AD42" s="162">
        <f>SUM(AD43:AD47)</f>
        <v>0</v>
      </c>
      <c r="AE42" s="169" t="e">
        <f>AD42/'Children in Care'!AD42</f>
        <v>#DIV/0!</v>
      </c>
      <c r="AF42" s="28">
        <f>SUM(AF43:AF47)</f>
        <v>2</v>
      </c>
      <c r="AG42" s="38">
        <f>AF42/'Children in Care'!AF42</f>
        <v>1</v>
      </c>
      <c r="AH42" s="37"/>
    </row>
    <row r="43" spans="1:34" ht="80.099999999999994" customHeight="1" outlineLevel="1">
      <c r="A43" s="35"/>
      <c r="B43" s="30" t="s">
        <v>57</v>
      </c>
      <c r="C43" s="31">
        <v>3</v>
      </c>
      <c r="D43" s="70">
        <f>C43/'Children in Care'!C43</f>
        <v>1</v>
      </c>
      <c r="E43" s="40"/>
      <c r="F43" s="40"/>
      <c r="G43" s="40"/>
      <c r="H43" s="31">
        <v>2</v>
      </c>
      <c r="I43" s="70">
        <f>H43/'[1]Children in Care'!H43</f>
        <v>1</v>
      </c>
      <c r="J43" s="31">
        <v>2</v>
      </c>
      <c r="K43" s="70">
        <f>J43/'[1]Children in Care'!J43</f>
        <v>1</v>
      </c>
      <c r="L43" s="31">
        <v>1</v>
      </c>
      <c r="M43" s="70">
        <f>L43/'[1]Children in Care'!L43</f>
        <v>1</v>
      </c>
      <c r="N43" s="31">
        <v>1</v>
      </c>
      <c r="O43" s="70">
        <f>N43/'Children in Care'!N43</f>
        <v>1</v>
      </c>
      <c r="P43" s="31">
        <v>1</v>
      </c>
      <c r="Q43" s="70">
        <f>P43/'Children in Care'!P43</f>
        <v>1</v>
      </c>
      <c r="R43" s="31">
        <v>1</v>
      </c>
      <c r="S43" s="70">
        <f>R43/'Children in Care'!R43</f>
        <v>1</v>
      </c>
      <c r="T43" s="31">
        <v>1</v>
      </c>
      <c r="U43" s="70">
        <f>T43/'Children in Care'!T43</f>
        <v>1</v>
      </c>
      <c r="V43" s="31">
        <v>1</v>
      </c>
      <c r="W43" s="70">
        <f>V43/'Children in Care'!V43</f>
        <v>1</v>
      </c>
      <c r="X43" s="163"/>
      <c r="Y43" s="107" t="e">
        <f>X43/'Children in Care'!X43</f>
        <v>#DIV/0!</v>
      </c>
      <c r="Z43" s="163"/>
      <c r="AA43" s="107" t="e">
        <f>Z43/'Children in Care'!Z43</f>
        <v>#DIV/0!</v>
      </c>
      <c r="AB43" s="163"/>
      <c r="AC43" s="107" t="e">
        <f>AB43/'Children in Care'!AB43</f>
        <v>#DIV/0!</v>
      </c>
      <c r="AD43" s="163"/>
      <c r="AE43" s="107" t="e">
        <f>AD43/'Children in Care'!AD43</f>
        <v>#DIV/0!</v>
      </c>
      <c r="AF43" s="33">
        <f>V43</f>
        <v>1</v>
      </c>
      <c r="AG43" s="105">
        <f>AF43/'Children in Care'!AF43</f>
        <v>1</v>
      </c>
      <c r="AH43" s="40"/>
    </row>
    <row r="44" spans="1:34" ht="80.099999999999994" customHeight="1" outlineLevel="1">
      <c r="A44" s="35"/>
      <c r="B44" s="30" t="s">
        <v>58</v>
      </c>
      <c r="C44" s="31">
        <v>0</v>
      </c>
      <c r="D44" s="107" t="e">
        <f>C44/'Children in Care'!C44</f>
        <v>#DIV/0!</v>
      </c>
      <c r="E44" s="40"/>
      <c r="F44" s="40"/>
      <c r="G44" s="40"/>
      <c r="H44" s="31">
        <v>0</v>
      </c>
      <c r="I44" s="107" t="e">
        <f>H44/'[1]Children in Care'!H44</f>
        <v>#DIV/0!</v>
      </c>
      <c r="J44" s="31">
        <v>0</v>
      </c>
      <c r="K44" s="107" t="e">
        <f>J44/'[1]Children in Care'!J44</f>
        <v>#DIV/0!</v>
      </c>
      <c r="L44" s="31">
        <v>0</v>
      </c>
      <c r="M44" s="107" t="e">
        <f>L44/'[1]Children in Care'!L44</f>
        <v>#DIV/0!</v>
      </c>
      <c r="N44" s="31">
        <v>0</v>
      </c>
      <c r="O44" s="107" t="e">
        <f>N44/'Children in Care'!N44</f>
        <v>#DIV/0!</v>
      </c>
      <c r="P44" s="31">
        <v>0</v>
      </c>
      <c r="Q44" s="107" t="e">
        <f>P44/'Children in Care'!P44</f>
        <v>#DIV/0!</v>
      </c>
      <c r="R44" s="31">
        <v>0</v>
      </c>
      <c r="S44" s="107" t="e">
        <f>R44/'Children in Care'!R44</f>
        <v>#DIV/0!</v>
      </c>
      <c r="T44" s="31">
        <v>0</v>
      </c>
      <c r="U44" s="107" t="e">
        <f>T44/'Children in Care'!T44</f>
        <v>#DIV/0!</v>
      </c>
      <c r="V44" s="31">
        <v>0</v>
      </c>
      <c r="W44" s="107" t="e">
        <f>V44/'Children in Care'!V44</f>
        <v>#DIV/0!</v>
      </c>
      <c r="X44" s="163"/>
      <c r="Y44" s="107" t="e">
        <f>X44/'Children in Care'!X44</f>
        <v>#DIV/0!</v>
      </c>
      <c r="Z44" s="163"/>
      <c r="AA44" s="107" t="e">
        <f>Z44/'Children in Care'!Z44</f>
        <v>#DIV/0!</v>
      </c>
      <c r="AB44" s="163"/>
      <c r="AC44" s="107" t="e">
        <f>AB44/'Children in Care'!AB44</f>
        <v>#DIV/0!</v>
      </c>
      <c r="AD44" s="163"/>
      <c r="AE44" s="107" t="e">
        <f>AD44/'Children in Care'!AD44</f>
        <v>#DIV/0!</v>
      </c>
      <c r="AF44" s="33">
        <f t="shared" ref="AF44:AF47" si="19">V44</f>
        <v>0</v>
      </c>
      <c r="AG44" s="234" t="e">
        <f>AF44/'Children in Care'!AF44</f>
        <v>#DIV/0!</v>
      </c>
      <c r="AH44" s="40"/>
    </row>
    <row r="45" spans="1:34" ht="80.099999999999994" customHeight="1" outlineLevel="1">
      <c r="A45" s="35"/>
      <c r="B45" s="30" t="s">
        <v>59</v>
      </c>
      <c r="C45" s="31">
        <v>1</v>
      </c>
      <c r="D45" s="70">
        <f>C45/'Children in Care'!C45</f>
        <v>1</v>
      </c>
      <c r="E45" s="40"/>
      <c r="F45" s="40"/>
      <c r="G45" s="40"/>
      <c r="H45" s="31">
        <v>0</v>
      </c>
      <c r="I45" s="107" t="e">
        <f>H45/'[1]Children in Care'!H45</f>
        <v>#DIV/0!</v>
      </c>
      <c r="J45" s="31">
        <v>0</v>
      </c>
      <c r="K45" s="107" t="e">
        <f>J45/'[1]Children in Care'!J45</f>
        <v>#DIV/0!</v>
      </c>
      <c r="L45" s="31">
        <v>0</v>
      </c>
      <c r="M45" s="107" t="e">
        <f>L45/'[1]Children in Care'!L45</f>
        <v>#DIV/0!</v>
      </c>
      <c r="N45" s="31">
        <v>0</v>
      </c>
      <c r="O45" s="107" t="e">
        <f>N45/'Children in Care'!N45</f>
        <v>#DIV/0!</v>
      </c>
      <c r="P45" s="31">
        <v>0</v>
      </c>
      <c r="Q45" s="107" t="e">
        <f>P45/'Children in Care'!P45</f>
        <v>#DIV/0!</v>
      </c>
      <c r="R45" s="31">
        <v>0</v>
      </c>
      <c r="S45" s="107" t="e">
        <f>R45/'Children in Care'!R45</f>
        <v>#DIV/0!</v>
      </c>
      <c r="T45" s="31">
        <v>0</v>
      </c>
      <c r="U45" s="107" t="e">
        <f>T45/'Children in Care'!T45</f>
        <v>#DIV/0!</v>
      </c>
      <c r="V45" s="31">
        <v>0</v>
      </c>
      <c r="W45" s="107" t="e">
        <f>V45/'Children in Care'!V45</f>
        <v>#DIV/0!</v>
      </c>
      <c r="X45" s="163"/>
      <c r="Y45" s="107" t="e">
        <f>X45/'Children in Care'!X45</f>
        <v>#DIV/0!</v>
      </c>
      <c r="Z45" s="163"/>
      <c r="AA45" s="107" t="e">
        <f>Z45/'Children in Care'!Z45</f>
        <v>#DIV/0!</v>
      </c>
      <c r="AB45" s="163"/>
      <c r="AC45" s="107" t="e">
        <f>AB45/'Children in Care'!AB45</f>
        <v>#DIV/0!</v>
      </c>
      <c r="AD45" s="163"/>
      <c r="AE45" s="107" t="e">
        <f>AD45/'Children in Care'!AD45</f>
        <v>#DIV/0!</v>
      </c>
      <c r="AF45" s="33">
        <f t="shared" si="19"/>
        <v>0</v>
      </c>
      <c r="AG45" s="234" t="e">
        <f>AF45/'Children in Care'!AF45</f>
        <v>#DIV/0!</v>
      </c>
      <c r="AH45" s="40"/>
    </row>
    <row r="46" spans="1:34" ht="80.099999999999994" customHeight="1" outlineLevel="1">
      <c r="A46" s="35"/>
      <c r="B46" s="30" t="s">
        <v>60</v>
      </c>
      <c r="C46" s="31">
        <v>0</v>
      </c>
      <c r="D46" s="107" t="e">
        <f>C46/'Children in Care'!C46</f>
        <v>#DIV/0!</v>
      </c>
      <c r="E46" s="40"/>
      <c r="F46" s="40"/>
      <c r="G46" s="40"/>
      <c r="H46" s="31">
        <v>0</v>
      </c>
      <c r="I46" s="107" t="e">
        <f>H46/'[1]Children in Care'!H46</f>
        <v>#DIV/0!</v>
      </c>
      <c r="J46" s="31">
        <v>0</v>
      </c>
      <c r="K46" s="107" t="e">
        <f>J46/'[1]Children in Care'!J46</f>
        <v>#DIV/0!</v>
      </c>
      <c r="L46" s="31">
        <v>0</v>
      </c>
      <c r="M46" s="107" t="e">
        <f>L46/'[1]Children in Care'!L46</f>
        <v>#DIV/0!</v>
      </c>
      <c r="N46" s="31">
        <v>0</v>
      </c>
      <c r="O46" s="107" t="e">
        <f>N46/'Children in Care'!N46</f>
        <v>#DIV/0!</v>
      </c>
      <c r="P46" s="31">
        <v>1</v>
      </c>
      <c r="Q46" s="70">
        <f>P46/'Children in Care'!P46</f>
        <v>1</v>
      </c>
      <c r="R46" s="31">
        <v>1</v>
      </c>
      <c r="S46" s="70">
        <f>R46/'Children in Care'!R46</f>
        <v>1</v>
      </c>
      <c r="T46" s="31">
        <v>1</v>
      </c>
      <c r="U46" s="70">
        <f>T46/'Children in Care'!T46</f>
        <v>1</v>
      </c>
      <c r="V46" s="31">
        <v>1</v>
      </c>
      <c r="W46" s="70">
        <f>V46/'Children in Care'!V46</f>
        <v>1</v>
      </c>
      <c r="X46" s="163"/>
      <c r="Y46" s="107" t="e">
        <f>X46/'Children in Care'!X46</f>
        <v>#DIV/0!</v>
      </c>
      <c r="Z46" s="163"/>
      <c r="AA46" s="107" t="e">
        <f>Z46/'Children in Care'!Z46</f>
        <v>#DIV/0!</v>
      </c>
      <c r="AB46" s="163"/>
      <c r="AC46" s="107" t="e">
        <f>AB46/'Children in Care'!AB46</f>
        <v>#DIV/0!</v>
      </c>
      <c r="AD46" s="163"/>
      <c r="AE46" s="107" t="e">
        <f>AD46/'Children in Care'!AD46</f>
        <v>#DIV/0!</v>
      </c>
      <c r="AF46" s="33">
        <f t="shared" si="19"/>
        <v>1</v>
      </c>
      <c r="AG46" s="105">
        <f>AF46/'Children in Care'!AF46</f>
        <v>1</v>
      </c>
      <c r="AH46" s="40"/>
    </row>
    <row r="47" spans="1:34" ht="80.099999999999994" customHeight="1" outlineLevel="1">
      <c r="A47" s="35"/>
      <c r="B47" s="30" t="s">
        <v>61</v>
      </c>
      <c r="C47" s="31">
        <v>0</v>
      </c>
      <c r="D47" s="107" t="e">
        <f>C47/'Children in Care'!C47</f>
        <v>#DIV/0!</v>
      </c>
      <c r="E47" s="40"/>
      <c r="F47" s="40"/>
      <c r="G47" s="40"/>
      <c r="H47" s="31">
        <v>0</v>
      </c>
      <c r="I47" s="107" t="e">
        <f>H47/'[1]Children in Care'!H47</f>
        <v>#DIV/0!</v>
      </c>
      <c r="J47" s="31">
        <v>0</v>
      </c>
      <c r="K47" s="107" t="e">
        <f>J47/'[1]Children in Care'!J47</f>
        <v>#DIV/0!</v>
      </c>
      <c r="L47" s="31">
        <v>0</v>
      </c>
      <c r="M47" s="107" t="e">
        <f>L47/'[1]Children in Care'!L47</f>
        <v>#DIV/0!</v>
      </c>
      <c r="N47" s="31">
        <v>0</v>
      </c>
      <c r="O47" s="107" t="e">
        <f>N47/'Children in Care'!N47</f>
        <v>#DIV/0!</v>
      </c>
      <c r="P47" s="31">
        <v>0</v>
      </c>
      <c r="Q47" s="107" t="e">
        <f>P47/'Children in Care'!P47</f>
        <v>#DIV/0!</v>
      </c>
      <c r="R47" s="31">
        <v>0</v>
      </c>
      <c r="S47" s="107" t="e">
        <f>R47/'Children in Care'!R47</f>
        <v>#DIV/0!</v>
      </c>
      <c r="T47" s="31">
        <v>0</v>
      </c>
      <c r="U47" s="107" t="e">
        <f>T47/'Children in Care'!T47</f>
        <v>#DIV/0!</v>
      </c>
      <c r="V47" s="31">
        <v>0</v>
      </c>
      <c r="W47" s="107" t="e">
        <f>V47/'Children in Care'!V47</f>
        <v>#DIV/0!</v>
      </c>
      <c r="X47" s="163"/>
      <c r="Y47" s="107" t="e">
        <f>X47/'Children in Care'!X47</f>
        <v>#DIV/0!</v>
      </c>
      <c r="Z47" s="163"/>
      <c r="AA47" s="107" t="e">
        <f>Z47/'Children in Care'!Z47</f>
        <v>#DIV/0!</v>
      </c>
      <c r="AB47" s="163"/>
      <c r="AC47" s="107" t="e">
        <f>AB47/'Children in Care'!AB47</f>
        <v>#DIV/0!</v>
      </c>
      <c r="AD47" s="163"/>
      <c r="AE47" s="107" t="e">
        <f>AD47/'Children in Care'!AD47</f>
        <v>#DIV/0!</v>
      </c>
      <c r="AF47" s="33">
        <f t="shared" si="19"/>
        <v>0</v>
      </c>
      <c r="AG47" s="234" t="e">
        <f>AF47/'Children in Care'!AF47</f>
        <v>#DIV/0!</v>
      </c>
      <c r="AH47" s="40"/>
    </row>
    <row r="48" spans="1:34" ht="80.099999999999994" customHeight="1" outlineLevel="1">
      <c r="A48" s="35"/>
      <c r="B48" s="27" t="s">
        <v>265</v>
      </c>
      <c r="C48" s="28"/>
      <c r="D48" s="38" t="e">
        <f>C48/'Children in Care'!C48</f>
        <v>#DIV/0!</v>
      </c>
      <c r="E48" s="37"/>
      <c r="F48" s="37"/>
      <c r="G48" s="37"/>
      <c r="H48" s="28">
        <v>0</v>
      </c>
      <c r="I48" s="169" t="e">
        <f>H48/'[1]Children in Care'!H48</f>
        <v>#DIV/0!</v>
      </c>
      <c r="J48" s="28">
        <v>0</v>
      </c>
      <c r="K48" s="169" t="e">
        <f>J48/'[1]Children in Care'!J48</f>
        <v>#DIV/0!</v>
      </c>
      <c r="L48" s="28">
        <v>0</v>
      </c>
      <c r="M48" s="169" t="e">
        <f>L48/'[1]Children in Care'!L48</f>
        <v>#DIV/0!</v>
      </c>
      <c r="N48" s="28">
        <v>0</v>
      </c>
      <c r="O48" s="169" t="e">
        <f>N48/'Children in Care'!N48</f>
        <v>#DIV/0!</v>
      </c>
      <c r="P48" s="28">
        <v>0</v>
      </c>
      <c r="Q48" s="169" t="e">
        <f>P48/'Children in Care'!P48</f>
        <v>#DIV/0!</v>
      </c>
      <c r="R48" s="28">
        <v>0</v>
      </c>
      <c r="S48" s="169" t="e">
        <f>R48/'Children in Care'!R48</f>
        <v>#DIV/0!</v>
      </c>
      <c r="T48" s="28">
        <v>0</v>
      </c>
      <c r="U48" s="169" t="e">
        <f>T48/'Children in Care'!T48</f>
        <v>#DIV/0!</v>
      </c>
      <c r="V48" s="28">
        <v>0</v>
      </c>
      <c r="W48" s="169" t="e">
        <f>V48/'Children in Care'!V48</f>
        <v>#DIV/0!</v>
      </c>
      <c r="X48" s="162"/>
      <c r="Y48" s="169" t="e">
        <f>X48/'Children in Care'!X48</f>
        <v>#DIV/0!</v>
      </c>
      <c r="Z48" s="162"/>
      <c r="AA48" s="169" t="e">
        <f>Z48/'Children in Care'!Z48</f>
        <v>#DIV/0!</v>
      </c>
      <c r="AB48" s="162"/>
      <c r="AC48" s="169" t="e">
        <f>AB48/'Children in Care'!AB48</f>
        <v>#DIV/0!</v>
      </c>
      <c r="AD48" s="162"/>
      <c r="AE48" s="169" t="e">
        <f>AD48/'Children in Care'!AD48</f>
        <v>#DIV/0!</v>
      </c>
      <c r="AF48" s="28">
        <f>V48</f>
        <v>0</v>
      </c>
      <c r="AG48" s="169" t="e">
        <f>AF48/'Children in Care'!AF48</f>
        <v>#DIV/0!</v>
      </c>
      <c r="AH48" s="37"/>
    </row>
    <row r="49" spans="1:34" ht="80.099999999999994" customHeight="1">
      <c r="A49" s="316" t="s">
        <v>198</v>
      </c>
      <c r="B49" s="24" t="s">
        <v>62</v>
      </c>
      <c r="C49" s="25">
        <f>C50+C55+C60+C65+C71</f>
        <v>296</v>
      </c>
      <c r="D49" s="36">
        <f>C49/'Children in Care'!C49</f>
        <v>0.97368421052631582</v>
      </c>
      <c r="E49" s="26"/>
      <c r="F49" s="26"/>
      <c r="G49" s="26"/>
      <c r="H49" s="25">
        <f>H50+H55+H60+H65+H71</f>
        <v>315</v>
      </c>
      <c r="I49" s="36">
        <f>H49/'[1]Children in Care'!H49</f>
        <v>0.95454545454545459</v>
      </c>
      <c r="J49" s="25">
        <f>J50+J55+J60+J65+J71</f>
        <v>320</v>
      </c>
      <c r="K49" s="36">
        <f>J49/'[1]Children in Care'!J49</f>
        <v>0.93023255813953487</v>
      </c>
      <c r="L49" s="25">
        <f>L50+L55+L60+L65+L71</f>
        <v>326</v>
      </c>
      <c r="M49" s="36">
        <f>L49/'[1]Children in Care'!L49</f>
        <v>0.92613636363636365</v>
      </c>
      <c r="N49" s="25">
        <f>N50+N55+N60+N65+N71</f>
        <v>325</v>
      </c>
      <c r="O49" s="36">
        <f>N49/'Children in Care'!N49</f>
        <v>0.92592592592592593</v>
      </c>
      <c r="P49" s="25">
        <f>P50+P55+P60+P65+P71</f>
        <v>334</v>
      </c>
      <c r="Q49" s="36">
        <f>P49/'Children in Care'!P49</f>
        <v>0.96253602305475505</v>
      </c>
      <c r="R49" s="25">
        <f>R50+R55+R60+R65+R71</f>
        <v>351</v>
      </c>
      <c r="S49" s="36">
        <f>R49/'Children in Care'!R49</f>
        <v>0.98319327731092432</v>
      </c>
      <c r="T49" s="25">
        <f>T50+T55+T60+T65+T71</f>
        <v>338</v>
      </c>
      <c r="U49" s="36">
        <f>T49/'Children in Care'!T49</f>
        <v>0.97126436781609193</v>
      </c>
      <c r="V49" s="25">
        <f>V50+V55+V60+V65+V71</f>
        <v>343</v>
      </c>
      <c r="W49" s="36">
        <f>V49/'Children in Care'!V49</f>
        <v>0.97443181818181823</v>
      </c>
      <c r="X49" s="170">
        <f>X50+X55+X60+X65+X71</f>
        <v>0</v>
      </c>
      <c r="Y49" s="171" t="e">
        <f>X49/'Children in Care'!X49</f>
        <v>#DIV/0!</v>
      </c>
      <c r="Z49" s="170">
        <f>Z50+Z55+Z60+Z65+Z71</f>
        <v>0</v>
      </c>
      <c r="AA49" s="171" t="e">
        <f>Z49/'Children in Care'!Z49</f>
        <v>#DIV/0!</v>
      </c>
      <c r="AB49" s="170">
        <f>AB50+AB55+AB60+AB65+AB71</f>
        <v>0</v>
      </c>
      <c r="AC49" s="171" t="e">
        <f>AB49/'Children in Care'!AB49</f>
        <v>#DIV/0!</v>
      </c>
      <c r="AD49" s="170">
        <f>AD50+AD55+AD60+AD65+AD71</f>
        <v>0</v>
      </c>
      <c r="AE49" s="171" t="e">
        <f>AD49/'Children in Care'!AD49</f>
        <v>#DIV/0!</v>
      </c>
      <c r="AF49" s="25">
        <f>AF50+AF55+AF60+AF65+AF71</f>
        <v>343</v>
      </c>
      <c r="AG49" s="36">
        <f>AF49/'Children in Care'!AF49</f>
        <v>0.97443181818181823</v>
      </c>
      <c r="AH49" s="26"/>
    </row>
    <row r="50" spans="1:34" ht="80.099999999999994" customHeight="1">
      <c r="A50" s="316"/>
      <c r="B50" s="27" t="s">
        <v>169</v>
      </c>
      <c r="C50" s="28">
        <f>SUM(C51:C54)</f>
        <v>95</v>
      </c>
      <c r="D50" s="38">
        <f>C50/'Children in Care'!C50</f>
        <v>0.95</v>
      </c>
      <c r="E50" s="37"/>
      <c r="F50" s="37"/>
      <c r="G50" s="37"/>
      <c r="H50" s="28">
        <f>SUM(H51:H54)</f>
        <v>94</v>
      </c>
      <c r="I50" s="38">
        <f>H50/'[1]Children in Care'!H50</f>
        <v>0.92156862745098034</v>
      </c>
      <c r="J50" s="28">
        <f>SUM(J51:J54)</f>
        <v>92</v>
      </c>
      <c r="K50" s="38">
        <f>J50/'[1]Children in Care'!J50</f>
        <v>0.86792452830188682</v>
      </c>
      <c r="L50" s="28">
        <f>SUM(L51:L54)</f>
        <v>88</v>
      </c>
      <c r="M50" s="38">
        <f>L50/'[1]Children in Care'!L50</f>
        <v>0.86274509803921573</v>
      </c>
      <c r="N50" s="28">
        <f>SUM(N51:N54)</f>
        <v>80</v>
      </c>
      <c r="O50" s="38">
        <f>N50/'Children in Care'!N50</f>
        <v>0.86021505376344087</v>
      </c>
      <c r="P50" s="28">
        <f>SUM(P51:P54)</f>
        <v>87</v>
      </c>
      <c r="Q50" s="38">
        <f>P50/'Children in Care'!P50</f>
        <v>0.93548387096774188</v>
      </c>
      <c r="R50" s="28">
        <f>SUM(R51:R54)</f>
        <v>102</v>
      </c>
      <c r="S50" s="38">
        <f>R50/'Children in Care'!R50</f>
        <v>0.98076923076923073</v>
      </c>
      <c r="T50" s="28">
        <f>SUM(T51:T54)</f>
        <v>100</v>
      </c>
      <c r="U50" s="38">
        <f>T50/'Children in Care'!T50</f>
        <v>0.96153846153846156</v>
      </c>
      <c r="V50" s="28">
        <f>SUM(V51:V54)</f>
        <v>102</v>
      </c>
      <c r="W50" s="38">
        <f>V50/'Children in Care'!V50</f>
        <v>0.99029126213592233</v>
      </c>
      <c r="X50" s="162">
        <f>SUM(X51:X54)</f>
        <v>0</v>
      </c>
      <c r="Y50" s="169" t="e">
        <f>X50/'Children in Care'!X50</f>
        <v>#DIV/0!</v>
      </c>
      <c r="Z50" s="162">
        <f>SUM(Z51:Z54)</f>
        <v>0</v>
      </c>
      <c r="AA50" s="169" t="e">
        <f>Z50/'Children in Care'!Z50</f>
        <v>#DIV/0!</v>
      </c>
      <c r="AB50" s="162">
        <f>SUM(AB51:AB54)</f>
        <v>0</v>
      </c>
      <c r="AC50" s="169" t="e">
        <f>AB50/'Children in Care'!AB50</f>
        <v>#DIV/0!</v>
      </c>
      <c r="AD50" s="162">
        <f>SUM(AD51:AD54)</f>
        <v>0</v>
      </c>
      <c r="AE50" s="169" t="e">
        <f>AD50/'Children in Care'!AD50</f>
        <v>#DIV/0!</v>
      </c>
      <c r="AF50" s="28">
        <f>SUM(AF51:AF54)</f>
        <v>102</v>
      </c>
      <c r="AG50" s="38">
        <f>AF50/'Children in Care'!AF50</f>
        <v>0.99029126213592233</v>
      </c>
      <c r="AH50" s="37"/>
    </row>
    <row r="51" spans="1:34" ht="80.099999999999994" customHeight="1" outlineLevel="1">
      <c r="A51" s="316"/>
      <c r="B51" s="30" t="s">
        <v>45</v>
      </c>
      <c r="C51" s="31">
        <v>32</v>
      </c>
      <c r="D51" s="70">
        <f>C51/'Children in Care'!C51</f>
        <v>0.88888888888888884</v>
      </c>
      <c r="E51" s="40"/>
      <c r="F51" s="40"/>
      <c r="G51" s="40"/>
      <c r="H51" s="31">
        <v>29</v>
      </c>
      <c r="I51" s="70">
        <f>H51/'[1]Children in Care'!H51</f>
        <v>0.80555555555555558</v>
      </c>
      <c r="J51" s="31">
        <v>26</v>
      </c>
      <c r="K51" s="70">
        <f>J51/'[1]Children in Care'!J51</f>
        <v>0.72222222222222221</v>
      </c>
      <c r="L51" s="31">
        <v>25</v>
      </c>
      <c r="M51" s="70">
        <f>L51/'[1]Children in Care'!L51</f>
        <v>0.67567567567567566</v>
      </c>
      <c r="N51" s="31">
        <v>22</v>
      </c>
      <c r="O51" s="70">
        <f>N51/'Children in Care'!N51</f>
        <v>0.66666666666666663</v>
      </c>
      <c r="P51" s="31">
        <v>27</v>
      </c>
      <c r="Q51" s="70">
        <f>P51/'Children in Care'!P51</f>
        <v>0.81818181818181823</v>
      </c>
      <c r="R51" s="31">
        <v>33</v>
      </c>
      <c r="S51" s="70">
        <f>R51/'Children in Care'!R51</f>
        <v>0.97058823529411764</v>
      </c>
      <c r="T51" s="31">
        <v>31</v>
      </c>
      <c r="U51" s="70">
        <f>T51/'Children in Care'!T51</f>
        <v>0.96875</v>
      </c>
      <c r="V51" s="31">
        <v>32</v>
      </c>
      <c r="W51" s="70">
        <f>V51/'Children in Care'!V51</f>
        <v>1</v>
      </c>
      <c r="X51" s="163"/>
      <c r="Y51" s="107" t="e">
        <f>X51/'Children in Care'!X51</f>
        <v>#DIV/0!</v>
      </c>
      <c r="Z51" s="163"/>
      <c r="AA51" s="107" t="e">
        <f>Z51/'Children in Care'!Z51</f>
        <v>#DIV/0!</v>
      </c>
      <c r="AB51" s="163"/>
      <c r="AC51" s="107" t="e">
        <f>AB51/'Children in Care'!AB51</f>
        <v>#DIV/0!</v>
      </c>
      <c r="AD51" s="163"/>
      <c r="AE51" s="107" t="e">
        <f>AD51/'Children in Care'!AD51</f>
        <v>#DIV/0!</v>
      </c>
      <c r="AF51" s="33">
        <f>V51</f>
        <v>32</v>
      </c>
      <c r="AG51" s="105">
        <f>AF51/'Children in Care'!AF51</f>
        <v>1</v>
      </c>
      <c r="AH51" s="40"/>
    </row>
    <row r="52" spans="1:34" ht="80.099999999999994" customHeight="1" outlineLevel="1">
      <c r="A52" s="34"/>
      <c r="B52" s="30" t="s">
        <v>46</v>
      </c>
      <c r="C52" s="31">
        <v>20</v>
      </c>
      <c r="D52" s="70">
        <f>C52/'Children in Care'!C52</f>
        <v>0.95238095238095233</v>
      </c>
      <c r="E52" s="40"/>
      <c r="F52" s="40"/>
      <c r="G52" s="40"/>
      <c r="H52" s="31">
        <v>20</v>
      </c>
      <c r="I52" s="70">
        <f>H52/'[1]Children in Care'!H52</f>
        <v>0.95238095238095233</v>
      </c>
      <c r="J52" s="31">
        <v>18</v>
      </c>
      <c r="K52" s="70">
        <f>J52/'[1]Children in Care'!J52</f>
        <v>0.9</v>
      </c>
      <c r="L52" s="31">
        <v>19</v>
      </c>
      <c r="M52" s="70">
        <f>L52/'[1]Children in Care'!L52</f>
        <v>0.95</v>
      </c>
      <c r="N52" s="31">
        <v>18</v>
      </c>
      <c r="O52" s="70">
        <f>N52/'Children in Care'!N52</f>
        <v>0.94736842105263153</v>
      </c>
      <c r="P52" s="31">
        <v>19</v>
      </c>
      <c r="Q52" s="70">
        <f>P52/'Children in Care'!P52</f>
        <v>1</v>
      </c>
      <c r="R52" s="31">
        <v>21</v>
      </c>
      <c r="S52" s="70">
        <f>R52/'Children in Care'!R52</f>
        <v>1</v>
      </c>
      <c r="T52" s="31">
        <v>21</v>
      </c>
      <c r="U52" s="70">
        <f>T52/'Children in Care'!T52</f>
        <v>0.95454545454545459</v>
      </c>
      <c r="V52" s="31">
        <v>22</v>
      </c>
      <c r="W52" s="70">
        <f>V52/'Children in Care'!V52</f>
        <v>0.95652173913043481</v>
      </c>
      <c r="X52" s="163"/>
      <c r="Y52" s="107" t="e">
        <f>X52/'Children in Care'!X52</f>
        <v>#DIV/0!</v>
      </c>
      <c r="Z52" s="163"/>
      <c r="AA52" s="107" t="e">
        <f>Z52/'Children in Care'!Z52</f>
        <v>#DIV/0!</v>
      </c>
      <c r="AB52" s="163"/>
      <c r="AC52" s="107" t="e">
        <f>AB52/'Children in Care'!AB52</f>
        <v>#DIV/0!</v>
      </c>
      <c r="AD52" s="163"/>
      <c r="AE52" s="107" t="e">
        <f>AD52/'Children in Care'!AD52</f>
        <v>#DIV/0!</v>
      </c>
      <c r="AF52" s="33">
        <f t="shared" ref="AF52:AF54" si="20">V52</f>
        <v>22</v>
      </c>
      <c r="AG52" s="105">
        <f>AF52/'Children in Care'!AF52</f>
        <v>0.95652173913043481</v>
      </c>
      <c r="AH52" s="40"/>
    </row>
    <row r="53" spans="1:34" ht="80.099999999999994" customHeight="1" outlineLevel="1">
      <c r="A53" s="34"/>
      <c r="B53" s="30" t="s">
        <v>47</v>
      </c>
      <c r="C53" s="31">
        <v>28</v>
      </c>
      <c r="D53" s="70">
        <f>C53/'Children in Care'!C53</f>
        <v>1</v>
      </c>
      <c r="E53" s="40"/>
      <c r="F53" s="40"/>
      <c r="G53" s="40"/>
      <c r="H53" s="31">
        <v>30</v>
      </c>
      <c r="I53" s="70">
        <f>H53/'[1]Children in Care'!H53</f>
        <v>1</v>
      </c>
      <c r="J53" s="31">
        <v>29</v>
      </c>
      <c r="K53" s="70">
        <f>J53/'[1]Children in Care'!J53</f>
        <v>0.93548387096774188</v>
      </c>
      <c r="L53" s="31">
        <v>28</v>
      </c>
      <c r="M53" s="70">
        <f>L53/'[1]Children in Care'!L53</f>
        <v>0.96551724137931039</v>
      </c>
      <c r="N53" s="31">
        <v>26</v>
      </c>
      <c r="O53" s="70">
        <f>N53/'Children in Care'!N53</f>
        <v>0.96296296296296291</v>
      </c>
      <c r="P53" s="31">
        <v>27</v>
      </c>
      <c r="Q53" s="70">
        <f>P53/'Children in Care'!P53</f>
        <v>1</v>
      </c>
      <c r="R53" s="31">
        <v>28</v>
      </c>
      <c r="S53" s="70">
        <f>R53/'Children in Care'!R53</f>
        <v>0.96551724137931039</v>
      </c>
      <c r="T53" s="31">
        <v>28</v>
      </c>
      <c r="U53" s="70">
        <f>T53/'Children in Care'!T53</f>
        <v>0.93333333333333335</v>
      </c>
      <c r="V53" s="31">
        <v>30</v>
      </c>
      <c r="W53" s="70">
        <f>V53/'Children in Care'!V53</f>
        <v>1</v>
      </c>
      <c r="X53" s="163"/>
      <c r="Y53" s="107" t="e">
        <f>X53/'Children in Care'!X53</f>
        <v>#DIV/0!</v>
      </c>
      <c r="Z53" s="163"/>
      <c r="AA53" s="107" t="e">
        <f>Z53/'Children in Care'!Z53</f>
        <v>#DIV/0!</v>
      </c>
      <c r="AB53" s="163"/>
      <c r="AC53" s="107" t="e">
        <f>AB53/'Children in Care'!AB53</f>
        <v>#DIV/0!</v>
      </c>
      <c r="AD53" s="163"/>
      <c r="AE53" s="107" t="e">
        <f>AD53/'Children in Care'!AD53</f>
        <v>#DIV/0!</v>
      </c>
      <c r="AF53" s="33">
        <f t="shared" si="20"/>
        <v>30</v>
      </c>
      <c r="AG53" s="105">
        <f>AF53/'Children in Care'!AF53</f>
        <v>1</v>
      </c>
      <c r="AH53" s="40"/>
    </row>
    <row r="54" spans="1:34" ht="80.099999999999994" customHeight="1" outlineLevel="1">
      <c r="A54" s="34"/>
      <c r="B54" s="30" t="s">
        <v>48</v>
      </c>
      <c r="C54" s="31">
        <v>15</v>
      </c>
      <c r="D54" s="70">
        <f>C54/'Children in Care'!C54</f>
        <v>1</v>
      </c>
      <c r="E54" s="40"/>
      <c r="F54" s="40"/>
      <c r="G54" s="40"/>
      <c r="H54" s="31">
        <v>15</v>
      </c>
      <c r="I54" s="70">
        <f>H54/'[1]Children in Care'!H54</f>
        <v>1</v>
      </c>
      <c r="J54" s="31">
        <v>19</v>
      </c>
      <c r="K54" s="70">
        <f>J54/'[1]Children in Care'!J54</f>
        <v>1</v>
      </c>
      <c r="L54" s="31">
        <v>16</v>
      </c>
      <c r="M54" s="70">
        <f>L54/'[1]Children in Care'!L54</f>
        <v>1</v>
      </c>
      <c r="N54" s="31">
        <v>14</v>
      </c>
      <c r="O54" s="70">
        <f>N54/'Children in Care'!N54</f>
        <v>1</v>
      </c>
      <c r="P54" s="31">
        <v>14</v>
      </c>
      <c r="Q54" s="70">
        <f>P54/'Children in Care'!P54</f>
        <v>1</v>
      </c>
      <c r="R54" s="31">
        <v>20</v>
      </c>
      <c r="S54" s="70">
        <f>R54/'Children in Care'!R54</f>
        <v>1</v>
      </c>
      <c r="T54" s="31">
        <v>20</v>
      </c>
      <c r="U54" s="70">
        <f>T54/'Children in Care'!T54</f>
        <v>1</v>
      </c>
      <c r="V54" s="31">
        <v>18</v>
      </c>
      <c r="W54" s="70">
        <f>V54/'Children in Care'!V54</f>
        <v>1</v>
      </c>
      <c r="X54" s="163"/>
      <c r="Y54" s="107" t="e">
        <f>X54/'Children in Care'!X54</f>
        <v>#DIV/0!</v>
      </c>
      <c r="Z54" s="163"/>
      <c r="AA54" s="107" t="e">
        <f>Z54/'Children in Care'!Z54</f>
        <v>#DIV/0!</v>
      </c>
      <c r="AB54" s="163"/>
      <c r="AC54" s="107" t="e">
        <f>AB54/'Children in Care'!AB54</f>
        <v>#DIV/0!</v>
      </c>
      <c r="AD54" s="163"/>
      <c r="AE54" s="107" t="e">
        <f>AD54/'Children in Care'!AD54</f>
        <v>#DIV/0!</v>
      </c>
      <c r="AF54" s="33">
        <f t="shared" si="20"/>
        <v>18</v>
      </c>
      <c r="AG54" s="105">
        <f>AF54/'Children in Care'!AF54</f>
        <v>1</v>
      </c>
      <c r="AH54" s="40"/>
    </row>
    <row r="55" spans="1:34" ht="80.099999999999994" customHeight="1">
      <c r="A55" s="35"/>
      <c r="B55" s="27" t="s">
        <v>170</v>
      </c>
      <c r="C55" s="28">
        <f>SUM(C56:C59)</f>
        <v>82</v>
      </c>
      <c r="D55" s="38">
        <f>C55/'Children in Care'!C55</f>
        <v>0.97619047619047616</v>
      </c>
      <c r="E55" s="37"/>
      <c r="F55" s="37"/>
      <c r="G55" s="37"/>
      <c r="H55" s="28">
        <f>SUM(H56:H59)</f>
        <v>79</v>
      </c>
      <c r="I55" s="38">
        <f>H55/'[1]Children in Care'!H55</f>
        <v>0.92941176470588238</v>
      </c>
      <c r="J55" s="28">
        <f>SUM(J56:J59)</f>
        <v>81</v>
      </c>
      <c r="K55" s="38">
        <f>J55/'[1]Children in Care'!J55</f>
        <v>0.93103448275862066</v>
      </c>
      <c r="L55" s="28">
        <f>SUM(L56:L59)</f>
        <v>72</v>
      </c>
      <c r="M55" s="38">
        <f>L55/'[1]Children in Care'!L55</f>
        <v>0.87804878048780488</v>
      </c>
      <c r="N55" s="28">
        <f>SUM(N56:N59)</f>
        <v>77</v>
      </c>
      <c r="O55" s="38">
        <f>N55/'Children in Care'!N55</f>
        <v>0.90588235294117647</v>
      </c>
      <c r="P55" s="28">
        <f>SUM(P56:P59)</f>
        <v>82</v>
      </c>
      <c r="Q55" s="38">
        <f>P55/'Children in Care'!P55</f>
        <v>0.94252873563218387</v>
      </c>
      <c r="R55" s="28">
        <f>SUM(R56:R59)</f>
        <v>77</v>
      </c>
      <c r="S55" s="38">
        <f>R55/'Children in Care'!R55</f>
        <v>0.97468354430379744</v>
      </c>
      <c r="T55" s="28">
        <f>SUM(T56:T59)</f>
        <v>71</v>
      </c>
      <c r="U55" s="38">
        <f>T55/'Children in Care'!T55</f>
        <v>0.93421052631578949</v>
      </c>
      <c r="V55" s="28">
        <f>SUM(V56:V59)</f>
        <v>72</v>
      </c>
      <c r="W55" s="38">
        <f>V55/'Children in Care'!V55</f>
        <v>0.92307692307692313</v>
      </c>
      <c r="X55" s="162">
        <f>SUM(X56:X59)</f>
        <v>0</v>
      </c>
      <c r="Y55" s="169" t="e">
        <f>X55/'Children in Care'!X55</f>
        <v>#DIV/0!</v>
      </c>
      <c r="Z55" s="162">
        <f>SUM(Z56:Z59)</f>
        <v>0</v>
      </c>
      <c r="AA55" s="169" t="e">
        <f>Z55/'Children in Care'!Z55</f>
        <v>#DIV/0!</v>
      </c>
      <c r="AB55" s="162">
        <f>SUM(AB56:AB59)</f>
        <v>0</v>
      </c>
      <c r="AC55" s="169" t="e">
        <f>AB55/'Children in Care'!AB55</f>
        <v>#DIV/0!</v>
      </c>
      <c r="AD55" s="162">
        <f>SUM(AD56:AD59)</f>
        <v>0</v>
      </c>
      <c r="AE55" s="169" t="e">
        <f>AD55/'Children in Care'!AD55</f>
        <v>#DIV/0!</v>
      </c>
      <c r="AF55" s="28">
        <f>SUM(AF56:AF59)</f>
        <v>72</v>
      </c>
      <c r="AG55" s="38">
        <f>AF55/'Children in Care'!AF55</f>
        <v>0.92307692307692313</v>
      </c>
      <c r="AH55" s="37"/>
    </row>
    <row r="56" spans="1:34" ht="80.099999999999994" customHeight="1" outlineLevel="1">
      <c r="A56" s="35"/>
      <c r="B56" s="30" t="s">
        <v>49</v>
      </c>
      <c r="C56" s="31">
        <v>43</v>
      </c>
      <c r="D56" s="70">
        <f>C56/'Children in Care'!C56</f>
        <v>1</v>
      </c>
      <c r="E56" s="40"/>
      <c r="F56" s="40"/>
      <c r="G56" s="40"/>
      <c r="H56" s="31">
        <v>38</v>
      </c>
      <c r="I56" s="70">
        <f>H56/'[1]Children in Care'!H56</f>
        <v>0.92682926829268297</v>
      </c>
      <c r="J56" s="31">
        <v>41</v>
      </c>
      <c r="K56" s="70">
        <f>J56/'[1]Children in Care'!J56</f>
        <v>0.93181818181818177</v>
      </c>
      <c r="L56" s="31">
        <v>37</v>
      </c>
      <c r="M56" s="70">
        <f>L56/'[1]Children in Care'!L56</f>
        <v>0.92500000000000004</v>
      </c>
      <c r="N56" s="31">
        <v>39</v>
      </c>
      <c r="O56" s="70">
        <f>N56/'Children in Care'!N56</f>
        <v>0.90697674418604646</v>
      </c>
      <c r="P56" s="31">
        <v>43</v>
      </c>
      <c r="Q56" s="70">
        <f>P56/'Children in Care'!P56</f>
        <v>0.9555555555555556</v>
      </c>
      <c r="R56" s="31">
        <v>44</v>
      </c>
      <c r="S56" s="70">
        <f>R56/'Children in Care'!R56</f>
        <v>1</v>
      </c>
      <c r="T56" s="31">
        <v>40</v>
      </c>
      <c r="U56" s="70">
        <f>T56/'Children in Care'!T56</f>
        <v>0.97560975609756095</v>
      </c>
      <c r="V56" s="31">
        <v>43</v>
      </c>
      <c r="W56" s="70">
        <f>V56/'Children in Care'!V56</f>
        <v>0.93478260869565222</v>
      </c>
      <c r="X56" s="163"/>
      <c r="Y56" s="107" t="e">
        <f>X56/'Children in Care'!X56</f>
        <v>#DIV/0!</v>
      </c>
      <c r="Z56" s="163"/>
      <c r="AA56" s="107" t="e">
        <f>Z56/'Children in Care'!Z56</f>
        <v>#DIV/0!</v>
      </c>
      <c r="AB56" s="163"/>
      <c r="AC56" s="107" t="e">
        <f>AB56/'Children in Care'!AB56</f>
        <v>#DIV/0!</v>
      </c>
      <c r="AD56" s="163"/>
      <c r="AE56" s="107" t="e">
        <f>AD56/'Children in Care'!AD56</f>
        <v>#DIV/0!</v>
      </c>
      <c r="AF56" s="33">
        <f>V56</f>
        <v>43</v>
      </c>
      <c r="AG56" s="105">
        <f>AF56/'Children in Care'!AF56</f>
        <v>0.93478260869565222</v>
      </c>
      <c r="AH56" s="40"/>
    </row>
    <row r="57" spans="1:34" ht="80.099999999999994" customHeight="1" outlineLevel="1">
      <c r="A57" s="35"/>
      <c r="B57" s="30" t="s">
        <v>50</v>
      </c>
      <c r="C57" s="31">
        <v>23</v>
      </c>
      <c r="D57" s="70">
        <f>C57/'Children in Care'!C57</f>
        <v>0.92</v>
      </c>
      <c r="E57" s="40"/>
      <c r="F57" s="40"/>
      <c r="G57" s="40"/>
      <c r="H57" s="31">
        <v>25</v>
      </c>
      <c r="I57" s="70">
        <f>H57/'[1]Children in Care'!H57</f>
        <v>0.96153846153846156</v>
      </c>
      <c r="J57" s="31">
        <v>23</v>
      </c>
      <c r="K57" s="70">
        <f>J57/'[1]Children in Care'!J57</f>
        <v>0.92</v>
      </c>
      <c r="L57" s="31">
        <v>19</v>
      </c>
      <c r="M57" s="70">
        <f>L57/'[1]Children in Care'!L57</f>
        <v>0.79166666666666663</v>
      </c>
      <c r="N57" s="31">
        <v>20</v>
      </c>
      <c r="O57" s="70">
        <f>N57/'Children in Care'!N57</f>
        <v>0.86956521739130432</v>
      </c>
      <c r="P57" s="31">
        <v>21</v>
      </c>
      <c r="Q57" s="70">
        <f>P57/'Children in Care'!P57</f>
        <v>0.875</v>
      </c>
      <c r="R57" s="31">
        <v>20</v>
      </c>
      <c r="S57" s="70">
        <f>R57/'Children in Care'!R57</f>
        <v>0.90909090909090906</v>
      </c>
      <c r="T57" s="31">
        <v>18</v>
      </c>
      <c r="U57" s="70">
        <f>T57/'Children in Care'!T57</f>
        <v>0.81818181818181823</v>
      </c>
      <c r="V57" s="31">
        <v>17</v>
      </c>
      <c r="W57" s="70">
        <f>V57/'Children in Care'!V57</f>
        <v>0.85</v>
      </c>
      <c r="X57" s="163"/>
      <c r="Y57" s="107" t="e">
        <f>X57/'Children in Care'!X57</f>
        <v>#DIV/0!</v>
      </c>
      <c r="Z57" s="163"/>
      <c r="AA57" s="107" t="e">
        <f>Z57/'Children in Care'!Z57</f>
        <v>#DIV/0!</v>
      </c>
      <c r="AB57" s="163"/>
      <c r="AC57" s="107" t="e">
        <f>AB57/'Children in Care'!AB57</f>
        <v>#DIV/0!</v>
      </c>
      <c r="AD57" s="163"/>
      <c r="AE57" s="107" t="e">
        <f>AD57/'Children in Care'!AD57</f>
        <v>#DIV/0!</v>
      </c>
      <c r="AF57" s="33">
        <f t="shared" ref="AF57:AF59" si="21">V57</f>
        <v>17</v>
      </c>
      <c r="AG57" s="105">
        <f>AF57/'Children in Care'!AF57</f>
        <v>0.85</v>
      </c>
      <c r="AH57" s="40"/>
    </row>
    <row r="58" spans="1:34" ht="80.099999999999994" customHeight="1" outlineLevel="1">
      <c r="A58" s="35"/>
      <c r="B58" s="30" t="s">
        <v>51</v>
      </c>
      <c r="C58" s="31">
        <v>14</v>
      </c>
      <c r="D58" s="70">
        <f>C58/'Children in Care'!C58</f>
        <v>1</v>
      </c>
      <c r="E58" s="40"/>
      <c r="F58" s="40"/>
      <c r="G58" s="40"/>
      <c r="H58" s="31">
        <v>15</v>
      </c>
      <c r="I58" s="70">
        <f>H58/'[1]Children in Care'!H58</f>
        <v>0.9375</v>
      </c>
      <c r="J58" s="31">
        <v>16</v>
      </c>
      <c r="K58" s="70">
        <f>J58/'[1]Children in Care'!J58</f>
        <v>1</v>
      </c>
      <c r="L58" s="31">
        <v>15</v>
      </c>
      <c r="M58" s="70">
        <f>L58/'[1]Children in Care'!L58</f>
        <v>0.9375</v>
      </c>
      <c r="N58" s="31">
        <v>16</v>
      </c>
      <c r="O58" s="70">
        <f>N58/'Children in Care'!N58</f>
        <v>0.94117647058823528</v>
      </c>
      <c r="P58" s="31">
        <v>16</v>
      </c>
      <c r="Q58" s="70">
        <f>P58/'Children in Care'!P58</f>
        <v>1</v>
      </c>
      <c r="R58" s="31">
        <v>11</v>
      </c>
      <c r="S58" s="70">
        <f>R58/'Children in Care'!R58</f>
        <v>1</v>
      </c>
      <c r="T58" s="31">
        <v>11</v>
      </c>
      <c r="U58" s="70">
        <f>T58/'Children in Care'!T58</f>
        <v>1</v>
      </c>
      <c r="V58" s="31">
        <v>11</v>
      </c>
      <c r="W58" s="70">
        <f>V58/'Children in Care'!V58</f>
        <v>1</v>
      </c>
      <c r="X58" s="163"/>
      <c r="Y58" s="107" t="e">
        <f>X58/'Children in Care'!X58</f>
        <v>#DIV/0!</v>
      </c>
      <c r="Z58" s="163"/>
      <c r="AA58" s="107" t="e">
        <f>Z58/'Children in Care'!Z58</f>
        <v>#DIV/0!</v>
      </c>
      <c r="AB58" s="163"/>
      <c r="AC58" s="107" t="e">
        <f>AB58/'Children in Care'!AB58</f>
        <v>#DIV/0!</v>
      </c>
      <c r="AD58" s="163"/>
      <c r="AE58" s="107" t="e">
        <f>AD58/'Children in Care'!AD58</f>
        <v>#DIV/0!</v>
      </c>
      <c r="AF58" s="33">
        <f t="shared" si="21"/>
        <v>11</v>
      </c>
      <c r="AG58" s="105">
        <f>AF58/'Children in Care'!AF58</f>
        <v>1</v>
      </c>
      <c r="AH58" s="40"/>
    </row>
    <row r="59" spans="1:34" ht="80.099999999999994" customHeight="1" outlineLevel="1">
      <c r="A59" s="35"/>
      <c r="B59" s="30" t="s">
        <v>52</v>
      </c>
      <c r="C59" s="31">
        <v>2</v>
      </c>
      <c r="D59" s="70">
        <f>C59/'Children in Care'!C59</f>
        <v>1</v>
      </c>
      <c r="E59" s="40"/>
      <c r="F59" s="40"/>
      <c r="G59" s="40"/>
      <c r="H59" s="31">
        <v>1</v>
      </c>
      <c r="I59" s="70">
        <f>H59/'[1]Children in Care'!H59</f>
        <v>0.5</v>
      </c>
      <c r="J59" s="31">
        <v>1</v>
      </c>
      <c r="K59" s="70">
        <f>J59/'[1]Children in Care'!J59</f>
        <v>0.5</v>
      </c>
      <c r="L59" s="31">
        <v>1</v>
      </c>
      <c r="M59" s="70">
        <f>L59/'[1]Children in Care'!L59</f>
        <v>0.5</v>
      </c>
      <c r="N59" s="31">
        <v>2</v>
      </c>
      <c r="O59" s="70">
        <f>N59/'Children in Care'!N59</f>
        <v>1</v>
      </c>
      <c r="P59" s="31">
        <v>2</v>
      </c>
      <c r="Q59" s="70">
        <f>P59/'Children in Care'!P59</f>
        <v>1</v>
      </c>
      <c r="R59" s="31">
        <v>2</v>
      </c>
      <c r="S59" s="70">
        <f>R59/'Children in Care'!R59</f>
        <v>1</v>
      </c>
      <c r="T59" s="31">
        <v>2</v>
      </c>
      <c r="U59" s="70">
        <f>T59/'Children in Care'!T59</f>
        <v>1</v>
      </c>
      <c r="V59" s="31">
        <v>1</v>
      </c>
      <c r="W59" s="70">
        <f>V59/'Children in Care'!V59</f>
        <v>1</v>
      </c>
      <c r="X59" s="163"/>
      <c r="Y59" s="107" t="e">
        <f>X59/'Children in Care'!X59</f>
        <v>#DIV/0!</v>
      </c>
      <c r="Z59" s="163"/>
      <c r="AA59" s="107" t="e">
        <f>Z59/'Children in Care'!Z59</f>
        <v>#DIV/0!</v>
      </c>
      <c r="AB59" s="163"/>
      <c r="AC59" s="107" t="e">
        <f>AB59/'Children in Care'!AB59</f>
        <v>#DIV/0!</v>
      </c>
      <c r="AD59" s="163"/>
      <c r="AE59" s="107" t="e">
        <f>AD59/'Children in Care'!AD59</f>
        <v>#DIV/0!</v>
      </c>
      <c r="AF59" s="33">
        <f t="shared" si="21"/>
        <v>1</v>
      </c>
      <c r="AG59" s="105">
        <f>AF59/'Children in Care'!AF59</f>
        <v>1</v>
      </c>
      <c r="AH59" s="40"/>
    </row>
    <row r="60" spans="1:34" ht="80.099999999999994" customHeight="1">
      <c r="A60" s="35"/>
      <c r="B60" s="27" t="s">
        <v>171</v>
      </c>
      <c r="C60" s="28">
        <f>SUM(C61:C64)</f>
        <v>82</v>
      </c>
      <c r="D60" s="38">
        <f>C60/'Children in Care'!C60</f>
        <v>0.98795180722891562</v>
      </c>
      <c r="E60" s="37"/>
      <c r="F60" s="37"/>
      <c r="G60" s="37"/>
      <c r="H60" s="28">
        <f>SUM(H61:H64)</f>
        <v>82</v>
      </c>
      <c r="I60" s="38">
        <f>H60/'[1]Children in Care'!H60</f>
        <v>0.98795180722891562</v>
      </c>
      <c r="J60" s="28">
        <f>SUM(J61:J64)</f>
        <v>85</v>
      </c>
      <c r="K60" s="38">
        <f>J60/'[1]Children in Care'!J60</f>
        <v>0.9550561797752809</v>
      </c>
      <c r="L60" s="28">
        <f>SUM(L61:L64)</f>
        <v>89</v>
      </c>
      <c r="M60" s="38">
        <f>L60/'[1]Children in Care'!L60</f>
        <v>0.97802197802197799</v>
      </c>
      <c r="N60" s="28">
        <f>SUM(N61:N64)</f>
        <v>94</v>
      </c>
      <c r="O60" s="38">
        <f>N60/'Children in Care'!N60</f>
        <v>0.97916666666666663</v>
      </c>
      <c r="P60" s="28">
        <f>SUM(P61:P64)</f>
        <v>92</v>
      </c>
      <c r="Q60" s="38">
        <f>P60/'Children in Care'!P60</f>
        <v>0.97872340425531912</v>
      </c>
      <c r="R60" s="28">
        <f>SUM(R61:R64)</f>
        <v>96</v>
      </c>
      <c r="S60" s="38">
        <f>R60/'Children in Care'!R60</f>
        <v>0.97959183673469385</v>
      </c>
      <c r="T60" s="28">
        <f>SUM(T61:T64)</f>
        <v>93</v>
      </c>
      <c r="U60" s="38">
        <f>T60/'Children in Care'!T60</f>
        <v>0.98936170212765961</v>
      </c>
      <c r="V60" s="28">
        <f>SUM(V61:V64)</f>
        <v>94</v>
      </c>
      <c r="W60" s="38">
        <f>V60/'Children in Care'!V60</f>
        <v>0.97916666666666663</v>
      </c>
      <c r="X60" s="162">
        <f>SUM(X61:X64)</f>
        <v>0</v>
      </c>
      <c r="Y60" s="169" t="e">
        <f>X60/'Children in Care'!X60</f>
        <v>#DIV/0!</v>
      </c>
      <c r="Z60" s="162">
        <f>SUM(Z61:Z64)</f>
        <v>0</v>
      </c>
      <c r="AA60" s="169" t="e">
        <f>Z60/'Children in Care'!Z60</f>
        <v>#DIV/0!</v>
      </c>
      <c r="AB60" s="162">
        <f>SUM(AB61:AB64)</f>
        <v>0</v>
      </c>
      <c r="AC60" s="169" t="e">
        <f>AB60/'Children in Care'!AB60</f>
        <v>#DIV/0!</v>
      </c>
      <c r="AD60" s="162">
        <f>SUM(AD61:AD64)</f>
        <v>0</v>
      </c>
      <c r="AE60" s="169" t="e">
        <f>AD60/'Children in Care'!AD60</f>
        <v>#DIV/0!</v>
      </c>
      <c r="AF60" s="28">
        <f>SUM(AF61:AF64)</f>
        <v>94</v>
      </c>
      <c r="AG60" s="38">
        <f>AF60/'Children in Care'!AF60</f>
        <v>0.97916666666666663</v>
      </c>
      <c r="AH60" s="37"/>
    </row>
    <row r="61" spans="1:34" ht="80.099999999999994" customHeight="1" outlineLevel="1">
      <c r="A61" s="35"/>
      <c r="B61" s="30" t="s">
        <v>53</v>
      </c>
      <c r="C61" s="31">
        <v>35</v>
      </c>
      <c r="D61" s="70">
        <f>C61/'Children in Care'!C61</f>
        <v>0.97222222222222221</v>
      </c>
      <c r="E61" s="40"/>
      <c r="F61" s="40"/>
      <c r="G61" s="40"/>
      <c r="H61" s="31">
        <v>35</v>
      </c>
      <c r="I61" s="70">
        <f>H61/'[1]Children in Care'!H61</f>
        <v>0.97222222222222221</v>
      </c>
      <c r="J61" s="31">
        <v>37</v>
      </c>
      <c r="K61" s="70">
        <f>J61/'[1]Children in Care'!J61</f>
        <v>0.92500000000000004</v>
      </c>
      <c r="L61" s="31">
        <v>38</v>
      </c>
      <c r="M61" s="70">
        <f>L61/'[1]Children in Care'!L61</f>
        <v>0.95</v>
      </c>
      <c r="N61" s="31">
        <v>39</v>
      </c>
      <c r="O61" s="70">
        <f>N61/'Children in Care'!N61</f>
        <v>0.95121951219512191</v>
      </c>
      <c r="P61" s="31">
        <v>38</v>
      </c>
      <c r="Q61" s="70">
        <f>P61/'Children in Care'!P61</f>
        <v>0.95</v>
      </c>
      <c r="R61" s="31">
        <v>40</v>
      </c>
      <c r="S61" s="70">
        <f>R61/'Children in Care'!R61</f>
        <v>0.95238095238095233</v>
      </c>
      <c r="T61" s="31">
        <v>39</v>
      </c>
      <c r="U61" s="70">
        <f>T61/'Children in Care'!T61</f>
        <v>0.97499999999999998</v>
      </c>
      <c r="V61" s="31">
        <v>38</v>
      </c>
      <c r="W61" s="70">
        <f>V61/'Children in Care'!V61</f>
        <v>0.97435897435897434</v>
      </c>
      <c r="X61" s="163"/>
      <c r="Y61" s="107" t="e">
        <f>X61/'Children in Care'!X61</f>
        <v>#DIV/0!</v>
      </c>
      <c r="Z61" s="163"/>
      <c r="AA61" s="107" t="e">
        <f>Z61/'Children in Care'!Z61</f>
        <v>#DIV/0!</v>
      </c>
      <c r="AB61" s="163"/>
      <c r="AC61" s="107" t="e">
        <f>AB61/'Children in Care'!AB61</f>
        <v>#DIV/0!</v>
      </c>
      <c r="AD61" s="163"/>
      <c r="AE61" s="107" t="e">
        <f>AD61/'Children in Care'!AD61</f>
        <v>#DIV/0!</v>
      </c>
      <c r="AF61" s="33">
        <f>V61</f>
        <v>38</v>
      </c>
      <c r="AG61" s="105">
        <f>AF61/'Children in Care'!AF61</f>
        <v>0.97435897435897434</v>
      </c>
      <c r="AH61" s="40"/>
    </row>
    <row r="62" spans="1:34" ht="80.099999999999994" customHeight="1" outlineLevel="1">
      <c r="A62" s="35"/>
      <c r="B62" s="30" t="s">
        <v>54</v>
      </c>
      <c r="C62" s="31">
        <v>2</v>
      </c>
      <c r="D62" s="70">
        <f>C62/'Children in Care'!C62</f>
        <v>1</v>
      </c>
      <c r="E62" s="40"/>
      <c r="F62" s="40"/>
      <c r="G62" s="40"/>
      <c r="H62" s="31">
        <v>2</v>
      </c>
      <c r="I62" s="70">
        <f>H62/'[1]Children in Care'!H62</f>
        <v>1</v>
      </c>
      <c r="J62" s="31">
        <v>2</v>
      </c>
      <c r="K62" s="70">
        <f>J62/'[1]Children in Care'!J62</f>
        <v>1</v>
      </c>
      <c r="L62" s="31">
        <v>4</v>
      </c>
      <c r="M62" s="70">
        <f>L62/'[1]Children in Care'!L62</f>
        <v>1</v>
      </c>
      <c r="N62" s="31">
        <v>4</v>
      </c>
      <c r="O62" s="70">
        <f>N62/'Children in Care'!N62</f>
        <v>1</v>
      </c>
      <c r="P62" s="31">
        <v>3</v>
      </c>
      <c r="Q62" s="70">
        <f>P62/'Children in Care'!P62</f>
        <v>1</v>
      </c>
      <c r="R62" s="31">
        <v>4</v>
      </c>
      <c r="S62" s="70">
        <f>R62/'Children in Care'!R62</f>
        <v>1</v>
      </c>
      <c r="T62" s="31">
        <v>4</v>
      </c>
      <c r="U62" s="70">
        <f>T62/'Children in Care'!T62</f>
        <v>1</v>
      </c>
      <c r="V62" s="31">
        <v>5</v>
      </c>
      <c r="W62" s="70">
        <f>V62/'Children in Care'!V62</f>
        <v>1</v>
      </c>
      <c r="X62" s="163"/>
      <c r="Y62" s="107" t="e">
        <f>X62/'Children in Care'!X62</f>
        <v>#DIV/0!</v>
      </c>
      <c r="Z62" s="163"/>
      <c r="AA62" s="107" t="e">
        <f>Z62/'Children in Care'!Z62</f>
        <v>#DIV/0!</v>
      </c>
      <c r="AB62" s="163"/>
      <c r="AC62" s="107" t="e">
        <f>AB62/'Children in Care'!AB62</f>
        <v>#DIV/0!</v>
      </c>
      <c r="AD62" s="163"/>
      <c r="AE62" s="107" t="e">
        <f>AD62/'Children in Care'!AD62</f>
        <v>#DIV/0!</v>
      </c>
      <c r="AF62" s="33">
        <f t="shared" ref="AF62:AF64" si="22">V62</f>
        <v>5</v>
      </c>
      <c r="AG62" s="105">
        <f>AF62/'Children in Care'!AF62</f>
        <v>1</v>
      </c>
      <c r="AH62" s="40"/>
    </row>
    <row r="63" spans="1:34" ht="80.099999999999994" customHeight="1" outlineLevel="1">
      <c r="A63" s="35"/>
      <c r="B63" s="30" t="s">
        <v>55</v>
      </c>
      <c r="C63" s="31">
        <v>16</v>
      </c>
      <c r="D63" s="70">
        <f>C63/'Children in Care'!C63</f>
        <v>1</v>
      </c>
      <c r="E63" s="40"/>
      <c r="F63" s="40"/>
      <c r="G63" s="40"/>
      <c r="H63" s="31">
        <v>15</v>
      </c>
      <c r="I63" s="70">
        <f>H63/'[1]Children in Care'!H63</f>
        <v>1</v>
      </c>
      <c r="J63" s="31">
        <v>17</v>
      </c>
      <c r="K63" s="70">
        <f>J63/'[1]Children in Care'!J63</f>
        <v>1</v>
      </c>
      <c r="L63" s="31">
        <v>19</v>
      </c>
      <c r="M63" s="70">
        <f>L63/'[1]Children in Care'!L63</f>
        <v>1</v>
      </c>
      <c r="N63" s="31">
        <v>22</v>
      </c>
      <c r="O63" s="70">
        <f>N63/'Children in Care'!N63</f>
        <v>1</v>
      </c>
      <c r="P63" s="31">
        <v>23</v>
      </c>
      <c r="Q63" s="70">
        <f>P63/'Children in Care'!P63</f>
        <v>1</v>
      </c>
      <c r="R63" s="31">
        <v>21</v>
      </c>
      <c r="S63" s="70">
        <f>R63/'Children in Care'!R63</f>
        <v>1</v>
      </c>
      <c r="T63" s="31">
        <v>19</v>
      </c>
      <c r="U63" s="70">
        <f>T63/'Children in Care'!T63</f>
        <v>1</v>
      </c>
      <c r="V63" s="31">
        <v>20</v>
      </c>
      <c r="W63" s="70">
        <f>V63/'Children in Care'!V63</f>
        <v>1</v>
      </c>
      <c r="X63" s="163"/>
      <c r="Y63" s="107" t="e">
        <f>X63/'Children in Care'!X63</f>
        <v>#DIV/0!</v>
      </c>
      <c r="Z63" s="163"/>
      <c r="AA63" s="107" t="e">
        <f>Z63/'Children in Care'!Z63</f>
        <v>#DIV/0!</v>
      </c>
      <c r="AB63" s="163"/>
      <c r="AC63" s="107" t="e">
        <f>AB63/'Children in Care'!AB63</f>
        <v>#DIV/0!</v>
      </c>
      <c r="AD63" s="163"/>
      <c r="AE63" s="107" t="e">
        <f>AD63/'Children in Care'!AD63</f>
        <v>#DIV/0!</v>
      </c>
      <c r="AF63" s="33">
        <f t="shared" si="22"/>
        <v>20</v>
      </c>
      <c r="AG63" s="105">
        <f>AF63/'Children in Care'!AF63</f>
        <v>1</v>
      </c>
      <c r="AH63" s="40"/>
    </row>
    <row r="64" spans="1:34" ht="80.099999999999994" customHeight="1" outlineLevel="1">
      <c r="A64" s="35"/>
      <c r="B64" s="30" t="s">
        <v>56</v>
      </c>
      <c r="C64" s="31">
        <v>29</v>
      </c>
      <c r="D64" s="70">
        <f>C64/'Children in Care'!C64</f>
        <v>1</v>
      </c>
      <c r="E64" s="40"/>
      <c r="F64" s="40"/>
      <c r="G64" s="40"/>
      <c r="H64" s="31">
        <v>30</v>
      </c>
      <c r="I64" s="70">
        <f>H64/'[1]Children in Care'!H64</f>
        <v>1</v>
      </c>
      <c r="J64" s="31">
        <v>29</v>
      </c>
      <c r="K64" s="70">
        <f>J64/'[1]Children in Care'!J64</f>
        <v>0.96666666666666667</v>
      </c>
      <c r="L64" s="31">
        <v>28</v>
      </c>
      <c r="M64" s="70">
        <f>L64/'[1]Children in Care'!L64</f>
        <v>1</v>
      </c>
      <c r="N64" s="31">
        <v>29</v>
      </c>
      <c r="O64" s="70">
        <f>N64/'Children in Care'!N64</f>
        <v>1</v>
      </c>
      <c r="P64" s="31">
        <v>28</v>
      </c>
      <c r="Q64" s="70">
        <f>P64/'Children in Care'!P64</f>
        <v>1</v>
      </c>
      <c r="R64" s="31">
        <v>31</v>
      </c>
      <c r="S64" s="70">
        <f>R64/'Children in Care'!R64</f>
        <v>1</v>
      </c>
      <c r="T64" s="31">
        <v>31</v>
      </c>
      <c r="U64" s="70">
        <f>T64/'Children in Care'!T64</f>
        <v>1</v>
      </c>
      <c r="V64" s="31">
        <v>31</v>
      </c>
      <c r="W64" s="70">
        <f>V64/'Children in Care'!V64</f>
        <v>0.96875</v>
      </c>
      <c r="X64" s="163"/>
      <c r="Y64" s="107" t="e">
        <f>X64/'Children in Care'!X64</f>
        <v>#DIV/0!</v>
      </c>
      <c r="Z64" s="163"/>
      <c r="AA64" s="107" t="e">
        <f>Z64/'Children in Care'!Z64</f>
        <v>#DIV/0!</v>
      </c>
      <c r="AB64" s="163"/>
      <c r="AC64" s="107" t="e">
        <f>AB64/'Children in Care'!AB64</f>
        <v>#DIV/0!</v>
      </c>
      <c r="AD64" s="163"/>
      <c r="AE64" s="107" t="e">
        <f>AD64/'Children in Care'!AD64</f>
        <v>#DIV/0!</v>
      </c>
      <c r="AF64" s="33">
        <f t="shared" si="22"/>
        <v>31</v>
      </c>
      <c r="AG64" s="105">
        <f>AF64/'Children in Care'!AF64</f>
        <v>0.96875</v>
      </c>
      <c r="AH64" s="40"/>
    </row>
    <row r="65" spans="1:34" ht="80.099999999999994" customHeight="1">
      <c r="A65" s="35"/>
      <c r="B65" s="27" t="s">
        <v>172</v>
      </c>
      <c r="C65" s="28">
        <f>SUM(C66:C70)</f>
        <v>37</v>
      </c>
      <c r="D65" s="38">
        <f>C65/'Children in Care'!C65</f>
        <v>1</v>
      </c>
      <c r="E65" s="37"/>
      <c r="F65" s="37"/>
      <c r="G65" s="37"/>
      <c r="H65" s="28">
        <f>SUM(H66:H70)</f>
        <v>40</v>
      </c>
      <c r="I65" s="38">
        <f>H65/'[1]Children in Care'!H65</f>
        <v>1</v>
      </c>
      <c r="J65" s="28">
        <f>SUM(J66:J70)</f>
        <v>40</v>
      </c>
      <c r="K65" s="38">
        <f>J65/'[1]Children in Care'!J65</f>
        <v>1</v>
      </c>
      <c r="L65" s="28">
        <f>SUM(L66:L70)</f>
        <v>41</v>
      </c>
      <c r="M65" s="38">
        <f>L65/'[1]Children in Care'!L65</f>
        <v>1</v>
      </c>
      <c r="N65" s="28">
        <f>SUM(N66:N70)</f>
        <v>39</v>
      </c>
      <c r="O65" s="38">
        <f>N65/'Children in Care'!N65</f>
        <v>0.9285714285714286</v>
      </c>
      <c r="P65" s="28">
        <f>SUM(P66:P70)</f>
        <v>36</v>
      </c>
      <c r="Q65" s="38">
        <f>P65/'Children in Care'!P65</f>
        <v>1</v>
      </c>
      <c r="R65" s="28">
        <f>SUM(R66:R70)</f>
        <v>40</v>
      </c>
      <c r="S65" s="38">
        <f>R65/'Children in Care'!R65</f>
        <v>1</v>
      </c>
      <c r="T65" s="28">
        <f>SUM(T66:T70)</f>
        <v>40</v>
      </c>
      <c r="U65" s="38">
        <f>T65/'Children in Care'!T65</f>
        <v>1</v>
      </c>
      <c r="V65" s="28">
        <f>SUM(V66:V70)</f>
        <v>38</v>
      </c>
      <c r="W65" s="38">
        <f>V65/'Children in Care'!V65</f>
        <v>1</v>
      </c>
      <c r="X65" s="162">
        <f>SUM(X66:X70)</f>
        <v>0</v>
      </c>
      <c r="Y65" s="169" t="e">
        <f>X65/'Children in Care'!X65</f>
        <v>#DIV/0!</v>
      </c>
      <c r="Z65" s="162">
        <f>SUM(Z66:Z70)</f>
        <v>0</v>
      </c>
      <c r="AA65" s="169" t="e">
        <f>Z65/'Children in Care'!Z65</f>
        <v>#DIV/0!</v>
      </c>
      <c r="AB65" s="162">
        <f>SUM(AB66:AB70)</f>
        <v>0</v>
      </c>
      <c r="AC65" s="169" t="e">
        <f>AB65/'Children in Care'!AB65</f>
        <v>#DIV/0!</v>
      </c>
      <c r="AD65" s="162">
        <f>SUM(AD66:AD70)</f>
        <v>0</v>
      </c>
      <c r="AE65" s="169" t="e">
        <f>AD65/'Children in Care'!AD65</f>
        <v>#DIV/0!</v>
      </c>
      <c r="AF65" s="28">
        <f>SUM(AF66:AF70)</f>
        <v>38</v>
      </c>
      <c r="AG65" s="38">
        <f>AF65/'Children in Care'!AF65</f>
        <v>1</v>
      </c>
      <c r="AH65" s="37"/>
    </row>
    <row r="66" spans="1:34" ht="80.099999999999994" customHeight="1" outlineLevel="1">
      <c r="A66" s="35"/>
      <c r="B66" s="30" t="s">
        <v>57</v>
      </c>
      <c r="C66" s="31">
        <v>20</v>
      </c>
      <c r="D66" s="70">
        <f>C66/'Children in Care'!C66</f>
        <v>1</v>
      </c>
      <c r="E66" s="40"/>
      <c r="F66" s="40"/>
      <c r="G66" s="40"/>
      <c r="H66" s="31">
        <v>22</v>
      </c>
      <c r="I66" s="70">
        <f>H66/'[1]Children in Care'!H66</f>
        <v>1</v>
      </c>
      <c r="J66" s="31">
        <v>21</v>
      </c>
      <c r="K66" s="70">
        <f>J66/'[1]Children in Care'!J66</f>
        <v>1</v>
      </c>
      <c r="L66" s="31">
        <v>22</v>
      </c>
      <c r="M66" s="70">
        <f>L66/'[1]Children in Care'!L66</f>
        <v>1</v>
      </c>
      <c r="N66" s="31">
        <v>21</v>
      </c>
      <c r="O66" s="70">
        <f>N66/'Children in Care'!N66</f>
        <v>1</v>
      </c>
      <c r="P66" s="31">
        <v>20</v>
      </c>
      <c r="Q66" s="70">
        <f>P66/'Children in Care'!P66</f>
        <v>1</v>
      </c>
      <c r="R66" s="31">
        <v>23</v>
      </c>
      <c r="S66" s="70">
        <f>R66/'Children in Care'!R66</f>
        <v>1</v>
      </c>
      <c r="T66" s="31">
        <v>23</v>
      </c>
      <c r="U66" s="70">
        <f>T66/'Children in Care'!T66</f>
        <v>1</v>
      </c>
      <c r="V66" s="31">
        <v>22</v>
      </c>
      <c r="W66" s="70">
        <f>V66/'Children in Care'!V66</f>
        <v>1</v>
      </c>
      <c r="X66" s="163"/>
      <c r="Y66" s="107" t="e">
        <f>X66/'Children in Care'!X66</f>
        <v>#DIV/0!</v>
      </c>
      <c r="Z66" s="163"/>
      <c r="AA66" s="107" t="e">
        <f>Z66/'Children in Care'!Z66</f>
        <v>#DIV/0!</v>
      </c>
      <c r="AB66" s="163"/>
      <c r="AC66" s="107" t="e">
        <f>AB66/'Children in Care'!AB66</f>
        <v>#DIV/0!</v>
      </c>
      <c r="AD66" s="163"/>
      <c r="AE66" s="107" t="e">
        <f>AD66/'Children in Care'!AD66</f>
        <v>#DIV/0!</v>
      </c>
      <c r="AF66" s="33">
        <f>V66</f>
        <v>22</v>
      </c>
      <c r="AG66" s="105">
        <f>AF66/'Children in Care'!AF66</f>
        <v>1</v>
      </c>
      <c r="AH66" s="40"/>
    </row>
    <row r="67" spans="1:34" ht="80.099999999999994" customHeight="1" outlineLevel="1">
      <c r="A67" s="35"/>
      <c r="B67" s="30" t="s">
        <v>58</v>
      </c>
      <c r="C67" s="31">
        <v>5</v>
      </c>
      <c r="D67" s="70">
        <f>C67/'Children in Care'!C67</f>
        <v>1</v>
      </c>
      <c r="E67" s="40"/>
      <c r="F67" s="40"/>
      <c r="G67" s="40"/>
      <c r="H67" s="31">
        <v>5</v>
      </c>
      <c r="I67" s="70">
        <f>H67/'[1]Children in Care'!H67</f>
        <v>1</v>
      </c>
      <c r="J67" s="31">
        <v>6</v>
      </c>
      <c r="K67" s="70">
        <f>J67/'[1]Children in Care'!J67</f>
        <v>1</v>
      </c>
      <c r="L67" s="31">
        <v>6</v>
      </c>
      <c r="M67" s="70">
        <f>L67/'[1]Children in Care'!L67</f>
        <v>1</v>
      </c>
      <c r="N67" s="31">
        <v>6</v>
      </c>
      <c r="O67" s="70">
        <f>N67/'Children in Care'!N67</f>
        <v>1</v>
      </c>
      <c r="P67" s="31">
        <v>5</v>
      </c>
      <c r="Q67" s="70">
        <f>P67/'Children in Care'!P67</f>
        <v>1</v>
      </c>
      <c r="R67" s="31">
        <v>5</v>
      </c>
      <c r="S67" s="70">
        <f>R67/'Children in Care'!R67</f>
        <v>1</v>
      </c>
      <c r="T67" s="31">
        <v>5</v>
      </c>
      <c r="U67" s="70">
        <f>T67/'Children in Care'!T67</f>
        <v>1</v>
      </c>
      <c r="V67" s="31">
        <v>5</v>
      </c>
      <c r="W67" s="70">
        <f>V67/'Children in Care'!V67</f>
        <v>1</v>
      </c>
      <c r="X67" s="163"/>
      <c r="Y67" s="107" t="e">
        <f>X67/'Children in Care'!X67</f>
        <v>#DIV/0!</v>
      </c>
      <c r="Z67" s="163"/>
      <c r="AA67" s="107" t="e">
        <f>Z67/'Children in Care'!Z67</f>
        <v>#DIV/0!</v>
      </c>
      <c r="AB67" s="163"/>
      <c r="AC67" s="107" t="e">
        <f>AB67/'Children in Care'!AB67</f>
        <v>#DIV/0!</v>
      </c>
      <c r="AD67" s="163"/>
      <c r="AE67" s="107" t="e">
        <f>AD67/'Children in Care'!AD67</f>
        <v>#DIV/0!</v>
      </c>
      <c r="AF67" s="33">
        <f t="shared" ref="AF67:AF70" si="23">V67</f>
        <v>5</v>
      </c>
      <c r="AG67" s="105">
        <f>AF67/'Children in Care'!AF67</f>
        <v>1</v>
      </c>
      <c r="AH67" s="40"/>
    </row>
    <row r="68" spans="1:34" ht="80.099999999999994" customHeight="1" outlineLevel="1">
      <c r="A68" s="35"/>
      <c r="B68" s="30" t="s">
        <v>59</v>
      </c>
      <c r="C68" s="31">
        <v>0</v>
      </c>
      <c r="D68" s="107" t="e">
        <f>C68/'Children in Care'!C68</f>
        <v>#DIV/0!</v>
      </c>
      <c r="E68" s="40"/>
      <c r="F68" s="40"/>
      <c r="G68" s="40"/>
      <c r="H68" s="31">
        <v>1</v>
      </c>
      <c r="I68" s="70">
        <f>H68/'[1]Children in Care'!H68</f>
        <v>1</v>
      </c>
      <c r="J68" s="31">
        <v>1</v>
      </c>
      <c r="K68" s="70">
        <f>J68/'[1]Children in Care'!J68</f>
        <v>1</v>
      </c>
      <c r="L68" s="31">
        <v>1</v>
      </c>
      <c r="M68" s="70">
        <f>L68/'[1]Children in Care'!L68</f>
        <v>1</v>
      </c>
      <c r="N68" s="31">
        <v>0</v>
      </c>
      <c r="O68" s="107" t="e">
        <f>N68/'Children in Care'!N68</f>
        <v>#DIV/0!</v>
      </c>
      <c r="P68" s="31">
        <v>0</v>
      </c>
      <c r="Q68" s="107" t="e">
        <f>P68/'Children in Care'!P68</f>
        <v>#DIV/0!</v>
      </c>
      <c r="R68" s="31">
        <v>0</v>
      </c>
      <c r="S68" s="107" t="e">
        <f>R68/'Children in Care'!R68</f>
        <v>#DIV/0!</v>
      </c>
      <c r="T68" s="31">
        <v>0</v>
      </c>
      <c r="U68" s="107" t="e">
        <f>T68/'Children in Care'!T68</f>
        <v>#DIV/0!</v>
      </c>
      <c r="V68" s="31">
        <v>0</v>
      </c>
      <c r="W68" s="107" t="e">
        <f>V68/'Children in Care'!V68</f>
        <v>#DIV/0!</v>
      </c>
      <c r="X68" s="163"/>
      <c r="Y68" s="107" t="e">
        <f>X68/'Children in Care'!X68</f>
        <v>#DIV/0!</v>
      </c>
      <c r="Z68" s="163"/>
      <c r="AA68" s="107" t="e">
        <f>Z68/'Children in Care'!Z68</f>
        <v>#DIV/0!</v>
      </c>
      <c r="AB68" s="163"/>
      <c r="AC68" s="107" t="e">
        <f>AB68/'Children in Care'!AB68</f>
        <v>#DIV/0!</v>
      </c>
      <c r="AD68" s="163"/>
      <c r="AE68" s="107" t="e">
        <f>AD68/'Children in Care'!AD68</f>
        <v>#DIV/0!</v>
      </c>
      <c r="AF68" s="33">
        <f t="shared" si="23"/>
        <v>0</v>
      </c>
      <c r="AG68" s="234" t="e">
        <f>AF68/'Children in Care'!AF68</f>
        <v>#DIV/0!</v>
      </c>
      <c r="AH68" s="40"/>
    </row>
    <row r="69" spans="1:34" ht="80.099999999999994" customHeight="1" outlineLevel="1">
      <c r="A69" s="35"/>
      <c r="B69" s="30" t="s">
        <v>60</v>
      </c>
      <c r="C69" s="31">
        <v>4</v>
      </c>
      <c r="D69" s="70">
        <f>C69/'Children in Care'!C69</f>
        <v>1</v>
      </c>
      <c r="E69" s="40"/>
      <c r="F69" s="40"/>
      <c r="G69" s="40"/>
      <c r="H69" s="31">
        <v>5</v>
      </c>
      <c r="I69" s="70">
        <f>H69/'[1]Children in Care'!H69</f>
        <v>1</v>
      </c>
      <c r="J69" s="31">
        <v>5</v>
      </c>
      <c r="K69" s="70">
        <f>J69/'[1]Children in Care'!J69</f>
        <v>1</v>
      </c>
      <c r="L69" s="31">
        <v>6</v>
      </c>
      <c r="M69" s="70">
        <f>L69/'[1]Children in Care'!L69</f>
        <v>1</v>
      </c>
      <c r="N69" s="31">
        <v>6</v>
      </c>
      <c r="O69" s="70">
        <f>N69/'Children in Care'!N69</f>
        <v>1</v>
      </c>
      <c r="P69" s="31">
        <v>4</v>
      </c>
      <c r="Q69" s="70">
        <f>P69/'Children in Care'!P69</f>
        <v>1</v>
      </c>
      <c r="R69" s="31">
        <v>5</v>
      </c>
      <c r="S69" s="70">
        <f>R69/'Children in Care'!R69</f>
        <v>1</v>
      </c>
      <c r="T69" s="31">
        <v>5</v>
      </c>
      <c r="U69" s="70">
        <f>T69/'Children in Care'!T69</f>
        <v>1</v>
      </c>
      <c r="V69" s="31">
        <v>4</v>
      </c>
      <c r="W69" s="70">
        <f>V69/'Children in Care'!V69</f>
        <v>1</v>
      </c>
      <c r="X69" s="163"/>
      <c r="Y69" s="107" t="e">
        <f>X69/'Children in Care'!X69</f>
        <v>#DIV/0!</v>
      </c>
      <c r="Z69" s="163"/>
      <c r="AA69" s="107" t="e">
        <f>Z69/'Children in Care'!Z69</f>
        <v>#DIV/0!</v>
      </c>
      <c r="AB69" s="163"/>
      <c r="AC69" s="107" t="e">
        <f>AB69/'Children in Care'!AB69</f>
        <v>#DIV/0!</v>
      </c>
      <c r="AD69" s="163"/>
      <c r="AE69" s="107" t="e">
        <f>AD69/'Children in Care'!AD69</f>
        <v>#DIV/0!</v>
      </c>
      <c r="AF69" s="33">
        <f t="shared" si="23"/>
        <v>4</v>
      </c>
      <c r="AG69" s="105">
        <f>AF69/'Children in Care'!AF69</f>
        <v>1</v>
      </c>
      <c r="AH69" s="40"/>
    </row>
    <row r="70" spans="1:34" ht="80.099999999999994" customHeight="1" outlineLevel="1">
      <c r="A70" s="35"/>
      <c r="B70" s="30" t="s">
        <v>61</v>
      </c>
      <c r="C70" s="31">
        <v>8</v>
      </c>
      <c r="D70" s="70">
        <f>C70/'Children in Care'!C70</f>
        <v>1</v>
      </c>
      <c r="E70" s="40"/>
      <c r="F70" s="40"/>
      <c r="G70" s="40"/>
      <c r="H70" s="31">
        <v>7</v>
      </c>
      <c r="I70" s="70">
        <f>H70/'[1]Children in Care'!H70</f>
        <v>1</v>
      </c>
      <c r="J70" s="31">
        <v>7</v>
      </c>
      <c r="K70" s="70">
        <f>J70/'[1]Children in Care'!J70</f>
        <v>1</v>
      </c>
      <c r="L70" s="31">
        <v>6</v>
      </c>
      <c r="M70" s="70">
        <f>L70/'[1]Children in Care'!L70</f>
        <v>1</v>
      </c>
      <c r="N70" s="31">
        <v>6</v>
      </c>
      <c r="O70" s="70">
        <f>N70/'Children in Care'!N70</f>
        <v>0.66666666666666663</v>
      </c>
      <c r="P70" s="31">
        <v>7</v>
      </c>
      <c r="Q70" s="70">
        <f>P70/'Children in Care'!P70</f>
        <v>1</v>
      </c>
      <c r="R70" s="31">
        <v>7</v>
      </c>
      <c r="S70" s="70">
        <f>R70/'Children in Care'!R70</f>
        <v>1</v>
      </c>
      <c r="T70" s="31">
        <v>7</v>
      </c>
      <c r="U70" s="70">
        <f>T70/'Children in Care'!T70</f>
        <v>1</v>
      </c>
      <c r="V70" s="31">
        <v>7</v>
      </c>
      <c r="W70" s="70">
        <f>V70/'Children in Care'!V70</f>
        <v>1</v>
      </c>
      <c r="X70" s="163"/>
      <c r="Y70" s="107" t="e">
        <f>X70/'Children in Care'!X70</f>
        <v>#DIV/0!</v>
      </c>
      <c r="Z70" s="163"/>
      <c r="AA70" s="107" t="e">
        <f>Z70/'Children in Care'!Z70</f>
        <v>#DIV/0!</v>
      </c>
      <c r="AB70" s="163"/>
      <c r="AC70" s="107" t="e">
        <f>AB70/'Children in Care'!AB70</f>
        <v>#DIV/0!</v>
      </c>
      <c r="AD70" s="163"/>
      <c r="AE70" s="107" t="e">
        <f>AD70/'Children in Care'!AD70</f>
        <v>#DIV/0!</v>
      </c>
      <c r="AF70" s="33">
        <f t="shared" si="23"/>
        <v>7</v>
      </c>
      <c r="AG70" s="105">
        <f>AF70/'Children in Care'!AF70</f>
        <v>1</v>
      </c>
      <c r="AH70" s="40"/>
    </row>
    <row r="71" spans="1:34" ht="80.099999999999994" customHeight="1" outlineLevel="1">
      <c r="A71" s="35"/>
      <c r="B71" s="27" t="s">
        <v>265</v>
      </c>
      <c r="C71" s="28"/>
      <c r="D71" s="38" t="e">
        <f>C71/'Children in Care'!C71</f>
        <v>#DIV/0!</v>
      </c>
      <c r="E71" s="37"/>
      <c r="F71" s="37"/>
      <c r="G71" s="37"/>
      <c r="H71" s="28">
        <v>20</v>
      </c>
      <c r="I71" s="38">
        <f>H71/'[1]Children in Care'!H71</f>
        <v>1</v>
      </c>
      <c r="J71" s="28">
        <v>22</v>
      </c>
      <c r="K71" s="38">
        <f>J71/'[1]Children in Care'!J71</f>
        <v>1</v>
      </c>
      <c r="L71" s="28">
        <v>36</v>
      </c>
      <c r="M71" s="38">
        <f>L71/'[1]Children in Care'!L71</f>
        <v>1</v>
      </c>
      <c r="N71" s="28">
        <v>35</v>
      </c>
      <c r="O71" s="38">
        <f>N71/'Children in Care'!N71</f>
        <v>1</v>
      </c>
      <c r="P71" s="28">
        <v>37</v>
      </c>
      <c r="Q71" s="38">
        <f>P71/'Children in Care'!P71</f>
        <v>1</v>
      </c>
      <c r="R71" s="28">
        <v>36</v>
      </c>
      <c r="S71" s="38">
        <f>R71/'Children in Care'!R71</f>
        <v>1</v>
      </c>
      <c r="T71" s="28">
        <v>34</v>
      </c>
      <c r="U71" s="38">
        <f>T71/'Children in Care'!T71</f>
        <v>1</v>
      </c>
      <c r="V71" s="28">
        <v>37</v>
      </c>
      <c r="W71" s="38">
        <f>V71/'Children in Care'!V71</f>
        <v>1</v>
      </c>
      <c r="X71" s="162"/>
      <c r="Y71" s="169" t="e">
        <f>X71/'Children in Care'!X71</f>
        <v>#DIV/0!</v>
      </c>
      <c r="Z71" s="162"/>
      <c r="AA71" s="169" t="e">
        <f>Z71/'Children in Care'!Z71</f>
        <v>#DIV/0!</v>
      </c>
      <c r="AB71" s="162"/>
      <c r="AC71" s="169" t="e">
        <f>AB71/'Children in Care'!AB71</f>
        <v>#DIV/0!</v>
      </c>
      <c r="AD71" s="162"/>
      <c r="AE71" s="169" t="e">
        <f>AD71/'Children in Care'!AD71</f>
        <v>#DIV/0!</v>
      </c>
      <c r="AF71" s="28">
        <f>V71</f>
        <v>37</v>
      </c>
      <c r="AG71" s="38">
        <f>AF71/'Children in Care'!AF71</f>
        <v>1</v>
      </c>
      <c r="AH71" s="37"/>
    </row>
    <row r="72" spans="1:34" ht="80.099999999999994" customHeight="1">
      <c r="A72" s="316" t="s">
        <v>199</v>
      </c>
      <c r="B72" s="24" t="s">
        <v>62</v>
      </c>
      <c r="C72" s="25">
        <f>C73+C78+C83+C88+C94</f>
        <v>3844</v>
      </c>
      <c r="D72" s="36">
        <f>C72/'Children in Care'!C72</f>
        <v>0.93710385177961975</v>
      </c>
      <c r="E72" s="26"/>
      <c r="F72" s="26"/>
      <c r="G72" s="26"/>
      <c r="H72" s="25">
        <f>H73+H78+H83+H88+H94</f>
        <v>3826</v>
      </c>
      <c r="I72" s="36">
        <f>H72/'[1]Children in Care'!H72</f>
        <v>0.92549588776003866</v>
      </c>
      <c r="J72" s="25">
        <f>J73+J78+J83+J88+J94</f>
        <v>3769</v>
      </c>
      <c r="K72" s="36">
        <f>J72/'[1]Children in Care'!J72</f>
        <v>0.9145838388740597</v>
      </c>
      <c r="L72" s="25">
        <f>L73+L78+L83+L88+L94</f>
        <v>3786</v>
      </c>
      <c r="M72" s="36">
        <f>L72/'[1]Children in Care'!L72</f>
        <v>0.91604161625937575</v>
      </c>
      <c r="N72" s="25">
        <f>N73+N78+N83+N88+N94</f>
        <v>3820</v>
      </c>
      <c r="O72" s="36">
        <f>N72/'Children in Care'!N72</f>
        <v>0.92898832684824906</v>
      </c>
      <c r="P72" s="25">
        <f>P73+P78+P83+P88+P94</f>
        <v>3843</v>
      </c>
      <c r="Q72" s="36">
        <f>P72/'Children in Care'!P72</f>
        <v>0.93731707317073176</v>
      </c>
      <c r="R72" s="25">
        <f>R73+R78+R83+R88+R94</f>
        <v>3860</v>
      </c>
      <c r="S72" s="36">
        <f>R72/'Children in Care'!R72</f>
        <v>0.94008767657087189</v>
      </c>
      <c r="T72" s="25">
        <f>T73+T78+T83+T88+T94</f>
        <v>3820</v>
      </c>
      <c r="U72" s="36">
        <f>T72/'Children in Care'!T72</f>
        <v>0.93444227005870839</v>
      </c>
      <c r="V72" s="25">
        <f>V73+V78+V83+V88+V94</f>
        <v>3795</v>
      </c>
      <c r="W72" s="36">
        <f>V72/'Children in Care'!V72</f>
        <v>0.93565088757396453</v>
      </c>
      <c r="X72" s="170">
        <f>X73+X78+X83+X88+X94</f>
        <v>0</v>
      </c>
      <c r="Y72" s="171" t="e">
        <f>X72/'Children in Care'!X72</f>
        <v>#DIV/0!</v>
      </c>
      <c r="Z72" s="170">
        <f>Z73+Z78+Z83+Z88+Z94</f>
        <v>0</v>
      </c>
      <c r="AA72" s="171" t="e">
        <f>Z72/'Children in Care'!Z72</f>
        <v>#DIV/0!</v>
      </c>
      <c r="AB72" s="170">
        <f>AB73+AB78+AB83+AB88+AB94</f>
        <v>0</v>
      </c>
      <c r="AC72" s="171" t="e">
        <f>AB72/'Children in Care'!AB72</f>
        <v>#DIV/0!</v>
      </c>
      <c r="AD72" s="170">
        <f>AD73+AD78+AD83+AD88+AD94</f>
        <v>0</v>
      </c>
      <c r="AE72" s="171" t="e">
        <f>AD72/'Children in Care'!AD72</f>
        <v>#DIV/0!</v>
      </c>
      <c r="AF72" s="25">
        <f>AF73+AF78+AF83+AF88+AF94</f>
        <v>3795</v>
      </c>
      <c r="AG72" s="36">
        <f>AF72/'Children in Care'!AF72</f>
        <v>0.93565088757396453</v>
      </c>
      <c r="AH72" s="26"/>
    </row>
    <row r="73" spans="1:34" ht="80.099999999999994" customHeight="1">
      <c r="A73" s="316"/>
      <c r="B73" s="27" t="s">
        <v>169</v>
      </c>
      <c r="C73" s="28">
        <f>SUM(C74:C77)</f>
        <v>788</v>
      </c>
      <c r="D73" s="38">
        <f>C73/'Children in Care'!C73</f>
        <v>0.83034773445732346</v>
      </c>
      <c r="E73" s="37"/>
      <c r="F73" s="37"/>
      <c r="G73" s="37"/>
      <c r="H73" s="28">
        <f>SUM(H74:H77)</f>
        <v>784</v>
      </c>
      <c r="I73" s="38">
        <f>H73/'[1]Children in Care'!H73</f>
        <v>0.82526315789473681</v>
      </c>
      <c r="J73" s="28">
        <f>SUM(J74:J77)</f>
        <v>775</v>
      </c>
      <c r="K73" s="38">
        <f>J73/'[1]Children in Care'!J73</f>
        <v>0.80645161290322576</v>
      </c>
      <c r="L73" s="28">
        <f>SUM(L74:L77)</f>
        <v>774</v>
      </c>
      <c r="M73" s="38">
        <f>L73/'[1]Children in Care'!L73</f>
        <v>0.80373831775700932</v>
      </c>
      <c r="N73" s="28">
        <f>SUM(N74:N77)</f>
        <v>789</v>
      </c>
      <c r="O73" s="38">
        <f>N73/'Children in Care'!N73</f>
        <v>0.81592554291623576</v>
      </c>
      <c r="P73" s="28">
        <f>SUM(P74:P77)</f>
        <v>828</v>
      </c>
      <c r="Q73" s="38">
        <f>P73/'Children in Care'!P73</f>
        <v>0.87526427061310785</v>
      </c>
      <c r="R73" s="28">
        <f>SUM(R74:R77)</f>
        <v>827</v>
      </c>
      <c r="S73" s="38">
        <f>R73/'Children in Care'!R73</f>
        <v>0.89020452099031211</v>
      </c>
      <c r="T73" s="28">
        <f>SUM(T74:T77)</f>
        <v>807</v>
      </c>
      <c r="U73" s="38">
        <f>T73/'Children in Care'!T73</f>
        <v>0.87622149837133545</v>
      </c>
      <c r="V73" s="28">
        <f>SUM(V74:V77)</f>
        <v>812</v>
      </c>
      <c r="W73" s="38">
        <f>V73/'Children in Care'!V73</f>
        <v>0.86937901498929337</v>
      </c>
      <c r="X73" s="162">
        <f>SUM(X74:X77)</f>
        <v>0</v>
      </c>
      <c r="Y73" s="169" t="e">
        <f>X73/'Children in Care'!X73</f>
        <v>#DIV/0!</v>
      </c>
      <c r="Z73" s="162">
        <f>SUM(Z74:Z77)</f>
        <v>0</v>
      </c>
      <c r="AA73" s="169" t="e">
        <f>Z73/'Children in Care'!Z73</f>
        <v>#DIV/0!</v>
      </c>
      <c r="AB73" s="162">
        <f>SUM(AB74:AB77)</f>
        <v>0</v>
      </c>
      <c r="AC73" s="169" t="e">
        <f>AB73/'Children in Care'!AB73</f>
        <v>#DIV/0!</v>
      </c>
      <c r="AD73" s="162">
        <f>SUM(AD74:AD77)</f>
        <v>0</v>
      </c>
      <c r="AE73" s="169" t="e">
        <f>AD73/'Children in Care'!AD73</f>
        <v>#DIV/0!</v>
      </c>
      <c r="AF73" s="28">
        <f>SUM(AF74:AF77)</f>
        <v>812</v>
      </c>
      <c r="AG73" s="38">
        <f>AF73/'Children in Care'!AF73</f>
        <v>0.86937901498929337</v>
      </c>
      <c r="AH73" s="37"/>
    </row>
    <row r="74" spans="1:34" ht="80.099999999999994" customHeight="1" outlineLevel="1">
      <c r="A74" s="316"/>
      <c r="B74" s="30" t="s">
        <v>45</v>
      </c>
      <c r="C74" s="31">
        <v>156</v>
      </c>
      <c r="D74" s="70">
        <f>C74/'Children in Care'!C74</f>
        <v>0.65546218487394958</v>
      </c>
      <c r="E74" s="40"/>
      <c r="F74" s="40"/>
      <c r="G74" s="40"/>
      <c r="H74" s="31">
        <v>149</v>
      </c>
      <c r="I74" s="70">
        <f>H74/'[1]Children in Care'!H74</f>
        <v>0.62083333333333335</v>
      </c>
      <c r="J74" s="31">
        <v>142</v>
      </c>
      <c r="K74" s="70">
        <f>J74/'[1]Children in Care'!J74</f>
        <v>0.5748987854251012</v>
      </c>
      <c r="L74" s="31">
        <v>149</v>
      </c>
      <c r="M74" s="70">
        <f>L74/'[1]Children in Care'!L74</f>
        <v>0.58431372549019611</v>
      </c>
      <c r="N74" s="31">
        <v>167</v>
      </c>
      <c r="O74" s="70">
        <f>N74/'Children in Care'!N74</f>
        <v>0.65234375</v>
      </c>
      <c r="P74" s="31">
        <v>215</v>
      </c>
      <c r="Q74" s="70">
        <f>P74/'Children in Care'!P74</f>
        <v>0.88114754098360659</v>
      </c>
      <c r="R74" s="31">
        <v>210</v>
      </c>
      <c r="S74" s="70">
        <f>R74/'Children in Care'!R74</f>
        <v>0.89743589743589747</v>
      </c>
      <c r="T74" s="31">
        <v>205</v>
      </c>
      <c r="U74" s="70">
        <f>T74/'Children in Care'!T74</f>
        <v>0.88744588744588748</v>
      </c>
      <c r="V74" s="31">
        <v>199</v>
      </c>
      <c r="W74" s="70">
        <f>V74/'Children in Care'!V74</f>
        <v>0.85407725321888417</v>
      </c>
      <c r="X74" s="163"/>
      <c r="Y74" s="107" t="e">
        <f>X74/'Children in Care'!X74</f>
        <v>#DIV/0!</v>
      </c>
      <c r="Z74" s="163"/>
      <c r="AA74" s="107" t="e">
        <f>Z74/'Children in Care'!Z74</f>
        <v>#DIV/0!</v>
      </c>
      <c r="AB74" s="163"/>
      <c r="AC74" s="107" t="e">
        <f>AB74/'Children in Care'!AB74</f>
        <v>#DIV/0!</v>
      </c>
      <c r="AD74" s="163"/>
      <c r="AE74" s="107" t="e">
        <f>AD74/'Children in Care'!AD74</f>
        <v>#DIV/0!</v>
      </c>
      <c r="AF74" s="33">
        <f>V74</f>
        <v>199</v>
      </c>
      <c r="AG74" s="105">
        <f>AF74/'Children in Care'!AF74</f>
        <v>0.85407725321888417</v>
      </c>
      <c r="AH74" s="40"/>
    </row>
    <row r="75" spans="1:34" ht="80.099999999999994" customHeight="1" outlineLevel="1">
      <c r="A75" s="34"/>
      <c r="B75" s="30" t="s">
        <v>46</v>
      </c>
      <c r="C75" s="31">
        <v>163</v>
      </c>
      <c r="D75" s="70">
        <f>C75/'Children in Care'!C75</f>
        <v>0.90055248618784534</v>
      </c>
      <c r="E75" s="40"/>
      <c r="F75" s="40"/>
      <c r="G75" s="40"/>
      <c r="H75" s="31">
        <v>156</v>
      </c>
      <c r="I75" s="70">
        <f>H75/'[1]Children in Care'!H75</f>
        <v>0.87150837988826813</v>
      </c>
      <c r="J75" s="31">
        <v>150</v>
      </c>
      <c r="K75" s="70">
        <f>J75/'[1]Children in Care'!J75</f>
        <v>0.83798882681564246</v>
      </c>
      <c r="L75" s="31">
        <v>159</v>
      </c>
      <c r="M75" s="70">
        <f>L75/'[1]Children in Care'!L75</f>
        <v>0.8833333333333333</v>
      </c>
      <c r="N75" s="31">
        <v>160</v>
      </c>
      <c r="O75" s="70">
        <f>N75/'Children in Care'!N75</f>
        <v>0.87912087912087911</v>
      </c>
      <c r="P75" s="31">
        <v>170</v>
      </c>
      <c r="Q75" s="70">
        <f>P75/'Children in Care'!P75</f>
        <v>0.96045197740112997</v>
      </c>
      <c r="R75" s="31">
        <v>170</v>
      </c>
      <c r="S75" s="70">
        <f>R75/'Children in Care'!R75</f>
        <v>0.94972067039106145</v>
      </c>
      <c r="T75" s="31">
        <v>170</v>
      </c>
      <c r="U75" s="70">
        <f>T75/'Children in Care'!T75</f>
        <v>0.9550561797752809</v>
      </c>
      <c r="V75" s="31">
        <v>168</v>
      </c>
      <c r="W75" s="70">
        <f>V75/'Children in Care'!V75</f>
        <v>0.94915254237288138</v>
      </c>
      <c r="X75" s="163"/>
      <c r="Y75" s="107" t="e">
        <f>X75/'Children in Care'!X75</f>
        <v>#DIV/0!</v>
      </c>
      <c r="Z75" s="163"/>
      <c r="AA75" s="107" t="e">
        <f>Z75/'Children in Care'!Z75</f>
        <v>#DIV/0!</v>
      </c>
      <c r="AB75" s="163"/>
      <c r="AC75" s="107" t="e">
        <f>AB75/'Children in Care'!AB75</f>
        <v>#DIV/0!</v>
      </c>
      <c r="AD75" s="163"/>
      <c r="AE75" s="107" t="e">
        <f>AD75/'Children in Care'!AD75</f>
        <v>#DIV/0!</v>
      </c>
      <c r="AF75" s="33">
        <f t="shared" ref="AF75:AF77" si="24">V75</f>
        <v>168</v>
      </c>
      <c r="AG75" s="105">
        <f>AF75/'Children in Care'!AF75</f>
        <v>0.94915254237288138</v>
      </c>
      <c r="AH75" s="40"/>
    </row>
    <row r="76" spans="1:34" ht="80.099999999999994" customHeight="1" outlineLevel="1">
      <c r="A76" s="34"/>
      <c r="B76" s="30" t="s">
        <v>47</v>
      </c>
      <c r="C76" s="31">
        <v>221</v>
      </c>
      <c r="D76" s="70">
        <f>C76/'Children in Care'!C76</f>
        <v>0.87698412698412698</v>
      </c>
      <c r="E76" s="40"/>
      <c r="F76" s="40"/>
      <c r="G76" s="40"/>
      <c r="H76" s="31">
        <v>208</v>
      </c>
      <c r="I76" s="70">
        <f>H76/'[1]Children in Care'!H76</f>
        <v>0.83199999999999996</v>
      </c>
      <c r="J76" s="31">
        <v>211</v>
      </c>
      <c r="K76" s="70">
        <f>J76/'[1]Children in Care'!J76</f>
        <v>0.84399999999999997</v>
      </c>
      <c r="L76" s="31">
        <v>204</v>
      </c>
      <c r="M76" s="70">
        <f>L76/'[1]Children in Care'!L76</f>
        <v>0.81927710843373491</v>
      </c>
      <c r="N76" s="31">
        <v>201</v>
      </c>
      <c r="O76" s="70">
        <f>N76/'Children in Care'!N76</f>
        <v>0.79761904761904767</v>
      </c>
      <c r="P76" s="31">
        <v>195</v>
      </c>
      <c r="Q76" s="70">
        <f>P76/'Children in Care'!P76</f>
        <v>0.79918032786885251</v>
      </c>
      <c r="R76" s="31">
        <v>190</v>
      </c>
      <c r="S76" s="70">
        <f>R76/'Children in Care'!R76</f>
        <v>0.7661290322580645</v>
      </c>
      <c r="T76" s="31">
        <v>177</v>
      </c>
      <c r="U76" s="70">
        <f>T76/'Children in Care'!T76</f>
        <v>0.72540983606557374</v>
      </c>
      <c r="V76" s="31">
        <v>191</v>
      </c>
      <c r="W76" s="70">
        <f>V76/'Children in Care'!V76</f>
        <v>0.78600823045267487</v>
      </c>
      <c r="X76" s="163"/>
      <c r="Y76" s="107" t="e">
        <f>X76/'Children in Care'!X76</f>
        <v>#DIV/0!</v>
      </c>
      <c r="Z76" s="163"/>
      <c r="AA76" s="107" t="e">
        <f>Z76/'Children in Care'!Z76</f>
        <v>#DIV/0!</v>
      </c>
      <c r="AB76" s="163"/>
      <c r="AC76" s="107" t="e">
        <f>AB76/'Children in Care'!AB76</f>
        <v>#DIV/0!</v>
      </c>
      <c r="AD76" s="163"/>
      <c r="AE76" s="107" t="e">
        <f>AD76/'Children in Care'!AD76</f>
        <v>#DIV/0!</v>
      </c>
      <c r="AF76" s="33">
        <f t="shared" si="24"/>
        <v>191</v>
      </c>
      <c r="AG76" s="105">
        <f>AF76/'Children in Care'!AF76</f>
        <v>0.78600823045267487</v>
      </c>
      <c r="AH76" s="40"/>
    </row>
    <row r="77" spans="1:34" ht="80.099999999999994" customHeight="1" outlineLevel="1">
      <c r="A77" s="34"/>
      <c r="B77" s="30" t="s">
        <v>48</v>
      </c>
      <c r="C77" s="31">
        <v>248</v>
      </c>
      <c r="D77" s="70">
        <f>C77/'Children in Care'!C77</f>
        <v>0.8920863309352518</v>
      </c>
      <c r="E77" s="40"/>
      <c r="F77" s="40"/>
      <c r="G77" s="40"/>
      <c r="H77" s="31">
        <v>271</v>
      </c>
      <c r="I77" s="70">
        <f>H77/'[1]Children in Care'!H77</f>
        <v>0.96441281138790036</v>
      </c>
      <c r="J77" s="31">
        <v>272</v>
      </c>
      <c r="K77" s="70">
        <f>J77/'[1]Children in Care'!J77</f>
        <v>0.95438596491228067</v>
      </c>
      <c r="L77" s="31">
        <v>262</v>
      </c>
      <c r="M77" s="70">
        <f>L77/'[1]Children in Care'!L77</f>
        <v>0.93906810035842292</v>
      </c>
      <c r="N77" s="31">
        <v>261</v>
      </c>
      <c r="O77" s="70">
        <f>N77/'Children in Care'!N77</f>
        <v>0.9422382671480144</v>
      </c>
      <c r="P77" s="31">
        <v>248</v>
      </c>
      <c r="Q77" s="70">
        <f>P77/'Children in Care'!P77</f>
        <v>0.88256227758007122</v>
      </c>
      <c r="R77" s="31">
        <v>257</v>
      </c>
      <c r="S77" s="70">
        <f>R77/'Children in Care'!R77</f>
        <v>0.95895522388059706</v>
      </c>
      <c r="T77" s="31">
        <v>255</v>
      </c>
      <c r="U77" s="70">
        <f>T77/'Children in Care'!T77</f>
        <v>0.95149253731343286</v>
      </c>
      <c r="V77" s="31">
        <v>254</v>
      </c>
      <c r="W77" s="70">
        <f>V77/'Children in Care'!V77</f>
        <v>0.90391459074733094</v>
      </c>
      <c r="X77" s="163"/>
      <c r="Y77" s="107" t="e">
        <f>X77/'Children in Care'!X77</f>
        <v>#DIV/0!</v>
      </c>
      <c r="Z77" s="163"/>
      <c r="AA77" s="107" t="e">
        <f>Z77/'Children in Care'!Z77</f>
        <v>#DIV/0!</v>
      </c>
      <c r="AB77" s="163"/>
      <c r="AC77" s="107" t="e">
        <f>AB77/'Children in Care'!AB77</f>
        <v>#DIV/0!</v>
      </c>
      <c r="AD77" s="163"/>
      <c r="AE77" s="107" t="e">
        <f>AD77/'Children in Care'!AD77</f>
        <v>#DIV/0!</v>
      </c>
      <c r="AF77" s="33">
        <f t="shared" si="24"/>
        <v>254</v>
      </c>
      <c r="AG77" s="105">
        <f>AF77/'Children in Care'!AF77</f>
        <v>0.90391459074733094</v>
      </c>
      <c r="AH77" s="40"/>
    </row>
    <row r="78" spans="1:34" ht="80.099999999999994" customHeight="1">
      <c r="A78" s="35"/>
      <c r="B78" s="27" t="s">
        <v>170</v>
      </c>
      <c r="C78" s="28">
        <f>SUM(C79:C82)</f>
        <v>885</v>
      </c>
      <c r="D78" s="38">
        <f>C78/'Children in Care'!C78</f>
        <v>0.95161290322580649</v>
      </c>
      <c r="E78" s="37"/>
      <c r="F78" s="37"/>
      <c r="G78" s="37"/>
      <c r="H78" s="28">
        <f>SUM(H79:H82)</f>
        <v>850</v>
      </c>
      <c r="I78" s="38">
        <f>H78/'[1]Children in Care'!H78</f>
        <v>0.90715048025613665</v>
      </c>
      <c r="J78" s="28">
        <f>SUM(J79:J82)</f>
        <v>833</v>
      </c>
      <c r="K78" s="38">
        <f>J78/'[1]Children in Care'!J78</f>
        <v>0.88900747065101382</v>
      </c>
      <c r="L78" s="28">
        <f>SUM(L79:L82)</f>
        <v>831</v>
      </c>
      <c r="M78" s="38">
        <f>L78/'[1]Children in Care'!L78</f>
        <v>0.87198321091290665</v>
      </c>
      <c r="N78" s="28">
        <f>SUM(N79:N82)</f>
        <v>856</v>
      </c>
      <c r="O78" s="38">
        <f>N78/'Children in Care'!N78</f>
        <v>0.90774125132555672</v>
      </c>
      <c r="P78" s="28">
        <f>SUM(P79:P82)</f>
        <v>857</v>
      </c>
      <c r="Q78" s="38">
        <f>P78/'Children in Care'!P78</f>
        <v>0.90783898305084743</v>
      </c>
      <c r="R78" s="28">
        <f>SUM(R79:R82)</f>
        <v>863</v>
      </c>
      <c r="S78" s="38">
        <f>R78/'Children in Care'!R78</f>
        <v>0.90746582544689802</v>
      </c>
      <c r="T78" s="28">
        <f>SUM(T79:T82)</f>
        <v>854</v>
      </c>
      <c r="U78" s="38">
        <f>T78/'Children in Care'!T78</f>
        <v>0.89611752360965369</v>
      </c>
      <c r="V78" s="28">
        <f>SUM(V79:V82)</f>
        <v>855</v>
      </c>
      <c r="W78" s="38">
        <f>V78/'Children in Care'!V78</f>
        <v>0.91151385927505335</v>
      </c>
      <c r="X78" s="162">
        <f>SUM(X79:X82)</f>
        <v>0</v>
      </c>
      <c r="Y78" s="169" t="e">
        <f>X78/'Children in Care'!X78</f>
        <v>#DIV/0!</v>
      </c>
      <c r="Z78" s="162">
        <f>SUM(Z79:Z82)</f>
        <v>0</v>
      </c>
      <c r="AA78" s="169" t="e">
        <f>Z78/'Children in Care'!Z78</f>
        <v>#DIV/0!</v>
      </c>
      <c r="AB78" s="162">
        <f>SUM(AB79:AB82)</f>
        <v>0</v>
      </c>
      <c r="AC78" s="169" t="e">
        <f>AB78/'Children in Care'!AB78</f>
        <v>#DIV/0!</v>
      </c>
      <c r="AD78" s="162">
        <f>SUM(AD79:AD82)</f>
        <v>0</v>
      </c>
      <c r="AE78" s="169" t="e">
        <f>AD78/'Children in Care'!AD78</f>
        <v>#DIV/0!</v>
      </c>
      <c r="AF78" s="28">
        <f>SUM(AF79:AF82)</f>
        <v>855</v>
      </c>
      <c r="AG78" s="38">
        <f>AF78/'Children in Care'!AF78</f>
        <v>0.91151385927505335</v>
      </c>
      <c r="AH78" s="37"/>
    </row>
    <row r="79" spans="1:34" ht="80.099999999999994" customHeight="1" outlineLevel="1">
      <c r="A79" s="35"/>
      <c r="B79" s="30" t="s">
        <v>49</v>
      </c>
      <c r="C79" s="31">
        <v>339</v>
      </c>
      <c r="D79" s="70">
        <f>C79/'Children in Care'!C79</f>
        <v>0.97694524495677237</v>
      </c>
      <c r="E79" s="40"/>
      <c r="F79" s="40"/>
      <c r="G79" s="40"/>
      <c r="H79" s="31">
        <v>318</v>
      </c>
      <c r="I79" s="70">
        <f>H79/'[1]Children in Care'!H79</f>
        <v>0.91379310344827591</v>
      </c>
      <c r="J79" s="31">
        <v>319</v>
      </c>
      <c r="K79" s="70">
        <f>J79/'[1]Children in Care'!J79</f>
        <v>0.91666666666666663</v>
      </c>
      <c r="L79" s="31">
        <v>320</v>
      </c>
      <c r="M79" s="70">
        <f>L79/'[1]Children in Care'!L79</f>
        <v>0.90909090909090906</v>
      </c>
      <c r="N79" s="31">
        <v>326</v>
      </c>
      <c r="O79" s="70">
        <f>N79/'Children in Care'!N79</f>
        <v>0.93678160919540232</v>
      </c>
      <c r="P79" s="31">
        <v>320</v>
      </c>
      <c r="Q79" s="70">
        <f>P79/'Children in Care'!P79</f>
        <v>0.93294460641399413</v>
      </c>
      <c r="R79" s="31">
        <v>332</v>
      </c>
      <c r="S79" s="70">
        <f>R79/'Children in Care'!R79</f>
        <v>0.95677233429394815</v>
      </c>
      <c r="T79" s="31">
        <v>324</v>
      </c>
      <c r="U79" s="70">
        <f>T79/'Children in Care'!T79</f>
        <v>0.94186046511627908</v>
      </c>
      <c r="V79" s="31">
        <v>319</v>
      </c>
      <c r="W79" s="70">
        <f>V79/'Children in Care'!V79</f>
        <v>0.95795795795795791</v>
      </c>
      <c r="X79" s="163"/>
      <c r="Y79" s="107" t="e">
        <f>X79/'Children in Care'!X79</f>
        <v>#DIV/0!</v>
      </c>
      <c r="Z79" s="163"/>
      <c r="AA79" s="107" t="e">
        <f>Z79/'Children in Care'!Z79</f>
        <v>#DIV/0!</v>
      </c>
      <c r="AB79" s="163"/>
      <c r="AC79" s="107" t="e">
        <f>AB79/'Children in Care'!AB79</f>
        <v>#DIV/0!</v>
      </c>
      <c r="AD79" s="163"/>
      <c r="AE79" s="107" t="e">
        <f>AD79/'Children in Care'!AD79</f>
        <v>#DIV/0!</v>
      </c>
      <c r="AF79" s="33">
        <f>V79</f>
        <v>319</v>
      </c>
      <c r="AG79" s="105">
        <f>AF79/'Children in Care'!AF79</f>
        <v>0.95795795795795791</v>
      </c>
      <c r="AH79" s="40"/>
    </row>
    <row r="80" spans="1:34" ht="80.099999999999994" customHeight="1" outlineLevel="1">
      <c r="A80" s="35"/>
      <c r="B80" s="30" t="s">
        <v>50</v>
      </c>
      <c r="C80" s="31">
        <v>170</v>
      </c>
      <c r="D80" s="70">
        <f>C80/'Children in Care'!C80</f>
        <v>0.93922651933701662</v>
      </c>
      <c r="E80" s="40"/>
      <c r="F80" s="40"/>
      <c r="G80" s="40"/>
      <c r="H80" s="31">
        <v>144</v>
      </c>
      <c r="I80" s="70">
        <f>H80/'[1]Children in Care'!H80</f>
        <v>0.76595744680851063</v>
      </c>
      <c r="J80" s="31">
        <v>140</v>
      </c>
      <c r="K80" s="70">
        <f>J80/'[1]Children in Care'!J80</f>
        <v>0.73298429319371727</v>
      </c>
      <c r="L80" s="31">
        <v>133</v>
      </c>
      <c r="M80" s="70">
        <f>L80/'[1]Children in Care'!L80</f>
        <v>0.6785714285714286</v>
      </c>
      <c r="N80" s="31">
        <v>153</v>
      </c>
      <c r="O80" s="70">
        <f>N80/'Children in Care'!N80</f>
        <v>0.7846153846153846</v>
      </c>
      <c r="P80" s="31">
        <v>161</v>
      </c>
      <c r="Q80" s="70">
        <f>P80/'Children in Care'!P80</f>
        <v>0.81313131313131315</v>
      </c>
      <c r="R80" s="31">
        <v>156</v>
      </c>
      <c r="S80" s="70">
        <f>R80/'Children in Care'!R80</f>
        <v>0.7839195979899497</v>
      </c>
      <c r="T80" s="31">
        <v>145</v>
      </c>
      <c r="U80" s="70">
        <f>T80/'Children in Care'!T80</f>
        <v>0.73979591836734693</v>
      </c>
      <c r="V80" s="31">
        <v>149</v>
      </c>
      <c r="W80" s="70">
        <f>V80/'Children in Care'!V80</f>
        <v>0.772020725388601</v>
      </c>
      <c r="X80" s="163"/>
      <c r="Y80" s="107" t="e">
        <f>X80/'Children in Care'!X80</f>
        <v>#DIV/0!</v>
      </c>
      <c r="Z80" s="163"/>
      <c r="AA80" s="107" t="e">
        <f>Z80/'Children in Care'!Z80</f>
        <v>#DIV/0!</v>
      </c>
      <c r="AB80" s="163"/>
      <c r="AC80" s="107" t="e">
        <f>AB80/'Children in Care'!AB80</f>
        <v>#DIV/0!</v>
      </c>
      <c r="AD80" s="163"/>
      <c r="AE80" s="107" t="e">
        <f>AD80/'Children in Care'!AD80</f>
        <v>#DIV/0!</v>
      </c>
      <c r="AF80" s="33">
        <f t="shared" ref="AF80:AF82" si="25">V80</f>
        <v>149</v>
      </c>
      <c r="AG80" s="105">
        <f>AF80/'Children in Care'!AF80</f>
        <v>0.772020725388601</v>
      </c>
      <c r="AH80" s="40"/>
    </row>
    <row r="81" spans="1:34" ht="80.099999999999994" customHeight="1" outlineLevel="1">
      <c r="A81" s="35"/>
      <c r="B81" s="30" t="s">
        <v>51</v>
      </c>
      <c r="C81" s="31">
        <v>265</v>
      </c>
      <c r="D81" s="70">
        <f>C81/'Children in Care'!C81</f>
        <v>0.95667870036101088</v>
      </c>
      <c r="E81" s="40"/>
      <c r="F81" s="40"/>
      <c r="G81" s="40"/>
      <c r="H81" s="31">
        <v>273</v>
      </c>
      <c r="I81" s="70">
        <f>H81/'[1]Children in Care'!H81</f>
        <v>0.98201438848920863</v>
      </c>
      <c r="J81" s="31">
        <v>267</v>
      </c>
      <c r="K81" s="70">
        <f>J81/'[1]Children in Care'!J81</f>
        <v>0.96739130434782605</v>
      </c>
      <c r="L81" s="31">
        <v>259</v>
      </c>
      <c r="M81" s="70">
        <f>L81/'[1]Children in Care'!L81</f>
        <v>0.93501805054151621</v>
      </c>
      <c r="N81" s="31">
        <v>257</v>
      </c>
      <c r="O81" s="70">
        <f>N81/'Children in Care'!N81</f>
        <v>0.93795620437956206</v>
      </c>
      <c r="P81" s="31">
        <v>261</v>
      </c>
      <c r="Q81" s="70">
        <f>P81/'Children in Care'!P81</f>
        <v>0.9388489208633094</v>
      </c>
      <c r="R81" s="31">
        <v>261</v>
      </c>
      <c r="S81" s="70">
        <f>R81/'Children in Care'!R81</f>
        <v>0.94565217391304346</v>
      </c>
      <c r="T81" s="31">
        <v>266</v>
      </c>
      <c r="U81" s="70">
        <f>T81/'Children in Care'!T81</f>
        <v>0.93006993006993011</v>
      </c>
      <c r="V81" s="31">
        <v>277</v>
      </c>
      <c r="W81" s="70">
        <f>V81/'Children in Care'!V81</f>
        <v>0.97879858657243812</v>
      </c>
      <c r="X81" s="163"/>
      <c r="Y81" s="107" t="e">
        <f>X81/'Children in Care'!X81</f>
        <v>#DIV/0!</v>
      </c>
      <c r="Z81" s="163"/>
      <c r="AA81" s="107" t="e">
        <f>Z81/'Children in Care'!Z81</f>
        <v>#DIV/0!</v>
      </c>
      <c r="AB81" s="163"/>
      <c r="AC81" s="107" t="e">
        <f>AB81/'Children in Care'!AB81</f>
        <v>#DIV/0!</v>
      </c>
      <c r="AD81" s="163"/>
      <c r="AE81" s="107" t="e">
        <f>AD81/'Children in Care'!AD81</f>
        <v>#DIV/0!</v>
      </c>
      <c r="AF81" s="33">
        <f t="shared" si="25"/>
        <v>277</v>
      </c>
      <c r="AG81" s="105">
        <f>AF81/'Children in Care'!AF81</f>
        <v>0.97879858657243812</v>
      </c>
      <c r="AH81" s="40"/>
    </row>
    <row r="82" spans="1:34" ht="80.099999999999994" customHeight="1" outlineLevel="1">
      <c r="A82" s="35"/>
      <c r="B82" s="30" t="s">
        <v>52</v>
      </c>
      <c r="C82" s="31">
        <v>111</v>
      </c>
      <c r="D82" s="70">
        <f>C82/'Children in Care'!C82</f>
        <v>0.88800000000000001</v>
      </c>
      <c r="E82" s="40"/>
      <c r="F82" s="40"/>
      <c r="G82" s="40"/>
      <c r="H82" s="31">
        <v>115</v>
      </c>
      <c r="I82" s="70">
        <f>H82/'[1]Children in Care'!H82</f>
        <v>0.93495934959349591</v>
      </c>
      <c r="J82" s="31">
        <v>107</v>
      </c>
      <c r="K82" s="70">
        <f>J82/'[1]Children in Care'!J82</f>
        <v>0.87704918032786883</v>
      </c>
      <c r="L82" s="31">
        <v>119</v>
      </c>
      <c r="M82" s="70">
        <f>L82/'[1]Children in Care'!L82</f>
        <v>0.9296875</v>
      </c>
      <c r="N82" s="31">
        <v>120</v>
      </c>
      <c r="O82" s="70">
        <f>N82/'Children in Care'!N82</f>
        <v>0.95238095238095233</v>
      </c>
      <c r="P82" s="31">
        <v>115</v>
      </c>
      <c r="Q82" s="70">
        <f>P82/'Children in Care'!P82</f>
        <v>0.92</v>
      </c>
      <c r="R82" s="31">
        <v>114</v>
      </c>
      <c r="S82" s="70">
        <f>R82/'Children in Care'!R82</f>
        <v>0.88372093023255816</v>
      </c>
      <c r="T82" s="31">
        <v>119</v>
      </c>
      <c r="U82" s="70">
        <f>T82/'Children in Care'!T82</f>
        <v>0.93700787401574803</v>
      </c>
      <c r="V82" s="31">
        <v>110</v>
      </c>
      <c r="W82" s="70">
        <f>V82/'Children in Care'!V82</f>
        <v>0.8527131782945736</v>
      </c>
      <c r="X82" s="163"/>
      <c r="Y82" s="107" t="e">
        <f>X82/'Children in Care'!X82</f>
        <v>#DIV/0!</v>
      </c>
      <c r="Z82" s="163"/>
      <c r="AA82" s="107" t="e">
        <f>Z82/'Children in Care'!Z82</f>
        <v>#DIV/0!</v>
      </c>
      <c r="AB82" s="163"/>
      <c r="AC82" s="107" t="e">
        <f>AB82/'Children in Care'!AB82</f>
        <v>#DIV/0!</v>
      </c>
      <c r="AD82" s="163"/>
      <c r="AE82" s="107" t="e">
        <f>AD82/'Children in Care'!AD82</f>
        <v>#DIV/0!</v>
      </c>
      <c r="AF82" s="33">
        <f t="shared" si="25"/>
        <v>110</v>
      </c>
      <c r="AG82" s="105">
        <f>AF82/'Children in Care'!AF82</f>
        <v>0.8527131782945736</v>
      </c>
      <c r="AH82" s="40"/>
    </row>
    <row r="83" spans="1:34" ht="80.099999999999994" customHeight="1">
      <c r="A83" s="35"/>
      <c r="B83" s="27" t="s">
        <v>171</v>
      </c>
      <c r="C83" s="28">
        <f>SUM(C84:C87)</f>
        <v>1103</v>
      </c>
      <c r="D83" s="38">
        <f>C83/'Children in Care'!C83</f>
        <v>0.95913043478260873</v>
      </c>
      <c r="E83" s="37"/>
      <c r="F83" s="37"/>
      <c r="G83" s="37"/>
      <c r="H83" s="28">
        <f>SUM(H84:H87)</f>
        <v>1108</v>
      </c>
      <c r="I83" s="38">
        <f>H83/'[1]Children in Care'!H83</f>
        <v>0.95599654874892148</v>
      </c>
      <c r="J83" s="28">
        <f>SUM(J84:J87)</f>
        <v>1086</v>
      </c>
      <c r="K83" s="38">
        <f>J83/'[1]Children in Care'!J83</f>
        <v>0.95013123359580054</v>
      </c>
      <c r="L83" s="28">
        <f>SUM(L84:L87)</f>
        <v>1106</v>
      </c>
      <c r="M83" s="38">
        <f>L83/'[1]Children in Care'!L83</f>
        <v>0.97017543859649125</v>
      </c>
      <c r="N83" s="28">
        <f>SUM(N84:N87)</f>
        <v>1105</v>
      </c>
      <c r="O83" s="38">
        <f>N83/'Children in Care'!N83</f>
        <v>0.97701149425287359</v>
      </c>
      <c r="P83" s="28">
        <f>SUM(P84:P87)</f>
        <v>1089</v>
      </c>
      <c r="Q83" s="38">
        <f>P83/'Children in Care'!P83</f>
        <v>0.95694200351493852</v>
      </c>
      <c r="R83" s="28">
        <f>SUM(R84:R87)</f>
        <v>1090</v>
      </c>
      <c r="S83" s="38">
        <f>R83/'Children in Care'!R83</f>
        <v>0.95697980684811235</v>
      </c>
      <c r="T83" s="28">
        <f>SUM(T84:T87)</f>
        <v>1099</v>
      </c>
      <c r="U83" s="38">
        <f>T83/'Children in Care'!T83</f>
        <v>0.96403508771929824</v>
      </c>
      <c r="V83" s="28">
        <f>SUM(V84:V87)</f>
        <v>1091</v>
      </c>
      <c r="W83" s="38">
        <f>V83/'Children in Care'!V83</f>
        <v>0.96634189548272809</v>
      </c>
      <c r="X83" s="162">
        <f>SUM(X84:X87)</f>
        <v>0</v>
      </c>
      <c r="Y83" s="169" t="e">
        <f>X83/'Children in Care'!X83</f>
        <v>#DIV/0!</v>
      </c>
      <c r="Z83" s="162">
        <f>SUM(Z84:Z87)</f>
        <v>0</v>
      </c>
      <c r="AA83" s="169" t="e">
        <f>Z83/'Children in Care'!Z83</f>
        <v>#DIV/0!</v>
      </c>
      <c r="AB83" s="162">
        <f>SUM(AB84:AB87)</f>
        <v>0</v>
      </c>
      <c r="AC83" s="169" t="e">
        <f>AB83/'Children in Care'!AB83</f>
        <v>#DIV/0!</v>
      </c>
      <c r="AD83" s="162">
        <f>SUM(AD84:AD87)</f>
        <v>0</v>
      </c>
      <c r="AE83" s="169" t="e">
        <f>AD83/'Children in Care'!AD83</f>
        <v>#DIV/0!</v>
      </c>
      <c r="AF83" s="28">
        <f>SUM(AF84:AF87)</f>
        <v>1091</v>
      </c>
      <c r="AG83" s="38">
        <f>AF83/'Children in Care'!AF83</f>
        <v>0.96634189548272809</v>
      </c>
      <c r="AH83" s="37"/>
    </row>
    <row r="84" spans="1:34" ht="80.099999999999994" customHeight="1" outlineLevel="1">
      <c r="A84" s="35"/>
      <c r="B84" s="30" t="s">
        <v>53</v>
      </c>
      <c r="C84" s="31">
        <v>496</v>
      </c>
      <c r="D84" s="70">
        <f>C84/'Children in Care'!C84</f>
        <v>0.94117647058823528</v>
      </c>
      <c r="E84" s="40"/>
      <c r="F84" s="40"/>
      <c r="G84" s="40"/>
      <c r="H84" s="31">
        <v>489</v>
      </c>
      <c r="I84" s="70">
        <f>H84/'[1]Children in Care'!H84</f>
        <v>0.91401869158878501</v>
      </c>
      <c r="J84" s="31">
        <v>491</v>
      </c>
      <c r="K84" s="70">
        <f>J84/'[1]Children in Care'!J84</f>
        <v>0.92120075046904315</v>
      </c>
      <c r="L84" s="31">
        <v>511</v>
      </c>
      <c r="M84" s="70">
        <f>L84/'[1]Children in Care'!L84</f>
        <v>0.96597353497164462</v>
      </c>
      <c r="N84" s="31">
        <v>506</v>
      </c>
      <c r="O84" s="70">
        <f>N84/'Children in Care'!N84</f>
        <v>0.95652173913043481</v>
      </c>
      <c r="P84" s="31">
        <v>506</v>
      </c>
      <c r="Q84" s="70">
        <f>P84/'Children in Care'!P84</f>
        <v>0.95112781954887216</v>
      </c>
      <c r="R84" s="31">
        <v>500</v>
      </c>
      <c r="S84" s="70">
        <f>R84/'Children in Care'!R84</f>
        <v>0.93984962406015038</v>
      </c>
      <c r="T84" s="31">
        <v>497</v>
      </c>
      <c r="U84" s="70">
        <f>T84/'Children in Care'!T84</f>
        <v>0.93950850661625707</v>
      </c>
      <c r="V84" s="31">
        <v>493</v>
      </c>
      <c r="W84" s="70">
        <f>V84/'Children in Care'!V84</f>
        <v>0.94083969465648853</v>
      </c>
      <c r="X84" s="163"/>
      <c r="Y84" s="107" t="e">
        <f>X84/'Children in Care'!X84</f>
        <v>#DIV/0!</v>
      </c>
      <c r="Z84" s="163"/>
      <c r="AA84" s="107" t="e">
        <f>Z84/'Children in Care'!Z84</f>
        <v>#DIV/0!</v>
      </c>
      <c r="AB84" s="163"/>
      <c r="AC84" s="107" t="e">
        <f>AB84/'Children in Care'!AB84</f>
        <v>#DIV/0!</v>
      </c>
      <c r="AD84" s="163"/>
      <c r="AE84" s="107" t="e">
        <f>AD84/'Children in Care'!AD84</f>
        <v>#DIV/0!</v>
      </c>
      <c r="AF84" s="33">
        <f>V84</f>
        <v>493</v>
      </c>
      <c r="AG84" s="105">
        <f>AF84/'Children in Care'!AF84</f>
        <v>0.94083969465648853</v>
      </c>
      <c r="AH84" s="40"/>
    </row>
    <row r="85" spans="1:34" ht="80.099999999999994" customHeight="1" outlineLevel="1">
      <c r="A85" s="35"/>
      <c r="B85" s="30" t="s">
        <v>54</v>
      </c>
      <c r="C85" s="31">
        <v>84</v>
      </c>
      <c r="D85" s="70">
        <f>C85/'Children in Care'!C85</f>
        <v>1</v>
      </c>
      <c r="E85" s="40"/>
      <c r="F85" s="40"/>
      <c r="G85" s="40"/>
      <c r="H85" s="31">
        <v>84</v>
      </c>
      <c r="I85" s="70">
        <f>H85/'[1]Children in Care'!H85</f>
        <v>1</v>
      </c>
      <c r="J85" s="31">
        <v>84</v>
      </c>
      <c r="K85" s="70">
        <f>J85/'[1]Children in Care'!J85</f>
        <v>1</v>
      </c>
      <c r="L85" s="31">
        <v>82</v>
      </c>
      <c r="M85" s="70">
        <f>L85/'[1]Children in Care'!L85</f>
        <v>0.96470588235294119</v>
      </c>
      <c r="N85" s="31">
        <v>82</v>
      </c>
      <c r="O85" s="70">
        <f>N85/'Children in Care'!N85</f>
        <v>0.98795180722891562</v>
      </c>
      <c r="P85" s="31">
        <v>82</v>
      </c>
      <c r="Q85" s="70">
        <f>P85/'Children in Care'!P85</f>
        <v>0.98795180722891562</v>
      </c>
      <c r="R85" s="31">
        <v>82</v>
      </c>
      <c r="S85" s="70">
        <f>R85/'Children in Care'!R85</f>
        <v>0.97619047619047616</v>
      </c>
      <c r="T85" s="31">
        <v>82</v>
      </c>
      <c r="U85" s="70">
        <f>T85/'Children in Care'!T85</f>
        <v>0.97619047619047616</v>
      </c>
      <c r="V85" s="31">
        <v>79</v>
      </c>
      <c r="W85" s="70">
        <f>V85/'Children in Care'!V85</f>
        <v>0.95180722891566261</v>
      </c>
      <c r="X85" s="163"/>
      <c r="Y85" s="107" t="e">
        <f>X85/'Children in Care'!X85</f>
        <v>#DIV/0!</v>
      </c>
      <c r="Z85" s="163"/>
      <c r="AA85" s="107" t="e">
        <f>Z85/'Children in Care'!Z85</f>
        <v>#DIV/0!</v>
      </c>
      <c r="AB85" s="163"/>
      <c r="AC85" s="107" t="e">
        <f>AB85/'Children in Care'!AB85</f>
        <v>#DIV/0!</v>
      </c>
      <c r="AD85" s="163"/>
      <c r="AE85" s="107" t="e">
        <f>AD85/'Children in Care'!AD85</f>
        <v>#DIV/0!</v>
      </c>
      <c r="AF85" s="33">
        <f t="shared" ref="AF85:AF87" si="26">V85</f>
        <v>79</v>
      </c>
      <c r="AG85" s="105">
        <f>AF85/'Children in Care'!AF85</f>
        <v>0.95180722891566261</v>
      </c>
      <c r="AH85" s="40"/>
    </row>
    <row r="86" spans="1:34" ht="80.099999999999994" customHeight="1" outlineLevel="1">
      <c r="A86" s="35"/>
      <c r="B86" s="30" t="s">
        <v>55</v>
      </c>
      <c r="C86" s="31">
        <v>223</v>
      </c>
      <c r="D86" s="70">
        <f>C86/'Children in Care'!C86</f>
        <v>0.94491525423728817</v>
      </c>
      <c r="E86" s="40"/>
      <c r="F86" s="40"/>
      <c r="G86" s="40"/>
      <c r="H86" s="31">
        <v>237</v>
      </c>
      <c r="I86" s="70">
        <f>H86/'[1]Children in Care'!H86</f>
        <v>0.97933884297520657</v>
      </c>
      <c r="J86" s="31">
        <v>220</v>
      </c>
      <c r="K86" s="70">
        <f>J86/'[1]Children in Care'!J86</f>
        <v>0.94017094017094016</v>
      </c>
      <c r="L86" s="31">
        <v>222</v>
      </c>
      <c r="M86" s="70">
        <f>L86/'[1]Children in Care'!L86</f>
        <v>0.9568965517241379</v>
      </c>
      <c r="N86" s="31">
        <v>232</v>
      </c>
      <c r="O86" s="70">
        <f>N86/'Children in Care'!N86</f>
        <v>0.99145299145299148</v>
      </c>
      <c r="P86" s="31">
        <v>214</v>
      </c>
      <c r="Q86" s="70">
        <f>P86/'Children in Care'!P86</f>
        <v>0.90677966101694918</v>
      </c>
      <c r="R86" s="31">
        <v>226</v>
      </c>
      <c r="S86" s="70">
        <f>R86/'Children in Care'!R86</f>
        <v>0.94166666666666665</v>
      </c>
      <c r="T86" s="31">
        <v>236</v>
      </c>
      <c r="U86" s="70">
        <f>T86/'Children in Care'!T86</f>
        <v>0.97925311203319498</v>
      </c>
      <c r="V86" s="31">
        <v>234</v>
      </c>
      <c r="W86" s="70">
        <f>V86/'Children in Care'!V86</f>
        <v>0.99152542372881358</v>
      </c>
      <c r="X86" s="163"/>
      <c r="Y86" s="107" t="e">
        <f>X86/'Children in Care'!X86</f>
        <v>#DIV/0!</v>
      </c>
      <c r="Z86" s="163"/>
      <c r="AA86" s="107" t="e">
        <f>Z86/'Children in Care'!Z86</f>
        <v>#DIV/0!</v>
      </c>
      <c r="AB86" s="163"/>
      <c r="AC86" s="107" t="e">
        <f>AB86/'Children in Care'!AB86</f>
        <v>#DIV/0!</v>
      </c>
      <c r="AD86" s="163"/>
      <c r="AE86" s="107" t="e">
        <f>AD86/'Children in Care'!AD86</f>
        <v>#DIV/0!</v>
      </c>
      <c r="AF86" s="33">
        <f t="shared" si="26"/>
        <v>234</v>
      </c>
      <c r="AG86" s="105">
        <f>AF86/'Children in Care'!AF86</f>
        <v>0.99152542372881358</v>
      </c>
      <c r="AH86" s="40"/>
    </row>
    <row r="87" spans="1:34" ht="80.099999999999994" customHeight="1" outlineLevel="1">
      <c r="A87" s="35"/>
      <c r="B87" s="30" t="s">
        <v>56</v>
      </c>
      <c r="C87" s="31">
        <v>300</v>
      </c>
      <c r="D87" s="70">
        <f>C87/'Children in Care'!C87</f>
        <v>0.99009900990099009</v>
      </c>
      <c r="E87" s="40"/>
      <c r="F87" s="40"/>
      <c r="G87" s="40"/>
      <c r="H87" s="31">
        <v>298</v>
      </c>
      <c r="I87" s="70">
        <f>H87/'[1]Children in Care'!H87</f>
        <v>1</v>
      </c>
      <c r="J87" s="31">
        <v>291</v>
      </c>
      <c r="K87" s="70">
        <f>J87/'[1]Children in Care'!J87</f>
        <v>0.99657534246575341</v>
      </c>
      <c r="L87" s="31">
        <v>291</v>
      </c>
      <c r="M87" s="70">
        <f>L87/'[1]Children in Care'!L87</f>
        <v>0.98979591836734693</v>
      </c>
      <c r="N87" s="31">
        <v>285</v>
      </c>
      <c r="O87" s="70">
        <f>N87/'Children in Care'!N87</f>
        <v>1</v>
      </c>
      <c r="P87" s="31">
        <v>287</v>
      </c>
      <c r="Q87" s="70">
        <f>P87/'Children in Care'!P87</f>
        <v>1</v>
      </c>
      <c r="R87" s="31">
        <v>282</v>
      </c>
      <c r="S87" s="70">
        <f>R87/'Children in Care'!R87</f>
        <v>0.99646643109540634</v>
      </c>
      <c r="T87" s="31">
        <v>284</v>
      </c>
      <c r="U87" s="70">
        <f>T87/'Children in Care'!T87</f>
        <v>0.99300699300699302</v>
      </c>
      <c r="V87" s="31">
        <v>285</v>
      </c>
      <c r="W87" s="70">
        <f>V87/'Children in Care'!V87</f>
        <v>0.99650349650349646</v>
      </c>
      <c r="X87" s="163"/>
      <c r="Y87" s="107" t="e">
        <f>X87/'Children in Care'!X87</f>
        <v>#DIV/0!</v>
      </c>
      <c r="Z87" s="163"/>
      <c r="AA87" s="107" t="e">
        <f>Z87/'Children in Care'!Z87</f>
        <v>#DIV/0!</v>
      </c>
      <c r="AB87" s="163"/>
      <c r="AC87" s="107" t="e">
        <f>AB87/'Children in Care'!AB87</f>
        <v>#DIV/0!</v>
      </c>
      <c r="AD87" s="163"/>
      <c r="AE87" s="107" t="e">
        <f>AD87/'Children in Care'!AD87</f>
        <v>#DIV/0!</v>
      </c>
      <c r="AF87" s="33">
        <f t="shared" si="26"/>
        <v>285</v>
      </c>
      <c r="AG87" s="105">
        <f>AF87/'Children in Care'!AF87</f>
        <v>0.99650349650349646</v>
      </c>
      <c r="AH87" s="40"/>
    </row>
    <row r="88" spans="1:34" ht="80.099999999999994" customHeight="1">
      <c r="A88" s="35"/>
      <c r="B88" s="27" t="s">
        <v>172</v>
      </c>
      <c r="C88" s="28">
        <f>SUM(C89:C93)</f>
        <v>1068</v>
      </c>
      <c r="D88" s="38">
        <f>C88/'Children in Care'!C88</f>
        <v>0.99534016775396084</v>
      </c>
      <c r="E88" s="37"/>
      <c r="F88" s="37"/>
      <c r="G88" s="37"/>
      <c r="H88" s="28">
        <f>SUM(H89:H93)</f>
        <v>1069</v>
      </c>
      <c r="I88" s="29">
        <f>H88/'[1]Children in Care'!H88</f>
        <v>0.99627213420316874</v>
      </c>
      <c r="J88" s="28">
        <f>SUM(J89:J93)</f>
        <v>1065</v>
      </c>
      <c r="K88" s="29">
        <f>J88/'[1]Children in Care'!J88</f>
        <v>0.99532710280373837</v>
      </c>
      <c r="L88" s="28">
        <f>SUM(L89:L93)</f>
        <v>1065</v>
      </c>
      <c r="M88" s="38">
        <f>L88/'[1]Children in Care'!L88</f>
        <v>0.99812558575445176</v>
      </c>
      <c r="N88" s="28">
        <f>SUM(N89:N93)</f>
        <v>1057</v>
      </c>
      <c r="O88" s="38">
        <f>N88/'Children in Care'!N88</f>
        <v>0.99905482041587901</v>
      </c>
      <c r="P88" s="28">
        <f>SUM(P89:P93)</f>
        <v>1055</v>
      </c>
      <c r="Q88" s="38">
        <f>P88/'Children in Care'!P88</f>
        <v>0.99716446124763702</v>
      </c>
      <c r="R88" s="28">
        <f>SUM(R89:R93)</f>
        <v>1066</v>
      </c>
      <c r="S88" s="38">
        <f>R88/'Children in Care'!R88</f>
        <v>0.99347623485554515</v>
      </c>
      <c r="T88" s="28">
        <f>SUM(T89:T93)</f>
        <v>1049</v>
      </c>
      <c r="U88" s="38">
        <f>T88/'Children in Care'!T88</f>
        <v>0.98682972718720607</v>
      </c>
      <c r="V88" s="28">
        <f>SUM(V89:V93)</f>
        <v>1026</v>
      </c>
      <c r="W88" s="38">
        <f>V88/'Children in Care'!V88</f>
        <v>0.98275862068965514</v>
      </c>
      <c r="X88" s="162">
        <f>SUM(X89:X93)</f>
        <v>0</v>
      </c>
      <c r="Y88" s="169" t="e">
        <f>X88/'Children in Care'!X88</f>
        <v>#DIV/0!</v>
      </c>
      <c r="Z88" s="162">
        <f>SUM(Z89:Z93)</f>
        <v>0</v>
      </c>
      <c r="AA88" s="165" t="e">
        <f>Z88/'Children in Care'!Z88</f>
        <v>#DIV/0!</v>
      </c>
      <c r="AB88" s="162">
        <f>SUM(AB89:AB93)</f>
        <v>0</v>
      </c>
      <c r="AC88" s="169" t="e">
        <f>AB88/'Children in Care'!AB88</f>
        <v>#DIV/0!</v>
      </c>
      <c r="AD88" s="162">
        <f>SUM(AD89:AD93)</f>
        <v>0</v>
      </c>
      <c r="AE88" s="169" t="e">
        <f>AD88/'Children in Care'!AD88</f>
        <v>#DIV/0!</v>
      </c>
      <c r="AF88" s="28">
        <f>SUM(AF89:AF93)</f>
        <v>1026</v>
      </c>
      <c r="AG88" s="29">
        <f>AF88/'Children in Care'!AF88</f>
        <v>0.98275862068965514</v>
      </c>
      <c r="AH88" s="37"/>
    </row>
    <row r="89" spans="1:34" ht="80.099999999999994" customHeight="1" outlineLevel="1">
      <c r="A89" s="35"/>
      <c r="B89" s="30" t="s">
        <v>57</v>
      </c>
      <c r="C89" s="31">
        <v>405</v>
      </c>
      <c r="D89" s="70">
        <f>C89/'Children in Care'!C89</f>
        <v>1</v>
      </c>
      <c r="E89" s="40"/>
      <c r="F89" s="40"/>
      <c r="G89" s="40"/>
      <c r="H89" s="31">
        <v>406</v>
      </c>
      <c r="I89" s="70">
        <f>H89/'[1]Children in Care'!H89</f>
        <v>1</v>
      </c>
      <c r="J89" s="31">
        <v>405</v>
      </c>
      <c r="K89" s="70">
        <f>J89/'[1]Children in Care'!J89</f>
        <v>0.99753694581280783</v>
      </c>
      <c r="L89" s="31">
        <v>404</v>
      </c>
      <c r="M89" s="70">
        <f>L89/'[1]Children in Care'!L89</f>
        <v>1</v>
      </c>
      <c r="N89" s="31">
        <v>399</v>
      </c>
      <c r="O89" s="70">
        <f>N89/'Children in Care'!N89</f>
        <v>1</v>
      </c>
      <c r="P89" s="31">
        <v>404</v>
      </c>
      <c r="Q89" s="70">
        <f>P89/'Children in Care'!P89</f>
        <v>1</v>
      </c>
      <c r="R89" s="31">
        <v>402</v>
      </c>
      <c r="S89" s="70">
        <f>R89/'Children in Care'!R89</f>
        <v>1</v>
      </c>
      <c r="T89" s="31">
        <v>410</v>
      </c>
      <c r="U89" s="70">
        <f>T89/'Children in Care'!T89</f>
        <v>1</v>
      </c>
      <c r="V89" s="31">
        <v>401</v>
      </c>
      <c r="W89" s="70">
        <f>V89/'Children in Care'!V89</f>
        <v>1</v>
      </c>
      <c r="X89" s="163"/>
      <c r="Y89" s="107" t="e">
        <f>X89/'Children in Care'!X89</f>
        <v>#DIV/0!</v>
      </c>
      <c r="Z89" s="163"/>
      <c r="AA89" s="107" t="e">
        <f>Z89/'Children in Care'!Z89</f>
        <v>#DIV/0!</v>
      </c>
      <c r="AB89" s="163"/>
      <c r="AC89" s="107" t="e">
        <f>AB89/'Children in Care'!AB89</f>
        <v>#DIV/0!</v>
      </c>
      <c r="AD89" s="163"/>
      <c r="AE89" s="107" t="e">
        <f>AD89/'Children in Care'!AD89</f>
        <v>#DIV/0!</v>
      </c>
      <c r="AF89" s="33">
        <f>V89</f>
        <v>401</v>
      </c>
      <c r="AG89" s="105">
        <f>AF89/'Children in Care'!AF89</f>
        <v>1</v>
      </c>
      <c r="AH89" s="40"/>
    </row>
    <row r="90" spans="1:34" ht="80.099999999999994" customHeight="1" outlineLevel="1">
      <c r="A90" s="35"/>
      <c r="B90" s="30" t="s">
        <v>58</v>
      </c>
      <c r="C90" s="31">
        <v>317</v>
      </c>
      <c r="D90" s="70">
        <f>C90/'Children in Care'!C90</f>
        <v>0.99062499999999998</v>
      </c>
      <c r="E90" s="40"/>
      <c r="F90" s="40"/>
      <c r="G90" s="40"/>
      <c r="H90" s="31">
        <v>315</v>
      </c>
      <c r="I90" s="70">
        <f>H90/'[1]Children in Care'!H90</f>
        <v>0.99369085173501581</v>
      </c>
      <c r="J90" s="31">
        <v>311</v>
      </c>
      <c r="K90" s="70">
        <f>J90/'[1]Children in Care'!J90</f>
        <v>0.99361022364217255</v>
      </c>
      <c r="L90" s="31">
        <v>312</v>
      </c>
      <c r="M90" s="70">
        <f>L90/'[1]Children in Care'!L90</f>
        <v>0.99363057324840764</v>
      </c>
      <c r="N90" s="31">
        <v>315</v>
      </c>
      <c r="O90" s="70">
        <f>N90/'Children in Care'!N90</f>
        <v>1</v>
      </c>
      <c r="P90" s="31">
        <v>317</v>
      </c>
      <c r="Q90" s="70">
        <f>P90/'Children in Care'!P90</f>
        <v>1</v>
      </c>
      <c r="R90" s="31">
        <v>327</v>
      </c>
      <c r="S90" s="70">
        <f>R90/'Children in Care'!R90</f>
        <v>1</v>
      </c>
      <c r="T90" s="31">
        <v>324</v>
      </c>
      <c r="U90" s="70">
        <f>T90/'Children in Care'!T90</f>
        <v>1</v>
      </c>
      <c r="V90" s="31">
        <v>317</v>
      </c>
      <c r="W90" s="70">
        <f>V90/'Children in Care'!V90</f>
        <v>0.99685534591194969</v>
      </c>
      <c r="X90" s="163"/>
      <c r="Y90" s="107" t="e">
        <f>X90/'Children in Care'!X90</f>
        <v>#DIV/0!</v>
      </c>
      <c r="Z90" s="163"/>
      <c r="AA90" s="107" t="e">
        <f>Z90/'Children in Care'!Z90</f>
        <v>#DIV/0!</v>
      </c>
      <c r="AB90" s="163"/>
      <c r="AC90" s="107" t="e">
        <f>AB90/'Children in Care'!AB90</f>
        <v>#DIV/0!</v>
      </c>
      <c r="AD90" s="163"/>
      <c r="AE90" s="107" t="e">
        <f>AD90/'Children in Care'!AD90</f>
        <v>#DIV/0!</v>
      </c>
      <c r="AF90" s="33">
        <f t="shared" ref="AF90:AF93" si="27">V90</f>
        <v>317</v>
      </c>
      <c r="AG90" s="105">
        <f>AF90/'Children in Care'!AF90</f>
        <v>0.99685534591194969</v>
      </c>
      <c r="AH90" s="40"/>
    </row>
    <row r="91" spans="1:34" ht="80.099999999999994" customHeight="1" outlineLevel="1">
      <c r="A91" s="35"/>
      <c r="B91" s="30" t="s">
        <v>59</v>
      </c>
      <c r="C91" s="31">
        <v>96</v>
      </c>
      <c r="D91" s="70">
        <f>C91/'Children in Care'!C91</f>
        <v>1</v>
      </c>
      <c r="E91" s="40"/>
      <c r="F91" s="40"/>
      <c r="G91" s="40"/>
      <c r="H91" s="31">
        <v>100</v>
      </c>
      <c r="I91" s="70">
        <f>H91/'[1]Children in Care'!H91</f>
        <v>1</v>
      </c>
      <c r="J91" s="31">
        <v>102</v>
      </c>
      <c r="K91" s="70">
        <f>J91/'[1]Children in Care'!J91</f>
        <v>1</v>
      </c>
      <c r="L91" s="31">
        <v>102</v>
      </c>
      <c r="M91" s="70">
        <f>L91/'[1]Children in Care'!L91</f>
        <v>1</v>
      </c>
      <c r="N91" s="31">
        <v>102</v>
      </c>
      <c r="O91" s="70">
        <f>N91/'Children in Care'!N91</f>
        <v>1</v>
      </c>
      <c r="P91" s="31">
        <v>95</v>
      </c>
      <c r="Q91" s="70">
        <f>P91/'Children in Care'!P91</f>
        <v>1</v>
      </c>
      <c r="R91" s="31">
        <v>97</v>
      </c>
      <c r="S91" s="70">
        <f>R91/'Children in Care'!R91</f>
        <v>1</v>
      </c>
      <c r="T91" s="31">
        <v>93</v>
      </c>
      <c r="U91" s="70">
        <f>T91/'Children in Care'!T91</f>
        <v>1</v>
      </c>
      <c r="V91" s="31">
        <v>91</v>
      </c>
      <c r="W91" s="70">
        <f>V91/'Children in Care'!V91</f>
        <v>1</v>
      </c>
      <c r="X91" s="163"/>
      <c r="Y91" s="107" t="e">
        <f>X91/'Children in Care'!X91</f>
        <v>#DIV/0!</v>
      </c>
      <c r="Z91" s="163"/>
      <c r="AA91" s="107" t="e">
        <f>Z91/'Children in Care'!Z91</f>
        <v>#DIV/0!</v>
      </c>
      <c r="AB91" s="163"/>
      <c r="AC91" s="107" t="e">
        <f>AB91/'Children in Care'!AB91</f>
        <v>#DIV/0!</v>
      </c>
      <c r="AD91" s="163"/>
      <c r="AE91" s="107" t="e">
        <f>AD91/'Children in Care'!AD91</f>
        <v>#DIV/0!</v>
      </c>
      <c r="AF91" s="33">
        <f t="shared" si="27"/>
        <v>91</v>
      </c>
      <c r="AG91" s="105">
        <f>AF91/'Children in Care'!AF91</f>
        <v>1</v>
      </c>
      <c r="AH91" s="40"/>
    </row>
    <row r="92" spans="1:34" ht="80.099999999999994" customHeight="1" outlineLevel="1">
      <c r="A92" s="35"/>
      <c r="B92" s="30" t="s">
        <v>60</v>
      </c>
      <c r="C92" s="31">
        <v>173</v>
      </c>
      <c r="D92" s="70">
        <f>C92/'Children in Care'!C92</f>
        <v>0.99425287356321834</v>
      </c>
      <c r="E92" s="40"/>
      <c r="F92" s="40"/>
      <c r="G92" s="40"/>
      <c r="H92" s="31">
        <v>172</v>
      </c>
      <c r="I92" s="70">
        <f>H92/'[1]Children in Care'!H92</f>
        <v>0.9942196531791907</v>
      </c>
      <c r="J92" s="31">
        <v>172</v>
      </c>
      <c r="K92" s="70">
        <f>J92/'[1]Children in Care'!J92</f>
        <v>0.9942196531791907</v>
      </c>
      <c r="L92" s="31">
        <v>171</v>
      </c>
      <c r="M92" s="70">
        <f>L92/'[1]Children in Care'!L92</f>
        <v>1</v>
      </c>
      <c r="N92" s="31">
        <v>169</v>
      </c>
      <c r="O92" s="70">
        <f>N92/'Children in Care'!N92</f>
        <v>0.99411764705882355</v>
      </c>
      <c r="P92" s="31">
        <v>163</v>
      </c>
      <c r="Q92" s="70">
        <f>P92/'Children in Care'!P92</f>
        <v>0.98787878787878791</v>
      </c>
      <c r="R92" s="31">
        <v>166</v>
      </c>
      <c r="S92" s="70">
        <f>R92/'Children in Care'!R92</f>
        <v>0.99401197604790414</v>
      </c>
      <c r="T92" s="31">
        <v>163</v>
      </c>
      <c r="U92" s="70">
        <f>T92/'Children in Care'!T92</f>
        <v>1</v>
      </c>
      <c r="V92" s="31">
        <v>157</v>
      </c>
      <c r="W92" s="70">
        <f>V92/'Children in Care'!V92</f>
        <v>0.97515527950310554</v>
      </c>
      <c r="X92" s="163"/>
      <c r="Y92" s="107" t="e">
        <f>X92/'Children in Care'!X92</f>
        <v>#DIV/0!</v>
      </c>
      <c r="Z92" s="163"/>
      <c r="AA92" s="107" t="e">
        <f>Z92/'Children in Care'!Z92</f>
        <v>#DIV/0!</v>
      </c>
      <c r="AB92" s="163"/>
      <c r="AC92" s="107" t="e">
        <f>AB92/'Children in Care'!AB92</f>
        <v>#DIV/0!</v>
      </c>
      <c r="AD92" s="163"/>
      <c r="AE92" s="107" t="e">
        <f>AD92/'Children in Care'!AD92</f>
        <v>#DIV/0!</v>
      </c>
      <c r="AF92" s="33">
        <f t="shared" si="27"/>
        <v>157</v>
      </c>
      <c r="AG92" s="105">
        <f>AF92/'Children in Care'!AF92</f>
        <v>0.97515527950310554</v>
      </c>
      <c r="AH92" s="40"/>
    </row>
    <row r="93" spans="1:34" ht="80.099999999999994" customHeight="1" outlineLevel="1">
      <c r="A93" s="35"/>
      <c r="B93" s="30" t="s">
        <v>61</v>
      </c>
      <c r="C93" s="31">
        <v>77</v>
      </c>
      <c r="D93" s="70">
        <f>C93/'Children in Care'!C93</f>
        <v>0.98717948717948723</v>
      </c>
      <c r="E93" s="40"/>
      <c r="F93" s="40"/>
      <c r="G93" s="40"/>
      <c r="H93" s="31">
        <v>76</v>
      </c>
      <c r="I93" s="70">
        <f>H93/'[1]Children in Care'!H93</f>
        <v>0.98701298701298701</v>
      </c>
      <c r="J93" s="31">
        <v>75</v>
      </c>
      <c r="K93" s="70">
        <f>J93/'[1]Children in Care'!J93</f>
        <v>0.98684210526315785</v>
      </c>
      <c r="L93" s="31">
        <v>76</v>
      </c>
      <c r="M93" s="70">
        <f>L93/'[1]Children in Care'!L93</f>
        <v>1</v>
      </c>
      <c r="N93" s="31">
        <v>72</v>
      </c>
      <c r="O93" s="70">
        <f>N93/'Children in Care'!N93</f>
        <v>1</v>
      </c>
      <c r="P93" s="31">
        <v>76</v>
      </c>
      <c r="Q93" s="70">
        <f>P93/'Children in Care'!P93</f>
        <v>0.98701298701298701</v>
      </c>
      <c r="R93" s="31">
        <v>74</v>
      </c>
      <c r="S93" s="70">
        <f>R93/'Children in Care'!R93</f>
        <v>0.92500000000000004</v>
      </c>
      <c r="T93" s="31">
        <v>59</v>
      </c>
      <c r="U93" s="70">
        <f>T93/'Children in Care'!T93</f>
        <v>0.80821917808219179</v>
      </c>
      <c r="V93" s="31">
        <v>60</v>
      </c>
      <c r="W93" s="70">
        <f>V93/'Children in Care'!V93</f>
        <v>0.82191780821917804</v>
      </c>
      <c r="X93" s="163"/>
      <c r="Y93" s="107" t="e">
        <f>X93/'Children in Care'!X93</f>
        <v>#DIV/0!</v>
      </c>
      <c r="Z93" s="163"/>
      <c r="AA93" s="107" t="e">
        <f>Z93/'Children in Care'!Z93</f>
        <v>#DIV/0!</v>
      </c>
      <c r="AB93" s="163"/>
      <c r="AC93" s="107" t="e">
        <f>AB93/'Children in Care'!AB93</f>
        <v>#DIV/0!</v>
      </c>
      <c r="AD93" s="163"/>
      <c r="AE93" s="107" t="e">
        <f>AD93/'Children in Care'!AD93</f>
        <v>#DIV/0!</v>
      </c>
      <c r="AF93" s="33">
        <f t="shared" si="27"/>
        <v>60</v>
      </c>
      <c r="AG93" s="105">
        <f>AF93/'Children in Care'!AF93</f>
        <v>0.82191780821917804</v>
      </c>
      <c r="AH93" s="40"/>
    </row>
    <row r="94" spans="1:34" ht="80.099999999999994" customHeight="1" outlineLevel="1">
      <c r="A94" s="35"/>
      <c r="B94" s="27" t="s">
        <v>265</v>
      </c>
      <c r="C94" s="28"/>
      <c r="D94" s="38" t="e">
        <f>C94/'Children in Care'!C94</f>
        <v>#DIV/0!</v>
      </c>
      <c r="E94" s="37"/>
      <c r="F94" s="37"/>
      <c r="G94" s="37"/>
      <c r="H94" s="28">
        <v>15</v>
      </c>
      <c r="I94" s="38">
        <f>H94/'[1]Children in Care'!H94</f>
        <v>1</v>
      </c>
      <c r="J94" s="28">
        <v>10</v>
      </c>
      <c r="K94" s="38">
        <f>J94/'[1]Children in Care'!J94</f>
        <v>1</v>
      </c>
      <c r="L94" s="28">
        <v>10</v>
      </c>
      <c r="M94" s="38">
        <f>L94/'[1]Children in Care'!L94</f>
        <v>1</v>
      </c>
      <c r="N94" s="28">
        <v>13</v>
      </c>
      <c r="O94" s="38">
        <f>N94/'Children in Care'!N94</f>
        <v>1</v>
      </c>
      <c r="P94" s="28">
        <v>14</v>
      </c>
      <c r="Q94" s="38">
        <f>P94/'Children in Care'!P94</f>
        <v>1</v>
      </c>
      <c r="R94" s="28">
        <v>14</v>
      </c>
      <c r="S94" s="38">
        <f>R94/'Children in Care'!R94</f>
        <v>1</v>
      </c>
      <c r="T94" s="28">
        <v>11</v>
      </c>
      <c r="U94" s="38">
        <f>T94/'Children in Care'!T94</f>
        <v>1</v>
      </c>
      <c r="V94" s="28">
        <v>11</v>
      </c>
      <c r="W94" s="38">
        <f>V94/'Children in Care'!V94</f>
        <v>1</v>
      </c>
      <c r="X94" s="162"/>
      <c r="Y94" s="169" t="e">
        <f>X94/'Children in Care'!X94</f>
        <v>#DIV/0!</v>
      </c>
      <c r="Z94" s="162"/>
      <c r="AA94" s="169" t="e">
        <f>Z94/'Children in Care'!Z94</f>
        <v>#DIV/0!</v>
      </c>
      <c r="AB94" s="162"/>
      <c r="AC94" s="169" t="e">
        <f>AB94/'Children in Care'!AB94</f>
        <v>#DIV/0!</v>
      </c>
      <c r="AD94" s="162"/>
      <c r="AE94" s="169" t="e">
        <f>AD94/'Children in Care'!AD94</f>
        <v>#DIV/0!</v>
      </c>
      <c r="AF94" s="28">
        <f>V94</f>
        <v>11</v>
      </c>
      <c r="AG94" s="38">
        <f>AF94/'Children in Care'!AF94</f>
        <v>1</v>
      </c>
      <c r="AH94" s="37"/>
    </row>
    <row r="95" spans="1:34" ht="80.099999999999994" customHeight="1">
      <c r="A95" s="316" t="s">
        <v>200</v>
      </c>
      <c r="B95" s="24" t="s">
        <v>62</v>
      </c>
      <c r="C95" s="25">
        <f>C96+C101+C106+C111+C117</f>
        <v>1595</v>
      </c>
      <c r="D95" s="36">
        <f>C95/'Children in Care'!C95</f>
        <v>0.93002915451895041</v>
      </c>
      <c r="E95" s="26"/>
      <c r="F95" s="26"/>
      <c r="G95" s="26"/>
      <c r="H95" s="25">
        <f>H96+H101+H106+H111+H117</f>
        <v>1558</v>
      </c>
      <c r="I95" s="36">
        <f>H95/'[1]Children in Care'!H95</f>
        <v>0.90898483080513415</v>
      </c>
      <c r="J95" s="25">
        <f>J96+J101+J106+J111+J117</f>
        <v>1561</v>
      </c>
      <c r="K95" s="36">
        <f>J95/'[1]Children in Care'!J95</f>
        <v>0.92094395280235986</v>
      </c>
      <c r="L95" s="25">
        <f>L96+L101+L106+L111+L117</f>
        <v>1548</v>
      </c>
      <c r="M95" s="36">
        <f>L95/'[1]Children in Care'!L95</f>
        <v>0.91814946619217086</v>
      </c>
      <c r="N95" s="25">
        <f>N96+N101+N106+N111+N117</f>
        <v>1565</v>
      </c>
      <c r="O95" s="36">
        <f>N95/'Children in Care'!N95</f>
        <v>0.92494089834515369</v>
      </c>
      <c r="P95" s="25">
        <f>P96+P101+P106+P111+P117</f>
        <v>1563</v>
      </c>
      <c r="Q95" s="36">
        <f>P95/'Children in Care'!P95</f>
        <v>0.92321323095097463</v>
      </c>
      <c r="R95" s="25">
        <f>R96+R101+R106+R111+R117</f>
        <v>1575</v>
      </c>
      <c r="S95" s="36">
        <f>R95/'Children in Care'!R95</f>
        <v>0.92920353982300885</v>
      </c>
      <c r="T95" s="25">
        <f>T96+T101+T106+T111+T117</f>
        <v>1549</v>
      </c>
      <c r="U95" s="36">
        <f>T95/'Children in Care'!T95</f>
        <v>0.91224970553592466</v>
      </c>
      <c r="V95" s="25">
        <f>V96+V101+V106+V111+V117</f>
        <v>1551</v>
      </c>
      <c r="W95" s="36">
        <f>V95/'Children in Care'!V95</f>
        <v>0.92102137767220904</v>
      </c>
      <c r="X95" s="170">
        <f>X96+X101+X106+X111+X117</f>
        <v>0</v>
      </c>
      <c r="Y95" s="171" t="e">
        <f>X95/'Children in Care'!X95</f>
        <v>#DIV/0!</v>
      </c>
      <c r="Z95" s="170">
        <f>Z96+Z101+Z106+Z111+Z117</f>
        <v>0</v>
      </c>
      <c r="AA95" s="171" t="e">
        <f>Z95/'Children in Care'!Z95</f>
        <v>#DIV/0!</v>
      </c>
      <c r="AB95" s="170">
        <f>AB96+AB101+AB106+AB111+AB117</f>
        <v>0</v>
      </c>
      <c r="AC95" s="171" t="e">
        <f>AB95/'Children in Care'!AB95</f>
        <v>#DIV/0!</v>
      </c>
      <c r="AD95" s="170">
        <f>AD96+AD101+AD106+AD111+AD117</f>
        <v>0</v>
      </c>
      <c r="AE95" s="171" t="e">
        <f>AD95/'Children in Care'!AD95</f>
        <v>#DIV/0!</v>
      </c>
      <c r="AF95" s="25">
        <f>AF96+AF101+AF106+AF111+AF117</f>
        <v>1551</v>
      </c>
      <c r="AG95" s="36">
        <f>AF95/'Children in Care'!AF95</f>
        <v>0.92102137767220904</v>
      </c>
      <c r="AH95" s="26"/>
    </row>
    <row r="96" spans="1:34" ht="80.099999999999994" customHeight="1">
      <c r="A96" s="316"/>
      <c r="B96" s="27" t="s">
        <v>169</v>
      </c>
      <c r="C96" s="28">
        <f>SUM(C97:C100)</f>
        <v>365</v>
      </c>
      <c r="D96" s="38">
        <f>C96/'Children in Care'!C96</f>
        <v>0.85480093676814983</v>
      </c>
      <c r="E96" s="37"/>
      <c r="F96" s="37"/>
      <c r="G96" s="37"/>
      <c r="H96" s="28">
        <f>SUM(H97:H100)</f>
        <v>358</v>
      </c>
      <c r="I96" s="38">
        <f>H96/'[1]Children in Care'!H96</f>
        <v>0.84037558685446012</v>
      </c>
      <c r="J96" s="28">
        <f>SUM(J97:J100)</f>
        <v>353</v>
      </c>
      <c r="K96" s="38">
        <f>J96/'[1]Children in Care'!J96</f>
        <v>0.83058823529411763</v>
      </c>
      <c r="L96" s="28">
        <f>SUM(L97:L100)</f>
        <v>348</v>
      </c>
      <c r="M96" s="38">
        <f>L96/'[1]Children in Care'!L96</f>
        <v>0.82660332541567694</v>
      </c>
      <c r="N96" s="28">
        <f>SUM(N97:N100)</f>
        <v>342</v>
      </c>
      <c r="O96" s="38">
        <f>N96/'Children in Care'!N96</f>
        <v>0.82014388489208634</v>
      </c>
      <c r="P96" s="28">
        <f>SUM(P97:P100)</f>
        <v>354</v>
      </c>
      <c r="Q96" s="38">
        <f>P96/'Children in Care'!P96</f>
        <v>0.83490566037735847</v>
      </c>
      <c r="R96" s="28">
        <f>SUM(R97:R100)</f>
        <v>370</v>
      </c>
      <c r="S96" s="38">
        <f>R96/'Children in Care'!R96</f>
        <v>0.87058823529411766</v>
      </c>
      <c r="T96" s="28">
        <f>SUM(T97:T100)</f>
        <v>362</v>
      </c>
      <c r="U96" s="38">
        <f>T96/'Children in Care'!T96</f>
        <v>0.82272727272727275</v>
      </c>
      <c r="V96" s="28">
        <f>SUM(V97:V100)</f>
        <v>364</v>
      </c>
      <c r="W96" s="38">
        <f>V96/'Children in Care'!V96</f>
        <v>0.83870967741935487</v>
      </c>
      <c r="X96" s="162">
        <f>SUM(X97:X100)</f>
        <v>0</v>
      </c>
      <c r="Y96" s="169" t="e">
        <f>X96/'Children in Care'!X96</f>
        <v>#DIV/0!</v>
      </c>
      <c r="Z96" s="162">
        <f>SUM(Z97:Z100)</f>
        <v>0</v>
      </c>
      <c r="AA96" s="169" t="e">
        <f>Z96/'Children in Care'!Z96</f>
        <v>#DIV/0!</v>
      </c>
      <c r="AB96" s="162">
        <f>SUM(AB97:AB100)</f>
        <v>0</v>
      </c>
      <c r="AC96" s="169" t="e">
        <f>AB96/'Children in Care'!AB96</f>
        <v>#DIV/0!</v>
      </c>
      <c r="AD96" s="162">
        <f>SUM(AD97:AD100)</f>
        <v>0</v>
      </c>
      <c r="AE96" s="169" t="e">
        <f>AD96/'Children in Care'!AD96</f>
        <v>#DIV/0!</v>
      </c>
      <c r="AF96" s="28">
        <f>SUM(AF97:AF100)</f>
        <v>364</v>
      </c>
      <c r="AG96" s="38">
        <f>AF96/'Children in Care'!AF96</f>
        <v>0.83870967741935487</v>
      </c>
      <c r="AH96" s="37"/>
    </row>
    <row r="97" spans="1:34" ht="80.099999999999994" customHeight="1" outlineLevel="1">
      <c r="A97" s="316"/>
      <c r="B97" s="30" t="s">
        <v>45</v>
      </c>
      <c r="C97" s="31">
        <v>64</v>
      </c>
      <c r="D97" s="70">
        <f>C97/'Children in Care'!C97</f>
        <v>0.64646464646464652</v>
      </c>
      <c r="E97" s="40"/>
      <c r="F97" s="40"/>
      <c r="G97" s="40"/>
      <c r="H97" s="31">
        <v>64</v>
      </c>
      <c r="I97" s="70">
        <f>H97/'[1]Children in Care'!H97</f>
        <v>0.65979381443298968</v>
      </c>
      <c r="J97" s="31">
        <v>59</v>
      </c>
      <c r="K97" s="70">
        <f>J97/'[1]Children in Care'!J97</f>
        <v>0.61458333333333337</v>
      </c>
      <c r="L97" s="31">
        <v>54</v>
      </c>
      <c r="M97" s="70">
        <f>L97/'[1]Children in Care'!L97</f>
        <v>0.58695652173913049</v>
      </c>
      <c r="N97" s="31">
        <v>59</v>
      </c>
      <c r="O97" s="70">
        <f>N97/'Children in Care'!N97</f>
        <v>0.63440860215053763</v>
      </c>
      <c r="P97" s="31">
        <v>85</v>
      </c>
      <c r="Q97" s="70">
        <f>P97/'Children in Care'!P97</f>
        <v>0.85858585858585856</v>
      </c>
      <c r="R97" s="31">
        <v>93</v>
      </c>
      <c r="S97" s="70">
        <f>R97/'Children in Care'!R97</f>
        <v>0.88571428571428568</v>
      </c>
      <c r="T97" s="31">
        <v>93</v>
      </c>
      <c r="U97" s="70">
        <f>T97/'Children in Care'!T97</f>
        <v>0.86915887850467288</v>
      </c>
      <c r="V97" s="31">
        <v>88</v>
      </c>
      <c r="W97" s="70">
        <f>V97/'Children in Care'!V97</f>
        <v>0.85436893203883491</v>
      </c>
      <c r="X97" s="163"/>
      <c r="Y97" s="107" t="e">
        <f>X97/'Children in Care'!X97</f>
        <v>#DIV/0!</v>
      </c>
      <c r="Z97" s="163"/>
      <c r="AA97" s="107" t="e">
        <f>Z97/'Children in Care'!Z97</f>
        <v>#DIV/0!</v>
      </c>
      <c r="AB97" s="163"/>
      <c r="AC97" s="107" t="e">
        <f>AB97/'Children in Care'!AB97</f>
        <v>#DIV/0!</v>
      </c>
      <c r="AD97" s="163"/>
      <c r="AE97" s="107" t="e">
        <f>AD97/'Children in Care'!AD97</f>
        <v>#DIV/0!</v>
      </c>
      <c r="AF97" s="33">
        <f>V97</f>
        <v>88</v>
      </c>
      <c r="AG97" s="105">
        <f>AF97/'Children in Care'!AF97</f>
        <v>0.85436893203883491</v>
      </c>
      <c r="AH97" s="40"/>
    </row>
    <row r="98" spans="1:34" ht="80.099999999999994" customHeight="1" outlineLevel="1">
      <c r="A98" s="34"/>
      <c r="B98" s="30" t="s">
        <v>46</v>
      </c>
      <c r="C98" s="31">
        <v>75</v>
      </c>
      <c r="D98" s="70">
        <f>C98/'Children in Care'!C98</f>
        <v>0.9375</v>
      </c>
      <c r="E98" s="40"/>
      <c r="F98" s="40"/>
      <c r="G98" s="40"/>
      <c r="H98" s="31">
        <v>79</v>
      </c>
      <c r="I98" s="70">
        <f>H98/'[1]Children in Care'!H98</f>
        <v>0.98750000000000004</v>
      </c>
      <c r="J98" s="31">
        <v>79</v>
      </c>
      <c r="K98" s="70">
        <f>J98/'[1]Children in Care'!J98</f>
        <v>0.98750000000000004</v>
      </c>
      <c r="L98" s="31">
        <v>78</v>
      </c>
      <c r="M98" s="70">
        <f>L98/'[1]Children in Care'!L98</f>
        <v>0.97499999999999998</v>
      </c>
      <c r="N98" s="31">
        <v>77</v>
      </c>
      <c r="O98" s="70">
        <f>N98/'Children in Care'!N98</f>
        <v>0.97468354430379744</v>
      </c>
      <c r="P98" s="31">
        <v>77</v>
      </c>
      <c r="Q98" s="70">
        <f>P98/'Children in Care'!P98</f>
        <v>0.97468354430379744</v>
      </c>
      <c r="R98" s="31">
        <v>76</v>
      </c>
      <c r="S98" s="70">
        <f>R98/'Children in Care'!R98</f>
        <v>0.97435897435897434</v>
      </c>
      <c r="T98" s="31">
        <v>78</v>
      </c>
      <c r="U98" s="70">
        <f>T98/'Children in Care'!T98</f>
        <v>0.97499999999999998</v>
      </c>
      <c r="V98" s="31">
        <v>76</v>
      </c>
      <c r="W98" s="70">
        <f>V98/'Children in Care'!V98</f>
        <v>0.98701298701298701</v>
      </c>
      <c r="X98" s="163"/>
      <c r="Y98" s="107" t="e">
        <f>X98/'Children in Care'!X98</f>
        <v>#DIV/0!</v>
      </c>
      <c r="Z98" s="163"/>
      <c r="AA98" s="107" t="e">
        <f>Z98/'Children in Care'!Z98</f>
        <v>#DIV/0!</v>
      </c>
      <c r="AB98" s="163"/>
      <c r="AC98" s="107" t="e">
        <f>AB98/'Children in Care'!AB98</f>
        <v>#DIV/0!</v>
      </c>
      <c r="AD98" s="163"/>
      <c r="AE98" s="107" t="e">
        <f>AD98/'Children in Care'!AD98</f>
        <v>#DIV/0!</v>
      </c>
      <c r="AF98" s="33">
        <f t="shared" ref="AF98:AF100" si="28">V98</f>
        <v>76</v>
      </c>
      <c r="AG98" s="105">
        <f>AF98/'Children in Care'!AF98</f>
        <v>0.98701298701298701</v>
      </c>
      <c r="AH98" s="40"/>
    </row>
    <row r="99" spans="1:34" ht="80.099999999999994" customHeight="1" outlineLevel="1">
      <c r="A99" s="34"/>
      <c r="B99" s="30" t="s">
        <v>47</v>
      </c>
      <c r="C99" s="31">
        <v>131</v>
      </c>
      <c r="D99" s="70">
        <f>C99/'Children in Care'!C99</f>
        <v>0.86754966887417218</v>
      </c>
      <c r="E99" s="40"/>
      <c r="F99" s="40"/>
      <c r="G99" s="40"/>
      <c r="H99" s="31">
        <v>120</v>
      </c>
      <c r="I99" s="70">
        <f>H99/'[1]Children in Care'!H99</f>
        <v>0.8</v>
      </c>
      <c r="J99" s="31">
        <v>128</v>
      </c>
      <c r="K99" s="70">
        <f>J99/'[1]Children in Care'!J99</f>
        <v>0.82580645161290323</v>
      </c>
      <c r="L99" s="31">
        <v>124</v>
      </c>
      <c r="M99" s="70">
        <f>L99/'[1]Children in Care'!L99</f>
        <v>0.80519480519480524</v>
      </c>
      <c r="N99" s="31">
        <v>116</v>
      </c>
      <c r="O99" s="70">
        <f>N99/'Children in Care'!N99</f>
        <v>0.76315789473684215</v>
      </c>
      <c r="P99" s="31">
        <v>118</v>
      </c>
      <c r="Q99" s="70">
        <f>P99/'Children in Care'!P99</f>
        <v>0.7814569536423841</v>
      </c>
      <c r="R99" s="31">
        <v>114</v>
      </c>
      <c r="S99" s="70">
        <f>R99/'Children in Care'!R99</f>
        <v>0.78082191780821919</v>
      </c>
      <c r="T99" s="31">
        <v>107</v>
      </c>
      <c r="U99" s="70">
        <f>T99/'Children in Care'!T99</f>
        <v>0.68152866242038213</v>
      </c>
      <c r="V99" s="31">
        <v>115</v>
      </c>
      <c r="W99" s="70">
        <f>V99/'Children in Care'!V99</f>
        <v>0.7142857142857143</v>
      </c>
      <c r="X99" s="163"/>
      <c r="Y99" s="107" t="e">
        <f>X99/'Children in Care'!X99</f>
        <v>#DIV/0!</v>
      </c>
      <c r="Z99" s="163"/>
      <c r="AA99" s="107" t="e">
        <f>Z99/'Children in Care'!Z99</f>
        <v>#DIV/0!</v>
      </c>
      <c r="AB99" s="163"/>
      <c r="AC99" s="107" t="e">
        <f>AB99/'Children in Care'!AB99</f>
        <v>#DIV/0!</v>
      </c>
      <c r="AD99" s="163"/>
      <c r="AE99" s="107" t="e">
        <f>AD99/'Children in Care'!AD99</f>
        <v>#DIV/0!</v>
      </c>
      <c r="AF99" s="33">
        <f t="shared" si="28"/>
        <v>115</v>
      </c>
      <c r="AG99" s="105">
        <f>AF99/'Children in Care'!AF99</f>
        <v>0.7142857142857143</v>
      </c>
      <c r="AH99" s="40"/>
    </row>
    <row r="100" spans="1:34" ht="80.099999999999994" customHeight="1" outlineLevel="1">
      <c r="A100" s="34"/>
      <c r="B100" s="30" t="s">
        <v>48</v>
      </c>
      <c r="C100" s="31">
        <v>95</v>
      </c>
      <c r="D100" s="70">
        <f>C100/'Children in Care'!C100</f>
        <v>0.97938144329896903</v>
      </c>
      <c r="E100" s="40"/>
      <c r="F100" s="40"/>
      <c r="G100" s="40"/>
      <c r="H100" s="31">
        <v>95</v>
      </c>
      <c r="I100" s="70">
        <f>H100/'[1]Children in Care'!H100</f>
        <v>0.95959595959595956</v>
      </c>
      <c r="J100" s="31">
        <v>87</v>
      </c>
      <c r="K100" s="70">
        <f>J100/'[1]Children in Care'!J100</f>
        <v>0.92553191489361697</v>
      </c>
      <c r="L100" s="31">
        <v>92</v>
      </c>
      <c r="M100" s="70">
        <f>L100/'[1]Children in Care'!L100</f>
        <v>0.96842105263157896</v>
      </c>
      <c r="N100" s="31">
        <v>90</v>
      </c>
      <c r="O100" s="70">
        <f>N100/'Children in Care'!N100</f>
        <v>0.967741935483871</v>
      </c>
      <c r="P100" s="31">
        <v>74</v>
      </c>
      <c r="Q100" s="70">
        <f>P100/'Children in Care'!P100</f>
        <v>0.77894736842105261</v>
      </c>
      <c r="R100" s="31">
        <v>87</v>
      </c>
      <c r="S100" s="70">
        <f>R100/'Children in Care'!R100</f>
        <v>0.90625</v>
      </c>
      <c r="T100" s="31">
        <v>84</v>
      </c>
      <c r="U100" s="70">
        <f>T100/'Children in Care'!T100</f>
        <v>0.875</v>
      </c>
      <c r="V100" s="31">
        <v>85</v>
      </c>
      <c r="W100" s="70">
        <f>V100/'Children in Care'!V100</f>
        <v>0.91397849462365588</v>
      </c>
      <c r="X100" s="163"/>
      <c r="Y100" s="107" t="e">
        <f>X100/'Children in Care'!X100</f>
        <v>#DIV/0!</v>
      </c>
      <c r="Z100" s="163"/>
      <c r="AA100" s="107" t="e">
        <f>Z100/'Children in Care'!Z100</f>
        <v>#DIV/0!</v>
      </c>
      <c r="AB100" s="163"/>
      <c r="AC100" s="107" t="e">
        <f>AB100/'Children in Care'!AB100</f>
        <v>#DIV/0!</v>
      </c>
      <c r="AD100" s="163"/>
      <c r="AE100" s="107" t="e">
        <f>AD100/'Children in Care'!AD100</f>
        <v>#DIV/0!</v>
      </c>
      <c r="AF100" s="33">
        <f t="shared" si="28"/>
        <v>85</v>
      </c>
      <c r="AG100" s="105">
        <f>AF100/'Children in Care'!AF100</f>
        <v>0.91397849462365588</v>
      </c>
      <c r="AH100" s="40"/>
    </row>
    <row r="101" spans="1:34" ht="80.099999999999994" customHeight="1">
      <c r="A101" s="35"/>
      <c r="B101" s="27" t="s">
        <v>170</v>
      </c>
      <c r="C101" s="28">
        <f>SUM(C102:C105)</f>
        <v>416</v>
      </c>
      <c r="D101" s="38">
        <f>C101/'Children in Care'!C101</f>
        <v>0.95194508009153322</v>
      </c>
      <c r="E101" s="37"/>
      <c r="F101" s="37"/>
      <c r="G101" s="37"/>
      <c r="H101" s="28">
        <f>SUM(H102:H105)</f>
        <v>385</v>
      </c>
      <c r="I101" s="38">
        <f>H101/'[1]Children in Care'!H101</f>
        <v>0.88709677419354838</v>
      </c>
      <c r="J101" s="28">
        <f>SUM(J102:J105)</f>
        <v>402</v>
      </c>
      <c r="K101" s="38">
        <f>J101/'[1]Children in Care'!J101</f>
        <v>0.92840646651270209</v>
      </c>
      <c r="L101" s="28">
        <f>SUM(L102:L105)</f>
        <v>391</v>
      </c>
      <c r="M101" s="38">
        <f>L101/'[1]Children in Care'!L101</f>
        <v>0.90092165898617516</v>
      </c>
      <c r="N101" s="28">
        <f>SUM(N102:N105)</f>
        <v>399</v>
      </c>
      <c r="O101" s="38">
        <f>N101/'Children in Care'!N101</f>
        <v>0.92575406032482599</v>
      </c>
      <c r="P101" s="28">
        <f>SUM(P102:P105)</f>
        <v>394</v>
      </c>
      <c r="Q101" s="38">
        <f>P101/'Children in Care'!P101</f>
        <v>0.92705882352941171</v>
      </c>
      <c r="R101" s="28">
        <f>SUM(R102:R105)</f>
        <v>391</v>
      </c>
      <c r="S101" s="38">
        <f>R101/'Children in Care'!R101</f>
        <v>0.92654028436018954</v>
      </c>
      <c r="T101" s="28">
        <f>SUM(T102:T105)</f>
        <v>385</v>
      </c>
      <c r="U101" s="38">
        <f>T101/'Children in Care'!T101</f>
        <v>0.91666666666666663</v>
      </c>
      <c r="V101" s="28">
        <f>SUM(V102:V105)</f>
        <v>383</v>
      </c>
      <c r="W101" s="38">
        <f>V101/'Children in Care'!V101</f>
        <v>0.92961165048543692</v>
      </c>
      <c r="X101" s="162">
        <f>SUM(X102:X105)</f>
        <v>0</v>
      </c>
      <c r="Y101" s="169" t="e">
        <f>X101/'Children in Care'!X101</f>
        <v>#DIV/0!</v>
      </c>
      <c r="Z101" s="162">
        <f>SUM(Z102:Z105)</f>
        <v>0</v>
      </c>
      <c r="AA101" s="169" t="e">
        <f>Z101/'Children in Care'!Z101</f>
        <v>#DIV/0!</v>
      </c>
      <c r="AB101" s="162">
        <f>SUM(AB102:AB105)</f>
        <v>0</v>
      </c>
      <c r="AC101" s="169" t="e">
        <f>AB101/'Children in Care'!AB101</f>
        <v>#DIV/0!</v>
      </c>
      <c r="AD101" s="162">
        <f>SUM(AD102:AD105)</f>
        <v>0</v>
      </c>
      <c r="AE101" s="169" t="e">
        <f>AD101/'Children in Care'!AD101</f>
        <v>#DIV/0!</v>
      </c>
      <c r="AF101" s="28">
        <f>SUM(AF102:AF105)</f>
        <v>383</v>
      </c>
      <c r="AG101" s="38">
        <f>AF101/'Children in Care'!AF101</f>
        <v>0.92961165048543692</v>
      </c>
      <c r="AH101" s="37"/>
    </row>
    <row r="102" spans="1:34" ht="80.099999999999994" customHeight="1" outlineLevel="1">
      <c r="A102" s="35"/>
      <c r="B102" s="30" t="s">
        <v>49</v>
      </c>
      <c r="C102" s="31">
        <v>202</v>
      </c>
      <c r="D102" s="70">
        <f>C102/'Children in Care'!C102</f>
        <v>0.97584541062801933</v>
      </c>
      <c r="E102" s="40"/>
      <c r="F102" s="40"/>
      <c r="G102" s="40"/>
      <c r="H102" s="31">
        <v>182</v>
      </c>
      <c r="I102" s="70">
        <f>H102/'[1]Children in Care'!H102</f>
        <v>0.89215686274509809</v>
      </c>
      <c r="J102" s="31">
        <v>192</v>
      </c>
      <c r="K102" s="70">
        <f>J102/'[1]Children in Care'!J102</f>
        <v>0.93658536585365859</v>
      </c>
      <c r="L102" s="31">
        <v>191</v>
      </c>
      <c r="M102" s="70">
        <f>L102/'[1]Children in Care'!L102</f>
        <v>0.93170731707317078</v>
      </c>
      <c r="N102" s="31">
        <v>197</v>
      </c>
      <c r="O102" s="70">
        <f>N102/'Children in Care'!N102</f>
        <v>0.96568627450980393</v>
      </c>
      <c r="P102" s="31">
        <v>198</v>
      </c>
      <c r="Q102" s="70">
        <f>P102/'Children in Care'!P102</f>
        <v>0.98019801980198018</v>
      </c>
      <c r="R102" s="31">
        <v>197</v>
      </c>
      <c r="S102" s="70">
        <f>R102/'Children in Care'!R102</f>
        <v>0.98994974874371855</v>
      </c>
      <c r="T102" s="31">
        <v>193</v>
      </c>
      <c r="U102" s="70">
        <f>T102/'Children in Care'!T102</f>
        <v>0.98974358974358978</v>
      </c>
      <c r="V102" s="31">
        <v>190</v>
      </c>
      <c r="W102" s="70">
        <f>V102/'Children in Care'!V102</f>
        <v>0.98958333333333337</v>
      </c>
      <c r="X102" s="163"/>
      <c r="Y102" s="107" t="e">
        <f>X102/'Children in Care'!X102</f>
        <v>#DIV/0!</v>
      </c>
      <c r="Z102" s="163"/>
      <c r="AA102" s="107" t="e">
        <f>Z102/'Children in Care'!Z102</f>
        <v>#DIV/0!</v>
      </c>
      <c r="AB102" s="163"/>
      <c r="AC102" s="107" t="e">
        <f>AB102/'Children in Care'!AB102</f>
        <v>#DIV/0!</v>
      </c>
      <c r="AD102" s="163"/>
      <c r="AE102" s="107" t="e">
        <f>AD102/'Children in Care'!AD102</f>
        <v>#DIV/0!</v>
      </c>
      <c r="AF102" s="33">
        <f>V102</f>
        <v>190</v>
      </c>
      <c r="AG102" s="105">
        <f>AF102/'Children in Care'!AF102</f>
        <v>0.98958333333333337</v>
      </c>
      <c r="AH102" s="40"/>
    </row>
    <row r="103" spans="1:34" ht="80.099999999999994" customHeight="1" outlineLevel="1">
      <c r="A103" s="35"/>
      <c r="B103" s="30" t="s">
        <v>50</v>
      </c>
      <c r="C103" s="31">
        <v>105</v>
      </c>
      <c r="D103" s="70">
        <f>C103/'Children in Care'!C103</f>
        <v>0.91304347826086951</v>
      </c>
      <c r="E103" s="40"/>
      <c r="F103" s="40"/>
      <c r="G103" s="40"/>
      <c r="H103" s="31">
        <v>89</v>
      </c>
      <c r="I103" s="70">
        <f>H103/'[1]Children in Care'!H103</f>
        <v>0.77391304347826084</v>
      </c>
      <c r="J103" s="31">
        <v>98</v>
      </c>
      <c r="K103" s="70">
        <f>J103/'[1]Children in Care'!J103</f>
        <v>0.85964912280701755</v>
      </c>
      <c r="L103" s="31">
        <v>89</v>
      </c>
      <c r="M103" s="70">
        <f>L103/'[1]Children in Care'!L103</f>
        <v>0.78761061946902655</v>
      </c>
      <c r="N103" s="31">
        <v>93</v>
      </c>
      <c r="O103" s="70">
        <f>N103/'Children in Care'!N103</f>
        <v>0.8303571428571429</v>
      </c>
      <c r="P103" s="31">
        <v>87</v>
      </c>
      <c r="Q103" s="70">
        <f>P103/'Children in Care'!P103</f>
        <v>0.80555555555555558</v>
      </c>
      <c r="R103" s="31">
        <v>84</v>
      </c>
      <c r="S103" s="70">
        <f>R103/'Children in Care'!R103</f>
        <v>0.78504672897196259</v>
      </c>
      <c r="T103" s="31">
        <v>82</v>
      </c>
      <c r="U103" s="70">
        <f>T103/'Children in Care'!T103</f>
        <v>0.7592592592592593</v>
      </c>
      <c r="V103" s="31">
        <v>84</v>
      </c>
      <c r="W103" s="70">
        <f>V103/'Children in Care'!V103</f>
        <v>0.8</v>
      </c>
      <c r="X103" s="163"/>
      <c r="Y103" s="107" t="e">
        <f>X103/'Children in Care'!X103</f>
        <v>#DIV/0!</v>
      </c>
      <c r="Z103" s="163"/>
      <c r="AA103" s="107" t="e">
        <f>Z103/'Children in Care'!Z103</f>
        <v>#DIV/0!</v>
      </c>
      <c r="AB103" s="163"/>
      <c r="AC103" s="107" t="e">
        <f>AB103/'Children in Care'!AB103</f>
        <v>#DIV/0!</v>
      </c>
      <c r="AD103" s="163"/>
      <c r="AE103" s="107" t="e">
        <f>AD103/'Children in Care'!AD103</f>
        <v>#DIV/0!</v>
      </c>
      <c r="AF103" s="33">
        <f t="shared" ref="AF103:AF105" si="29">V103</f>
        <v>84</v>
      </c>
      <c r="AG103" s="105">
        <f>AF103/'Children in Care'!AF103</f>
        <v>0.8</v>
      </c>
      <c r="AH103" s="40"/>
    </row>
    <row r="104" spans="1:34" ht="80.099999999999994" customHeight="1" outlineLevel="1">
      <c r="A104" s="35"/>
      <c r="B104" s="30" t="s">
        <v>51</v>
      </c>
      <c r="C104" s="31">
        <v>87</v>
      </c>
      <c r="D104" s="70">
        <f>C104/'Children in Care'!C104</f>
        <v>0.96666666666666667</v>
      </c>
      <c r="E104" s="40"/>
      <c r="F104" s="40"/>
      <c r="G104" s="40"/>
      <c r="H104" s="31">
        <v>89</v>
      </c>
      <c r="I104" s="70">
        <f>H104/'[1]Children in Care'!H104</f>
        <v>0.98888888888888893</v>
      </c>
      <c r="J104" s="31">
        <v>87</v>
      </c>
      <c r="K104" s="70">
        <f>J104/'[1]Children in Care'!J104</f>
        <v>0.97752808988764039</v>
      </c>
      <c r="L104" s="31">
        <v>85</v>
      </c>
      <c r="M104" s="70">
        <f>L104/'[1]Children in Care'!L104</f>
        <v>0.94444444444444442</v>
      </c>
      <c r="N104" s="31">
        <v>85</v>
      </c>
      <c r="O104" s="70">
        <f>N104/'Children in Care'!N104</f>
        <v>0.94444444444444442</v>
      </c>
      <c r="P104" s="31">
        <v>85</v>
      </c>
      <c r="Q104" s="70">
        <f>P104/'Children in Care'!P104</f>
        <v>0.94444444444444442</v>
      </c>
      <c r="R104" s="31">
        <v>87</v>
      </c>
      <c r="S104" s="70">
        <f>R104/'Children in Care'!R104</f>
        <v>0.95604395604395609</v>
      </c>
      <c r="T104" s="31">
        <v>84</v>
      </c>
      <c r="U104" s="70">
        <f>T104/'Children in Care'!T104</f>
        <v>0.96551724137931039</v>
      </c>
      <c r="V104" s="31">
        <v>83</v>
      </c>
      <c r="W104" s="70">
        <f>V104/'Children in Care'!V104</f>
        <v>0.97647058823529409</v>
      </c>
      <c r="X104" s="163"/>
      <c r="Y104" s="107" t="e">
        <f>X104/'Children in Care'!X104</f>
        <v>#DIV/0!</v>
      </c>
      <c r="Z104" s="163"/>
      <c r="AA104" s="107" t="e">
        <f>Z104/'Children in Care'!Z104</f>
        <v>#DIV/0!</v>
      </c>
      <c r="AB104" s="163"/>
      <c r="AC104" s="107" t="e">
        <f>AB104/'Children in Care'!AB104</f>
        <v>#DIV/0!</v>
      </c>
      <c r="AD104" s="163"/>
      <c r="AE104" s="107" t="e">
        <f>AD104/'Children in Care'!AD104</f>
        <v>#DIV/0!</v>
      </c>
      <c r="AF104" s="33">
        <f t="shared" si="29"/>
        <v>83</v>
      </c>
      <c r="AG104" s="105">
        <f>AF104/'Children in Care'!AF104</f>
        <v>0.97647058823529409</v>
      </c>
      <c r="AH104" s="40"/>
    </row>
    <row r="105" spans="1:34" ht="80.099999999999994" customHeight="1" outlineLevel="1">
      <c r="A105" s="35"/>
      <c r="B105" s="30" t="s">
        <v>52</v>
      </c>
      <c r="C105" s="31">
        <v>22</v>
      </c>
      <c r="D105" s="70">
        <f>C105/'Children in Care'!C105</f>
        <v>0.88</v>
      </c>
      <c r="E105" s="40"/>
      <c r="F105" s="40"/>
      <c r="G105" s="40"/>
      <c r="H105" s="31">
        <v>25</v>
      </c>
      <c r="I105" s="70">
        <f>H105/'[1]Children in Care'!H105</f>
        <v>1</v>
      </c>
      <c r="J105" s="31">
        <v>25</v>
      </c>
      <c r="K105" s="70">
        <f>J105/'[1]Children in Care'!J105</f>
        <v>1</v>
      </c>
      <c r="L105" s="31">
        <v>26</v>
      </c>
      <c r="M105" s="70">
        <f>L105/'[1]Children in Care'!L105</f>
        <v>1</v>
      </c>
      <c r="N105" s="31">
        <v>24</v>
      </c>
      <c r="O105" s="70">
        <f>N105/'Children in Care'!N105</f>
        <v>0.96</v>
      </c>
      <c r="P105" s="31">
        <v>24</v>
      </c>
      <c r="Q105" s="70">
        <f>P105/'Children in Care'!P105</f>
        <v>0.96</v>
      </c>
      <c r="R105" s="31">
        <v>23</v>
      </c>
      <c r="S105" s="70">
        <f>R105/'Children in Care'!R105</f>
        <v>0.92</v>
      </c>
      <c r="T105" s="31">
        <v>26</v>
      </c>
      <c r="U105" s="70">
        <f>T105/'Children in Care'!T105</f>
        <v>0.8666666666666667</v>
      </c>
      <c r="V105" s="31">
        <v>26</v>
      </c>
      <c r="W105" s="70">
        <f>V105/'Children in Care'!V105</f>
        <v>0.8666666666666667</v>
      </c>
      <c r="X105" s="163"/>
      <c r="Y105" s="107" t="e">
        <f>X105/'Children in Care'!X105</f>
        <v>#DIV/0!</v>
      </c>
      <c r="Z105" s="163"/>
      <c r="AA105" s="107" t="e">
        <f>Z105/'Children in Care'!Z105</f>
        <v>#DIV/0!</v>
      </c>
      <c r="AB105" s="163"/>
      <c r="AC105" s="107" t="e">
        <f>AB105/'Children in Care'!AB105</f>
        <v>#DIV/0!</v>
      </c>
      <c r="AD105" s="163"/>
      <c r="AE105" s="107" t="e">
        <f>AD105/'Children in Care'!AD105</f>
        <v>#DIV/0!</v>
      </c>
      <c r="AF105" s="33">
        <f t="shared" si="29"/>
        <v>26</v>
      </c>
      <c r="AG105" s="105">
        <f>AF105/'Children in Care'!AF105</f>
        <v>0.8666666666666667</v>
      </c>
      <c r="AH105" s="40"/>
    </row>
    <row r="106" spans="1:34" ht="80.099999999999994" customHeight="1">
      <c r="A106" s="35"/>
      <c r="B106" s="27" t="s">
        <v>171</v>
      </c>
      <c r="C106" s="28">
        <f>SUM(C107:C110)</f>
        <v>501</v>
      </c>
      <c r="D106" s="38">
        <f>C106/'Children in Care'!C106</f>
        <v>0.93644859813084114</v>
      </c>
      <c r="E106" s="37"/>
      <c r="F106" s="37"/>
      <c r="G106" s="37"/>
      <c r="H106" s="28">
        <f>SUM(H107:H110)</f>
        <v>501</v>
      </c>
      <c r="I106" s="38">
        <f>H106/'[1]Children in Care'!H106</f>
        <v>0.93296089385474856</v>
      </c>
      <c r="J106" s="28">
        <f>SUM(J107:J110)</f>
        <v>498</v>
      </c>
      <c r="K106" s="38">
        <f>J106/'[1]Children in Care'!J106</f>
        <v>0.94497153700189751</v>
      </c>
      <c r="L106" s="28">
        <f>SUM(L107:L110)</f>
        <v>502</v>
      </c>
      <c r="M106" s="38">
        <f>L106/'[1]Children in Care'!L106</f>
        <v>0.96168582375478928</v>
      </c>
      <c r="N106" s="28">
        <f>SUM(N107:N110)</f>
        <v>503</v>
      </c>
      <c r="O106" s="38">
        <f>N106/'Children in Care'!N106</f>
        <v>0.96545105566218814</v>
      </c>
      <c r="P106" s="28">
        <f>SUM(P107:P110)</f>
        <v>496</v>
      </c>
      <c r="Q106" s="38">
        <f>P106/'Children in Care'!P106</f>
        <v>0.9538461538461539</v>
      </c>
      <c r="R106" s="28">
        <f>SUM(R107:R110)</f>
        <v>499</v>
      </c>
      <c r="S106" s="38">
        <f>R106/'Children in Care'!R106</f>
        <v>0.94507575757575757</v>
      </c>
      <c r="T106" s="28">
        <f>SUM(T107:T110)</f>
        <v>491</v>
      </c>
      <c r="U106" s="38">
        <f>T106/'Children in Care'!T106</f>
        <v>0.94061302681992343</v>
      </c>
      <c r="V106" s="28">
        <f>SUM(V107:V110)</f>
        <v>489</v>
      </c>
      <c r="W106" s="38">
        <f>V106/'Children in Care'!V106</f>
        <v>0.95136186770428011</v>
      </c>
      <c r="X106" s="162">
        <f>SUM(X107:X110)</f>
        <v>0</v>
      </c>
      <c r="Y106" s="169" t="e">
        <f>X106/'Children in Care'!X106</f>
        <v>#DIV/0!</v>
      </c>
      <c r="Z106" s="162">
        <f>SUM(Z107:Z110)</f>
        <v>0</v>
      </c>
      <c r="AA106" s="169" t="e">
        <f>Z106/'Children in Care'!Z106</f>
        <v>#DIV/0!</v>
      </c>
      <c r="AB106" s="162">
        <f>SUM(AB107:AB110)</f>
        <v>0</v>
      </c>
      <c r="AC106" s="169" t="e">
        <f>AB106/'Children in Care'!AB106</f>
        <v>#DIV/0!</v>
      </c>
      <c r="AD106" s="162">
        <f>SUM(AD107:AD110)</f>
        <v>0</v>
      </c>
      <c r="AE106" s="169" t="e">
        <f>AD106/'Children in Care'!AD106</f>
        <v>#DIV/0!</v>
      </c>
      <c r="AF106" s="28">
        <f>SUM(AF107:AF110)</f>
        <v>489</v>
      </c>
      <c r="AG106" s="38">
        <f>AF106/'Children in Care'!AF106</f>
        <v>0.95136186770428011</v>
      </c>
      <c r="AH106" s="37"/>
    </row>
    <row r="107" spans="1:34" ht="80.099999999999994" customHeight="1" outlineLevel="1">
      <c r="A107" s="35"/>
      <c r="B107" s="30" t="s">
        <v>53</v>
      </c>
      <c r="C107" s="31">
        <v>237</v>
      </c>
      <c r="D107" s="70">
        <f>C107/'Children in Care'!C107</f>
        <v>0.90114068441064643</v>
      </c>
      <c r="E107" s="40"/>
      <c r="F107" s="40"/>
      <c r="G107" s="40"/>
      <c r="H107" s="31">
        <v>236</v>
      </c>
      <c r="I107" s="70">
        <f>H107/'[1]Children in Care'!H107</f>
        <v>0.88389513108614237</v>
      </c>
      <c r="J107" s="31">
        <v>242</v>
      </c>
      <c r="K107" s="70">
        <f>J107/'[1]Children in Care'!J107</f>
        <v>0.93076923076923079</v>
      </c>
      <c r="L107" s="31">
        <v>240</v>
      </c>
      <c r="M107" s="70">
        <f>L107/'[1]Children in Care'!L107</f>
        <v>0.9375</v>
      </c>
      <c r="N107" s="31">
        <v>240</v>
      </c>
      <c r="O107" s="70">
        <f>N107/'Children in Care'!N107</f>
        <v>0.94117647058823528</v>
      </c>
      <c r="P107" s="31">
        <v>239</v>
      </c>
      <c r="Q107" s="70">
        <f>P107/'Children in Care'!P107</f>
        <v>0.94466403162055335</v>
      </c>
      <c r="R107" s="31">
        <v>238</v>
      </c>
      <c r="S107" s="70">
        <f>R107/'Children in Care'!R107</f>
        <v>0.92248062015503873</v>
      </c>
      <c r="T107" s="31">
        <v>235</v>
      </c>
      <c r="U107" s="70">
        <f>T107/'Children in Care'!T107</f>
        <v>0.91796875</v>
      </c>
      <c r="V107" s="31">
        <v>232</v>
      </c>
      <c r="W107" s="70">
        <f>V107/'Children in Care'!V107</f>
        <v>0.92430278884462147</v>
      </c>
      <c r="X107" s="163"/>
      <c r="Y107" s="107" t="e">
        <f>X107/'Children in Care'!X107</f>
        <v>#DIV/0!</v>
      </c>
      <c r="Z107" s="163"/>
      <c r="AA107" s="107" t="e">
        <f>Z107/'Children in Care'!Z107</f>
        <v>#DIV/0!</v>
      </c>
      <c r="AB107" s="163"/>
      <c r="AC107" s="107" t="e">
        <f>AB107/'Children in Care'!AB107</f>
        <v>#DIV/0!</v>
      </c>
      <c r="AD107" s="163"/>
      <c r="AE107" s="107" t="e">
        <f>AD107/'Children in Care'!AD107</f>
        <v>#DIV/0!</v>
      </c>
      <c r="AF107" s="33">
        <f>V107</f>
        <v>232</v>
      </c>
      <c r="AG107" s="105">
        <f>AF107/'Children in Care'!AF107</f>
        <v>0.92430278884462147</v>
      </c>
      <c r="AH107" s="40"/>
    </row>
    <row r="108" spans="1:34" ht="80.099999999999994" customHeight="1" outlineLevel="1">
      <c r="A108" s="35"/>
      <c r="B108" s="30" t="s">
        <v>54</v>
      </c>
      <c r="C108" s="31">
        <v>65</v>
      </c>
      <c r="D108" s="70">
        <f>C108/'Children in Care'!C108</f>
        <v>1</v>
      </c>
      <c r="E108" s="40"/>
      <c r="F108" s="40"/>
      <c r="G108" s="40"/>
      <c r="H108" s="31">
        <v>64</v>
      </c>
      <c r="I108" s="70">
        <f>H108/'[1]Children in Care'!H108</f>
        <v>0.98461538461538467</v>
      </c>
      <c r="J108" s="31">
        <v>64</v>
      </c>
      <c r="K108" s="70">
        <f>J108/'[1]Children in Care'!J108</f>
        <v>0.98461538461538467</v>
      </c>
      <c r="L108" s="31">
        <v>64</v>
      </c>
      <c r="M108" s="70">
        <f>L108/'[1]Children in Care'!L108</f>
        <v>0.98461538461538467</v>
      </c>
      <c r="N108" s="31">
        <v>64</v>
      </c>
      <c r="O108" s="70">
        <f>N108/'Children in Care'!N108</f>
        <v>0.96969696969696972</v>
      </c>
      <c r="P108" s="31">
        <v>63</v>
      </c>
      <c r="Q108" s="70">
        <f>P108/'Children in Care'!P108</f>
        <v>0.96923076923076923</v>
      </c>
      <c r="R108" s="31">
        <v>64</v>
      </c>
      <c r="S108" s="70">
        <f>R108/'Children in Care'!R108</f>
        <v>0.95522388059701491</v>
      </c>
      <c r="T108" s="31">
        <v>63</v>
      </c>
      <c r="U108" s="70">
        <f>T108/'Children in Care'!T108</f>
        <v>0.95454545454545459</v>
      </c>
      <c r="V108" s="31">
        <v>60</v>
      </c>
      <c r="W108" s="70">
        <f>V108/'Children in Care'!V108</f>
        <v>0.9375</v>
      </c>
      <c r="X108" s="163"/>
      <c r="Y108" s="107" t="e">
        <f>X108/'Children in Care'!X108</f>
        <v>#DIV/0!</v>
      </c>
      <c r="Z108" s="163"/>
      <c r="AA108" s="107" t="e">
        <f>Z108/'Children in Care'!Z108</f>
        <v>#DIV/0!</v>
      </c>
      <c r="AB108" s="163"/>
      <c r="AC108" s="107" t="e">
        <f>AB108/'Children in Care'!AB108</f>
        <v>#DIV/0!</v>
      </c>
      <c r="AD108" s="163"/>
      <c r="AE108" s="107" t="e">
        <f>AD108/'Children in Care'!AD108</f>
        <v>#DIV/0!</v>
      </c>
      <c r="AF108" s="33">
        <f t="shared" ref="AF108:AF110" si="30">V108</f>
        <v>60</v>
      </c>
      <c r="AG108" s="105">
        <f>AF108/'Children in Care'!AF108</f>
        <v>0.9375</v>
      </c>
      <c r="AH108" s="40"/>
    </row>
    <row r="109" spans="1:34" ht="80.099999999999994" customHeight="1" outlineLevel="1">
      <c r="A109" s="35"/>
      <c r="B109" s="30" t="s">
        <v>55</v>
      </c>
      <c r="C109" s="31">
        <v>105</v>
      </c>
      <c r="D109" s="70">
        <f>C109/'Children in Care'!C109</f>
        <v>0.92920353982300885</v>
      </c>
      <c r="E109" s="40"/>
      <c r="F109" s="40"/>
      <c r="G109" s="40"/>
      <c r="H109" s="31">
        <v>108</v>
      </c>
      <c r="I109" s="70">
        <f>H109/'[1]Children in Care'!H109</f>
        <v>0.9642857142857143</v>
      </c>
      <c r="J109" s="31">
        <v>102</v>
      </c>
      <c r="K109" s="70">
        <f>J109/'[1]Children in Care'!J109</f>
        <v>0.9107142857142857</v>
      </c>
      <c r="L109" s="31">
        <v>108</v>
      </c>
      <c r="M109" s="70">
        <f>L109/'[1]Children in Care'!L109</f>
        <v>0.98181818181818181</v>
      </c>
      <c r="N109" s="31">
        <v>109</v>
      </c>
      <c r="O109" s="70">
        <f>N109/'Children in Care'!N109</f>
        <v>0.99090909090909096</v>
      </c>
      <c r="P109" s="31">
        <v>103</v>
      </c>
      <c r="Q109" s="70">
        <f>P109/'Children in Care'!P109</f>
        <v>0.94495412844036697</v>
      </c>
      <c r="R109" s="31">
        <v>105</v>
      </c>
      <c r="S109" s="70">
        <f>R109/'Children in Care'!R109</f>
        <v>0.95454545454545459</v>
      </c>
      <c r="T109" s="31">
        <v>104</v>
      </c>
      <c r="U109" s="70">
        <f>T109/'Children in Care'!T109</f>
        <v>0.94545454545454544</v>
      </c>
      <c r="V109" s="31">
        <v>107</v>
      </c>
      <c r="W109" s="70">
        <f>V109/'Children in Care'!V109</f>
        <v>0.98165137614678899</v>
      </c>
      <c r="X109" s="163"/>
      <c r="Y109" s="107" t="e">
        <f>X109/'Children in Care'!X109</f>
        <v>#DIV/0!</v>
      </c>
      <c r="Z109" s="163"/>
      <c r="AA109" s="107" t="e">
        <f>Z109/'Children in Care'!Z109</f>
        <v>#DIV/0!</v>
      </c>
      <c r="AB109" s="163"/>
      <c r="AC109" s="107" t="e">
        <f>AB109/'Children in Care'!AB109</f>
        <v>#DIV/0!</v>
      </c>
      <c r="AD109" s="163"/>
      <c r="AE109" s="107" t="e">
        <f>AD109/'Children in Care'!AD109</f>
        <v>#DIV/0!</v>
      </c>
      <c r="AF109" s="33">
        <f t="shared" si="30"/>
        <v>107</v>
      </c>
      <c r="AG109" s="105">
        <f>AF109/'Children in Care'!AF109</f>
        <v>0.98165137614678899</v>
      </c>
      <c r="AH109" s="40"/>
    </row>
    <row r="110" spans="1:34" ht="80.099999999999994" customHeight="1" outlineLevel="1">
      <c r="A110" s="35"/>
      <c r="B110" s="30" t="s">
        <v>56</v>
      </c>
      <c r="C110" s="31">
        <v>94</v>
      </c>
      <c r="D110" s="70">
        <f>C110/'Children in Care'!C110</f>
        <v>1</v>
      </c>
      <c r="E110" s="40"/>
      <c r="F110" s="40"/>
      <c r="G110" s="40"/>
      <c r="H110" s="31">
        <v>93</v>
      </c>
      <c r="I110" s="70">
        <f>H110/'[1]Children in Care'!H110</f>
        <v>1</v>
      </c>
      <c r="J110" s="31">
        <v>90</v>
      </c>
      <c r="K110" s="70">
        <f>J110/'[1]Children in Care'!J110</f>
        <v>1</v>
      </c>
      <c r="L110" s="31">
        <v>90</v>
      </c>
      <c r="M110" s="70">
        <f>L110/'[1]Children in Care'!L110</f>
        <v>0.98901098901098905</v>
      </c>
      <c r="N110" s="31">
        <v>90</v>
      </c>
      <c r="O110" s="70">
        <f>N110/'Children in Care'!N110</f>
        <v>1</v>
      </c>
      <c r="P110" s="31">
        <v>91</v>
      </c>
      <c r="Q110" s="70">
        <f>P110/'Children in Care'!P110</f>
        <v>0.978494623655914</v>
      </c>
      <c r="R110" s="31">
        <v>92</v>
      </c>
      <c r="S110" s="70">
        <f>R110/'Children in Care'!R110</f>
        <v>0.989247311827957</v>
      </c>
      <c r="T110" s="31">
        <v>89</v>
      </c>
      <c r="U110" s="70">
        <f>T110/'Children in Care'!T110</f>
        <v>0.98888888888888893</v>
      </c>
      <c r="V110" s="31">
        <v>90</v>
      </c>
      <c r="W110" s="70">
        <f>V110/'Children in Care'!V110</f>
        <v>1</v>
      </c>
      <c r="X110" s="163"/>
      <c r="Y110" s="107" t="e">
        <f>X110/'Children in Care'!X110</f>
        <v>#DIV/0!</v>
      </c>
      <c r="Z110" s="163"/>
      <c r="AA110" s="107" t="e">
        <f>Z110/'Children in Care'!Z110</f>
        <v>#DIV/0!</v>
      </c>
      <c r="AB110" s="163"/>
      <c r="AC110" s="107" t="e">
        <f>AB110/'Children in Care'!AB110</f>
        <v>#DIV/0!</v>
      </c>
      <c r="AD110" s="163"/>
      <c r="AE110" s="107" t="e">
        <f>AD110/'Children in Care'!AD110</f>
        <v>#DIV/0!</v>
      </c>
      <c r="AF110" s="33">
        <f t="shared" si="30"/>
        <v>90</v>
      </c>
      <c r="AG110" s="105">
        <f>AF110/'Children in Care'!AF110</f>
        <v>1</v>
      </c>
      <c r="AH110" s="40"/>
    </row>
    <row r="111" spans="1:34" ht="80.099999999999994" customHeight="1">
      <c r="A111" s="35"/>
      <c r="B111" s="27" t="s">
        <v>172</v>
      </c>
      <c r="C111" s="28">
        <f>SUM(C112:C116)</f>
        <v>313</v>
      </c>
      <c r="D111" s="38">
        <f>C111/'Children in Care'!C111</f>
        <v>0.990506329113924</v>
      </c>
      <c r="E111" s="37"/>
      <c r="F111" s="37"/>
      <c r="G111" s="37"/>
      <c r="H111" s="28">
        <f>SUM(H112:H116)</f>
        <v>314</v>
      </c>
      <c r="I111" s="38">
        <f>H111/'[1]Children in Care'!H111</f>
        <v>0.99053627760252361</v>
      </c>
      <c r="J111" s="28">
        <f>SUM(J112:J116)</f>
        <v>308</v>
      </c>
      <c r="K111" s="38">
        <f>J111/'[1]Children in Care'!J111</f>
        <v>0.99354838709677418</v>
      </c>
      <c r="L111" s="28">
        <f>SUM(L112:L116)</f>
        <v>307</v>
      </c>
      <c r="M111" s="38">
        <f>L111/'[1]Children in Care'!L111</f>
        <v>0.99352750809061485</v>
      </c>
      <c r="N111" s="28">
        <f>SUM(N112:N116)</f>
        <v>321</v>
      </c>
      <c r="O111" s="38">
        <f>N111/'Children in Care'!N111</f>
        <v>0.99380804953560375</v>
      </c>
      <c r="P111" s="28">
        <f>SUM(P112:P116)</f>
        <v>319</v>
      </c>
      <c r="Q111" s="38">
        <f>P111/'Children in Care'!P111</f>
        <v>0.98456790123456794</v>
      </c>
      <c r="R111" s="28">
        <f>SUM(R112:R116)</f>
        <v>315</v>
      </c>
      <c r="S111" s="38">
        <f>R111/'Children in Care'!R111</f>
        <v>0.984375</v>
      </c>
      <c r="T111" s="28">
        <f>SUM(T112:T116)</f>
        <v>311</v>
      </c>
      <c r="U111" s="38">
        <f>T111/'Children in Care'!T111</f>
        <v>0.98417721518987344</v>
      </c>
      <c r="V111" s="28">
        <f>SUM(V112:V116)</f>
        <v>315</v>
      </c>
      <c r="W111" s="38">
        <f>V111/'Children in Care'!V111</f>
        <v>0.97222222222222221</v>
      </c>
      <c r="X111" s="162">
        <f>SUM(X112:X116)</f>
        <v>0</v>
      </c>
      <c r="Y111" s="169" t="e">
        <f>X111/'Children in Care'!X111</f>
        <v>#DIV/0!</v>
      </c>
      <c r="Z111" s="162">
        <f>SUM(Z112:Z116)</f>
        <v>0</v>
      </c>
      <c r="AA111" s="165" t="e">
        <f>Z111/'Children in Care'!Z111</f>
        <v>#DIV/0!</v>
      </c>
      <c r="AB111" s="162">
        <f>SUM(AB112:AB116)</f>
        <v>0</v>
      </c>
      <c r="AC111" s="169" t="e">
        <f>AB111/'Children in Care'!AB111</f>
        <v>#DIV/0!</v>
      </c>
      <c r="AD111" s="162">
        <f>SUM(AD112:AD116)</f>
        <v>0</v>
      </c>
      <c r="AE111" s="169" t="e">
        <f>AD111/'Children in Care'!AD111</f>
        <v>#DIV/0!</v>
      </c>
      <c r="AF111" s="28">
        <f>SUM(AF112:AF116)</f>
        <v>315</v>
      </c>
      <c r="AG111" s="38">
        <f>AF111/'Children in Care'!AF111</f>
        <v>0.97222222222222221</v>
      </c>
      <c r="AH111" s="37"/>
    </row>
    <row r="112" spans="1:34" ht="80.099999999999994" customHeight="1" outlineLevel="1">
      <c r="A112" s="35"/>
      <c r="B112" s="30" t="s">
        <v>57</v>
      </c>
      <c r="C112" s="31">
        <v>147</v>
      </c>
      <c r="D112" s="70">
        <f>C112/'Children in Care'!C112</f>
        <v>0.98657718120805371</v>
      </c>
      <c r="E112" s="40"/>
      <c r="F112" s="40"/>
      <c r="G112" s="40"/>
      <c r="H112" s="31">
        <v>147</v>
      </c>
      <c r="I112" s="70">
        <f>H112/'[1]Children in Care'!H112</f>
        <v>0.98657718120805371</v>
      </c>
      <c r="J112" s="31">
        <v>145</v>
      </c>
      <c r="K112" s="70">
        <f>J112/'[1]Children in Care'!J112</f>
        <v>0.99315068493150682</v>
      </c>
      <c r="L112" s="31">
        <v>145</v>
      </c>
      <c r="M112" s="70">
        <f>L112/'[1]Children in Care'!L112</f>
        <v>0.99315068493150682</v>
      </c>
      <c r="N112" s="31">
        <v>156</v>
      </c>
      <c r="O112" s="70">
        <f>N112/'Children in Care'!N112</f>
        <v>0.99363057324840764</v>
      </c>
      <c r="P112" s="31">
        <v>152</v>
      </c>
      <c r="Q112" s="70">
        <f>P112/'Children in Care'!P112</f>
        <v>1</v>
      </c>
      <c r="R112" s="31">
        <v>151</v>
      </c>
      <c r="S112" s="70">
        <f>R112/'Children in Care'!R112</f>
        <v>1</v>
      </c>
      <c r="T112" s="31">
        <v>142</v>
      </c>
      <c r="U112" s="70">
        <f>T112/'Children in Care'!T112</f>
        <v>1</v>
      </c>
      <c r="V112" s="31">
        <v>148</v>
      </c>
      <c r="W112" s="70">
        <f>V112/'Children in Care'!V112</f>
        <v>1</v>
      </c>
      <c r="X112" s="163"/>
      <c r="Y112" s="107" t="e">
        <f>X112/'Children in Care'!X112</f>
        <v>#DIV/0!</v>
      </c>
      <c r="Z112" s="163"/>
      <c r="AA112" s="107" t="e">
        <f>Z112/'Children in Care'!Z112</f>
        <v>#DIV/0!</v>
      </c>
      <c r="AB112" s="163"/>
      <c r="AC112" s="107" t="e">
        <f>AB112/'Children in Care'!AB112</f>
        <v>#DIV/0!</v>
      </c>
      <c r="AD112" s="163"/>
      <c r="AE112" s="107" t="e">
        <f>AD112/'Children in Care'!AD112</f>
        <v>#DIV/0!</v>
      </c>
      <c r="AF112" s="33">
        <f>V112</f>
        <v>148</v>
      </c>
      <c r="AG112" s="105">
        <f>AF112/'Children in Care'!AF112</f>
        <v>1</v>
      </c>
      <c r="AH112" s="40"/>
    </row>
    <row r="113" spans="1:34" ht="80.099999999999994" customHeight="1" outlineLevel="1">
      <c r="A113" s="35"/>
      <c r="B113" s="30" t="s">
        <v>58</v>
      </c>
      <c r="C113" s="31">
        <v>81</v>
      </c>
      <c r="D113" s="70">
        <f>C113/'Children in Care'!C113</f>
        <v>0.98780487804878048</v>
      </c>
      <c r="E113" s="40"/>
      <c r="F113" s="40"/>
      <c r="G113" s="40"/>
      <c r="H113" s="31">
        <v>80</v>
      </c>
      <c r="I113" s="70">
        <f>H113/'[1]Children in Care'!H113</f>
        <v>0.98765432098765427</v>
      </c>
      <c r="J113" s="31">
        <v>76</v>
      </c>
      <c r="K113" s="70">
        <f>J113/'[1]Children in Care'!J113</f>
        <v>0.98701298701298701</v>
      </c>
      <c r="L113" s="31">
        <v>76</v>
      </c>
      <c r="M113" s="70">
        <f>L113/'[1]Children in Care'!L113</f>
        <v>0.98701298701298701</v>
      </c>
      <c r="N113" s="31">
        <v>80</v>
      </c>
      <c r="O113" s="70">
        <f>N113/'Children in Care'!N113</f>
        <v>0.98765432098765427</v>
      </c>
      <c r="P113" s="31">
        <v>80</v>
      </c>
      <c r="Q113" s="70">
        <f>P113/'Children in Care'!P113</f>
        <v>0.98765432098765427</v>
      </c>
      <c r="R113" s="31">
        <v>79</v>
      </c>
      <c r="S113" s="70">
        <f>R113/'Children in Care'!R113</f>
        <v>0.98750000000000004</v>
      </c>
      <c r="T113" s="31">
        <v>80</v>
      </c>
      <c r="U113" s="70">
        <f>T113/'Children in Care'!T113</f>
        <v>1</v>
      </c>
      <c r="V113" s="31">
        <v>81</v>
      </c>
      <c r="W113" s="70">
        <f>V113/'Children in Care'!V113</f>
        <v>1</v>
      </c>
      <c r="X113" s="163"/>
      <c r="Y113" s="107" t="e">
        <f>X113/'Children in Care'!X113</f>
        <v>#DIV/0!</v>
      </c>
      <c r="Z113" s="163"/>
      <c r="AA113" s="107" t="e">
        <f>Z113/'Children in Care'!Z113</f>
        <v>#DIV/0!</v>
      </c>
      <c r="AB113" s="163"/>
      <c r="AC113" s="107" t="e">
        <f>AB113/'Children in Care'!AB113</f>
        <v>#DIV/0!</v>
      </c>
      <c r="AD113" s="163"/>
      <c r="AE113" s="107" t="e">
        <f>AD113/'Children in Care'!AD113</f>
        <v>#DIV/0!</v>
      </c>
      <c r="AF113" s="33">
        <f t="shared" ref="AF113:AF116" si="31">V113</f>
        <v>81</v>
      </c>
      <c r="AG113" s="105">
        <f>AF113/'Children in Care'!AF113</f>
        <v>1</v>
      </c>
      <c r="AH113" s="40"/>
    </row>
    <row r="114" spans="1:34" ht="80.099999999999994" customHeight="1" outlineLevel="1">
      <c r="A114" s="35"/>
      <c r="B114" s="30" t="s">
        <v>59</v>
      </c>
      <c r="C114" s="31">
        <v>36</v>
      </c>
      <c r="D114" s="70">
        <f>C114/'Children in Care'!C114</f>
        <v>1</v>
      </c>
      <c r="E114" s="40"/>
      <c r="F114" s="40"/>
      <c r="G114" s="40"/>
      <c r="H114" s="31">
        <v>38</v>
      </c>
      <c r="I114" s="70">
        <f>H114/'[1]Children in Care'!H114</f>
        <v>1</v>
      </c>
      <c r="J114" s="31">
        <v>38</v>
      </c>
      <c r="K114" s="70">
        <f>J114/'[1]Children in Care'!J114</f>
        <v>1</v>
      </c>
      <c r="L114" s="31">
        <v>38</v>
      </c>
      <c r="M114" s="70">
        <f>L114/'[1]Children in Care'!L114</f>
        <v>1</v>
      </c>
      <c r="N114" s="31">
        <v>37</v>
      </c>
      <c r="O114" s="70">
        <f>N114/'Children in Care'!N114</f>
        <v>1</v>
      </c>
      <c r="P114" s="31">
        <v>36</v>
      </c>
      <c r="Q114" s="70">
        <f>P114/'Children in Care'!P114</f>
        <v>1</v>
      </c>
      <c r="R114" s="31">
        <v>35</v>
      </c>
      <c r="S114" s="70">
        <f>R114/'Children in Care'!R114</f>
        <v>1</v>
      </c>
      <c r="T114" s="31">
        <v>41</v>
      </c>
      <c r="U114" s="70">
        <f>T114/'Children in Care'!T114</f>
        <v>1</v>
      </c>
      <c r="V114" s="31">
        <v>41</v>
      </c>
      <c r="W114" s="70">
        <f>V114/'Children in Care'!V114</f>
        <v>1</v>
      </c>
      <c r="X114" s="163"/>
      <c r="Y114" s="107" t="e">
        <f>X114/'Children in Care'!X114</f>
        <v>#DIV/0!</v>
      </c>
      <c r="Z114" s="163"/>
      <c r="AA114" s="107" t="e">
        <f>Z114/'Children in Care'!Z114</f>
        <v>#DIV/0!</v>
      </c>
      <c r="AB114" s="163"/>
      <c r="AC114" s="107" t="e">
        <f>AB114/'Children in Care'!AB114</f>
        <v>#DIV/0!</v>
      </c>
      <c r="AD114" s="163"/>
      <c r="AE114" s="107" t="e">
        <f>AD114/'Children in Care'!AD114</f>
        <v>#DIV/0!</v>
      </c>
      <c r="AF114" s="33">
        <f t="shared" si="31"/>
        <v>41</v>
      </c>
      <c r="AG114" s="105">
        <f>AF114/'Children in Care'!AF114</f>
        <v>1</v>
      </c>
      <c r="AH114" s="40"/>
    </row>
    <row r="115" spans="1:34" ht="80.099999999999994" customHeight="1" outlineLevel="1">
      <c r="A115" s="35"/>
      <c r="B115" s="30" t="s">
        <v>60</v>
      </c>
      <c r="C115" s="31">
        <v>33</v>
      </c>
      <c r="D115" s="70">
        <f>C115/'Children in Care'!C115</f>
        <v>1</v>
      </c>
      <c r="E115" s="40"/>
      <c r="F115" s="40"/>
      <c r="G115" s="40"/>
      <c r="H115" s="31">
        <v>33</v>
      </c>
      <c r="I115" s="70">
        <f>H115/'[1]Children in Care'!H115</f>
        <v>1</v>
      </c>
      <c r="J115" s="31">
        <v>33</v>
      </c>
      <c r="K115" s="70">
        <f>J115/'[1]Children in Care'!J115</f>
        <v>1</v>
      </c>
      <c r="L115" s="31">
        <v>32</v>
      </c>
      <c r="M115" s="70">
        <f>L115/'[1]Children in Care'!L115</f>
        <v>1</v>
      </c>
      <c r="N115" s="31">
        <v>32</v>
      </c>
      <c r="O115" s="70">
        <f>N115/'Children in Care'!N115</f>
        <v>1</v>
      </c>
      <c r="P115" s="31">
        <v>36</v>
      </c>
      <c r="Q115" s="70">
        <f>P115/'Children in Care'!P115</f>
        <v>1</v>
      </c>
      <c r="R115" s="31">
        <v>35</v>
      </c>
      <c r="S115" s="70">
        <f>R115/'Children in Care'!R115</f>
        <v>1</v>
      </c>
      <c r="T115" s="31">
        <v>34</v>
      </c>
      <c r="U115" s="70">
        <f>T115/'Children in Care'!T115</f>
        <v>1</v>
      </c>
      <c r="V115" s="31">
        <v>34</v>
      </c>
      <c r="W115" s="70">
        <f>V115/'Children in Care'!V115</f>
        <v>0.97142857142857142</v>
      </c>
      <c r="X115" s="163"/>
      <c r="Y115" s="107" t="e">
        <f>X115/'Children in Care'!X115</f>
        <v>#DIV/0!</v>
      </c>
      <c r="Z115" s="163"/>
      <c r="AA115" s="107" t="e">
        <f>Z115/'Children in Care'!Z115</f>
        <v>#DIV/0!</v>
      </c>
      <c r="AB115" s="163"/>
      <c r="AC115" s="107" t="e">
        <f>AB115/'Children in Care'!AB115</f>
        <v>#DIV/0!</v>
      </c>
      <c r="AD115" s="163"/>
      <c r="AE115" s="107" t="e">
        <f>AD115/'Children in Care'!AD115</f>
        <v>#DIV/0!</v>
      </c>
      <c r="AF115" s="33">
        <f t="shared" si="31"/>
        <v>34</v>
      </c>
      <c r="AG115" s="105">
        <f>AF115/'Children in Care'!AF115</f>
        <v>0.97142857142857142</v>
      </c>
      <c r="AH115" s="40"/>
    </row>
    <row r="116" spans="1:34" ht="80.099999999999994" customHeight="1" outlineLevel="1">
      <c r="A116" s="35"/>
      <c r="B116" s="30" t="s">
        <v>61</v>
      </c>
      <c r="C116" s="31">
        <v>16</v>
      </c>
      <c r="D116" s="70">
        <f>C116/'Children in Care'!C116</f>
        <v>1</v>
      </c>
      <c r="E116" s="40"/>
      <c r="F116" s="40"/>
      <c r="G116" s="40"/>
      <c r="H116" s="31">
        <v>16</v>
      </c>
      <c r="I116" s="70">
        <f>H116/'[1]Children in Care'!H116</f>
        <v>1</v>
      </c>
      <c r="J116" s="31">
        <v>16</v>
      </c>
      <c r="K116" s="70">
        <f>J116/'[1]Children in Care'!J116</f>
        <v>1</v>
      </c>
      <c r="L116" s="31">
        <v>16</v>
      </c>
      <c r="M116" s="70">
        <f>L116/'[1]Children in Care'!L116</f>
        <v>1</v>
      </c>
      <c r="N116" s="31">
        <v>16</v>
      </c>
      <c r="O116" s="70">
        <f>N116/'Children in Care'!N116</f>
        <v>1</v>
      </c>
      <c r="P116" s="31">
        <v>15</v>
      </c>
      <c r="Q116" s="70">
        <f>P116/'Children in Care'!P116</f>
        <v>0.78947368421052633</v>
      </c>
      <c r="R116" s="31">
        <v>15</v>
      </c>
      <c r="S116" s="70">
        <f>R116/'Children in Care'!R116</f>
        <v>0.78947368421052633</v>
      </c>
      <c r="T116" s="31">
        <v>14</v>
      </c>
      <c r="U116" s="70">
        <f>T116/'Children in Care'!T116</f>
        <v>0.73684210526315785</v>
      </c>
      <c r="V116" s="31">
        <v>11</v>
      </c>
      <c r="W116" s="70">
        <f>V116/'Children in Care'!V116</f>
        <v>0.57894736842105265</v>
      </c>
      <c r="X116" s="163"/>
      <c r="Y116" s="107" t="e">
        <f>X116/'Children in Care'!X116</f>
        <v>#DIV/0!</v>
      </c>
      <c r="Z116" s="163"/>
      <c r="AA116" s="107" t="e">
        <f>Z116/'Children in Care'!Z116</f>
        <v>#DIV/0!</v>
      </c>
      <c r="AB116" s="163"/>
      <c r="AC116" s="107" t="e">
        <f>AB116/'Children in Care'!AB116</f>
        <v>#DIV/0!</v>
      </c>
      <c r="AD116" s="163"/>
      <c r="AE116" s="107" t="e">
        <f>AD116/'Children in Care'!AD116</f>
        <v>#DIV/0!</v>
      </c>
      <c r="AF116" s="33">
        <f t="shared" si="31"/>
        <v>11</v>
      </c>
      <c r="AG116" s="105">
        <f>AF116/'Children in Care'!AF116</f>
        <v>0.57894736842105265</v>
      </c>
      <c r="AH116" s="40"/>
    </row>
    <row r="117" spans="1:34" ht="80.099999999999994" customHeight="1" outlineLevel="1">
      <c r="A117" s="35"/>
      <c r="B117" s="27" t="s">
        <v>265</v>
      </c>
      <c r="C117" s="28"/>
      <c r="D117" s="38" t="e">
        <f>C117/'Children in Care'!C117</f>
        <v>#DIV/0!</v>
      </c>
      <c r="E117" s="37"/>
      <c r="F117" s="37"/>
      <c r="G117" s="37"/>
      <c r="H117" s="28">
        <v>0</v>
      </c>
      <c r="I117" s="169" t="e">
        <f>H117/'[1]Children in Care'!H117</f>
        <v>#DIV/0!</v>
      </c>
      <c r="J117" s="28">
        <v>0</v>
      </c>
      <c r="K117" s="169" t="e">
        <f>J117/'[1]Children in Care'!J117</f>
        <v>#DIV/0!</v>
      </c>
      <c r="L117" s="28">
        <v>0</v>
      </c>
      <c r="M117" s="169" t="e">
        <f>L117/'[1]Children in Care'!L117</f>
        <v>#DIV/0!</v>
      </c>
      <c r="N117" s="28">
        <v>0</v>
      </c>
      <c r="O117" s="169" t="e">
        <f>N117/'Children in Care'!N117</f>
        <v>#DIV/0!</v>
      </c>
      <c r="P117" s="28">
        <v>0</v>
      </c>
      <c r="Q117" s="169" t="e">
        <f>P117/'Children in Care'!P117</f>
        <v>#DIV/0!</v>
      </c>
      <c r="R117" s="28">
        <v>0</v>
      </c>
      <c r="S117" s="169" t="e">
        <f>R117/'Children in Care'!R117</f>
        <v>#DIV/0!</v>
      </c>
      <c r="T117" s="28">
        <v>0</v>
      </c>
      <c r="U117" s="169" t="e">
        <f>T117/'Children in Care'!T117</f>
        <v>#DIV/0!</v>
      </c>
      <c r="V117" s="28">
        <v>0</v>
      </c>
      <c r="W117" s="169" t="e">
        <f>V117/'Children in Care'!V117</f>
        <v>#DIV/0!</v>
      </c>
      <c r="X117" s="162"/>
      <c r="Y117" s="169" t="e">
        <f>X117/'Children in Care'!X117</f>
        <v>#DIV/0!</v>
      </c>
      <c r="Z117" s="162"/>
      <c r="AA117" s="169" t="e">
        <f>Z117/'Children in Care'!Z117</f>
        <v>#DIV/0!</v>
      </c>
      <c r="AB117" s="162"/>
      <c r="AC117" s="169" t="e">
        <f>AB117/'Children in Care'!AB117</f>
        <v>#DIV/0!</v>
      </c>
      <c r="AD117" s="162"/>
      <c r="AE117" s="169" t="e">
        <f>AD117/'Children in Care'!AD117</f>
        <v>#DIV/0!</v>
      </c>
      <c r="AF117" s="28">
        <f>V117</f>
        <v>0</v>
      </c>
      <c r="AG117" s="169" t="e">
        <f>AF117/'Children in Care'!AF117</f>
        <v>#DIV/0!</v>
      </c>
      <c r="AH117" s="37"/>
    </row>
    <row r="118" spans="1:34" ht="80.099999999999994" customHeight="1">
      <c r="A118" s="316" t="s">
        <v>201</v>
      </c>
      <c r="B118" s="24" t="s">
        <v>62</v>
      </c>
      <c r="C118" s="25">
        <f>C119+C124+C129+C134+C140</f>
        <v>107</v>
      </c>
      <c r="D118" s="36">
        <f>C118/'Children in Care'!C118</f>
        <v>0.85599999999999998</v>
      </c>
      <c r="E118" s="108"/>
      <c r="F118" s="108"/>
      <c r="G118" s="108"/>
      <c r="H118" s="25">
        <f>H119+H124+H129+H134+H140</f>
        <v>119</v>
      </c>
      <c r="I118" s="36">
        <f>H118/'[1]Children in Care'!H118</f>
        <v>0.89473684210526316</v>
      </c>
      <c r="J118" s="25">
        <f>J119+J124+J129+J134+J140</f>
        <v>115</v>
      </c>
      <c r="K118" s="36">
        <f>J118/'[1]Children in Care'!J118</f>
        <v>0.88461538461538458</v>
      </c>
      <c r="L118" s="25">
        <f>L119+L124+L129+L134+L140</f>
        <v>112</v>
      </c>
      <c r="M118" s="36">
        <f>L118/'[1]Children in Care'!L118</f>
        <v>0.88188976377952755</v>
      </c>
      <c r="N118" s="25">
        <f>N119+N124+N129+N134+N140</f>
        <v>116</v>
      </c>
      <c r="O118" s="36">
        <f>N118/'Children in Care'!N118</f>
        <v>0.91338582677165359</v>
      </c>
      <c r="P118" s="25">
        <f>P119+P124+P129+P134+P140</f>
        <v>121</v>
      </c>
      <c r="Q118" s="36">
        <f>P118/'Children in Care'!P118</f>
        <v>0.93798449612403101</v>
      </c>
      <c r="R118" s="25">
        <f>R119+R124+R129+R134+R140</f>
        <v>118</v>
      </c>
      <c r="S118" s="36">
        <f>R118/'Children in Care'!R118</f>
        <v>0.921875</v>
      </c>
      <c r="T118" s="25">
        <f>T119+T124+T129+T134+T140</f>
        <v>116</v>
      </c>
      <c r="U118" s="36">
        <f>T118/'Children in Care'!T118</f>
        <v>0.90625</v>
      </c>
      <c r="V118" s="25">
        <f>V119+V124+V129+V134+V140</f>
        <v>124</v>
      </c>
      <c r="W118" s="36">
        <f>V118/'Children in Care'!V118</f>
        <v>0.91851851851851851</v>
      </c>
      <c r="X118" s="170">
        <f>X119+X124+X129+X134+X140</f>
        <v>0</v>
      </c>
      <c r="Y118" s="171" t="e">
        <f>X118/'Children in Care'!X118</f>
        <v>#DIV/0!</v>
      </c>
      <c r="Z118" s="170">
        <f>Z119+Z124+Z129+Z134+Z140</f>
        <v>0</v>
      </c>
      <c r="AA118" s="171" t="e">
        <f>Z118/'Children in Care'!Z118</f>
        <v>#DIV/0!</v>
      </c>
      <c r="AB118" s="170">
        <f>AB119+AB124+AB129+AB134+AB140</f>
        <v>0</v>
      </c>
      <c r="AC118" s="171" t="e">
        <f>AB118/'Children in Care'!AB118</f>
        <v>#DIV/0!</v>
      </c>
      <c r="AD118" s="170">
        <f>AD119+AD124+AD129+AD134+AD140</f>
        <v>0</v>
      </c>
      <c r="AE118" s="171" t="e">
        <f>AD118/'Children in Care'!AD118</f>
        <v>#DIV/0!</v>
      </c>
      <c r="AF118" s="25">
        <f>AF119+AF124+AF129+AF134+AF140</f>
        <v>124</v>
      </c>
      <c r="AG118" s="36">
        <f>AF118/'Children in Care'!AF118</f>
        <v>0.91851851851851851</v>
      </c>
      <c r="AH118" s="108"/>
    </row>
    <row r="119" spans="1:34" ht="80.099999999999994" customHeight="1">
      <c r="A119" s="316"/>
      <c r="B119" s="27" t="s">
        <v>169</v>
      </c>
      <c r="C119" s="28">
        <f>SUM(C120:C123)</f>
        <v>21</v>
      </c>
      <c r="D119" s="38">
        <f>C119/'Children in Care'!C119</f>
        <v>0.77777777777777779</v>
      </c>
      <c r="E119" s="37"/>
      <c r="F119" s="37"/>
      <c r="G119" s="37"/>
      <c r="H119" s="28">
        <f>SUM(H120:H123)</f>
        <v>19</v>
      </c>
      <c r="I119" s="38">
        <f>H119/'[1]Children in Care'!H119</f>
        <v>0.79166666666666663</v>
      </c>
      <c r="J119" s="28">
        <f>SUM(J120:J123)</f>
        <v>21</v>
      </c>
      <c r="K119" s="38">
        <f>J119/'[1]Children in Care'!J119</f>
        <v>0.84</v>
      </c>
      <c r="L119" s="28">
        <f>SUM(L120:L123)</f>
        <v>23</v>
      </c>
      <c r="M119" s="38">
        <f>L119/'[1]Children in Care'!L119</f>
        <v>0.88461538461538458</v>
      </c>
      <c r="N119" s="28">
        <f>SUM(N120:N123)</f>
        <v>24</v>
      </c>
      <c r="O119" s="38">
        <f>N119/'Children in Care'!N119</f>
        <v>0.88888888888888884</v>
      </c>
      <c r="P119" s="28">
        <f>SUM(P120:P123)</f>
        <v>24</v>
      </c>
      <c r="Q119" s="38">
        <f>P119/'Children in Care'!P119</f>
        <v>0.88888888888888884</v>
      </c>
      <c r="R119" s="28">
        <f>SUM(R120:R123)</f>
        <v>24</v>
      </c>
      <c r="S119" s="38">
        <f>R119/'Children in Care'!R119</f>
        <v>0.82758620689655171</v>
      </c>
      <c r="T119" s="28">
        <f>SUM(T120:T123)</f>
        <v>26</v>
      </c>
      <c r="U119" s="38">
        <f>T119/'Children in Care'!T119</f>
        <v>0.89655172413793105</v>
      </c>
      <c r="V119" s="28">
        <f>SUM(V120:V123)</f>
        <v>24</v>
      </c>
      <c r="W119" s="38">
        <f>V119/'Children in Care'!V119</f>
        <v>0.88888888888888884</v>
      </c>
      <c r="X119" s="162">
        <f>SUM(X120:X123)</f>
        <v>0</v>
      </c>
      <c r="Y119" s="169" t="e">
        <f>X119/'Children in Care'!X119</f>
        <v>#DIV/0!</v>
      </c>
      <c r="Z119" s="162">
        <f>SUM(Z120:Z123)</f>
        <v>0</v>
      </c>
      <c r="AA119" s="169" t="e">
        <f>Z119/'Children in Care'!Z119</f>
        <v>#DIV/0!</v>
      </c>
      <c r="AB119" s="162">
        <f>SUM(AB120:AB123)</f>
        <v>0</v>
      </c>
      <c r="AC119" s="169" t="e">
        <f>AB119/'Children in Care'!AB119</f>
        <v>#DIV/0!</v>
      </c>
      <c r="AD119" s="162">
        <f>SUM(AD120:AD123)</f>
        <v>0</v>
      </c>
      <c r="AE119" s="169" t="e">
        <f>AD119/'Children in Care'!AD119</f>
        <v>#DIV/0!</v>
      </c>
      <c r="AF119" s="28">
        <f>SUM(AF120:AF123)</f>
        <v>24</v>
      </c>
      <c r="AG119" s="38">
        <f>AF119/'Children in Care'!AF119</f>
        <v>0.88888888888888884</v>
      </c>
      <c r="AH119" s="37"/>
    </row>
    <row r="120" spans="1:34" ht="80.099999999999994" customHeight="1" outlineLevel="1">
      <c r="A120" s="316"/>
      <c r="B120" s="30" t="s">
        <v>45</v>
      </c>
      <c r="C120" s="31">
        <v>6</v>
      </c>
      <c r="D120" s="70">
        <f>C120/'Children in Care'!C120</f>
        <v>0.75</v>
      </c>
      <c r="E120" s="40"/>
      <c r="F120" s="40"/>
      <c r="G120" s="40"/>
      <c r="H120" s="31">
        <v>7</v>
      </c>
      <c r="I120" s="70">
        <f>H120/'[1]Children in Care'!H120</f>
        <v>0.77777777777777779</v>
      </c>
      <c r="J120" s="31">
        <v>7</v>
      </c>
      <c r="K120" s="70">
        <f>J120/'[1]Children in Care'!J120</f>
        <v>0.77777777777777779</v>
      </c>
      <c r="L120" s="31">
        <v>7</v>
      </c>
      <c r="M120" s="70">
        <f>L120/'[1]Children in Care'!L120</f>
        <v>0.77777777777777779</v>
      </c>
      <c r="N120" s="31">
        <v>7</v>
      </c>
      <c r="O120" s="70">
        <f>N120/'Children in Care'!N120</f>
        <v>0.77777777777777779</v>
      </c>
      <c r="P120" s="31">
        <v>8</v>
      </c>
      <c r="Q120" s="70">
        <f>P120/'Children in Care'!P120</f>
        <v>0.8</v>
      </c>
      <c r="R120" s="31">
        <v>7</v>
      </c>
      <c r="S120" s="70">
        <f>R120/'Children in Care'!R120</f>
        <v>0.63636363636363635</v>
      </c>
      <c r="T120" s="31">
        <v>10</v>
      </c>
      <c r="U120" s="70">
        <f>T120/'Children in Care'!T120</f>
        <v>0.83333333333333337</v>
      </c>
      <c r="V120" s="31">
        <v>8</v>
      </c>
      <c r="W120" s="70">
        <f>V120/'Children in Care'!V120</f>
        <v>0.8</v>
      </c>
      <c r="X120" s="163"/>
      <c r="Y120" s="107" t="e">
        <f>X120/'Children in Care'!X120</f>
        <v>#DIV/0!</v>
      </c>
      <c r="Z120" s="163"/>
      <c r="AA120" s="107" t="e">
        <f>Z120/'Children in Care'!Z120</f>
        <v>#DIV/0!</v>
      </c>
      <c r="AB120" s="163"/>
      <c r="AC120" s="107" t="e">
        <f>AB120/'Children in Care'!AB120</f>
        <v>#DIV/0!</v>
      </c>
      <c r="AD120" s="163"/>
      <c r="AE120" s="107" t="e">
        <f>AD120/'Children in Care'!AD120</f>
        <v>#DIV/0!</v>
      </c>
      <c r="AF120" s="33">
        <f>V120</f>
        <v>8</v>
      </c>
      <c r="AG120" s="105">
        <f>AF120/'Children in Care'!AF120</f>
        <v>0.8</v>
      </c>
      <c r="AH120" s="40"/>
    </row>
    <row r="121" spans="1:34" ht="80.099999999999994" customHeight="1" outlineLevel="1">
      <c r="A121" s="35"/>
      <c r="B121" s="30" t="s">
        <v>46</v>
      </c>
      <c r="C121" s="31">
        <v>3</v>
      </c>
      <c r="D121" s="70">
        <f>C121/'Children in Care'!C121</f>
        <v>0.6</v>
      </c>
      <c r="E121" s="40"/>
      <c r="F121" s="40"/>
      <c r="G121" s="40"/>
      <c r="H121" s="31">
        <v>3</v>
      </c>
      <c r="I121" s="70">
        <f>H121/'[1]Children in Care'!H121</f>
        <v>0.6</v>
      </c>
      <c r="J121" s="31">
        <v>4</v>
      </c>
      <c r="K121" s="70">
        <f>J121/'[1]Children in Care'!J121</f>
        <v>0.66666666666666663</v>
      </c>
      <c r="L121" s="31">
        <v>4</v>
      </c>
      <c r="M121" s="70">
        <f>L121/'[1]Children in Care'!L121</f>
        <v>0.8</v>
      </c>
      <c r="N121" s="31">
        <v>3</v>
      </c>
      <c r="O121" s="70">
        <f>N121/'Children in Care'!N121</f>
        <v>0.75</v>
      </c>
      <c r="P121" s="31">
        <v>3</v>
      </c>
      <c r="Q121" s="70">
        <f>P121/'Children in Care'!P121</f>
        <v>1</v>
      </c>
      <c r="R121" s="31">
        <v>3</v>
      </c>
      <c r="S121" s="70">
        <f>R121/'Children in Care'!R121</f>
        <v>1</v>
      </c>
      <c r="T121" s="31">
        <v>3</v>
      </c>
      <c r="U121" s="70">
        <f>T121/'Children in Care'!T121</f>
        <v>1</v>
      </c>
      <c r="V121" s="31">
        <v>3</v>
      </c>
      <c r="W121" s="70">
        <f>V121/'Children in Care'!V121</f>
        <v>1</v>
      </c>
      <c r="X121" s="163"/>
      <c r="Y121" s="107" t="e">
        <f>X121/'Children in Care'!X121</f>
        <v>#DIV/0!</v>
      </c>
      <c r="Z121" s="163"/>
      <c r="AA121" s="107" t="e">
        <f>Z121/'Children in Care'!Z121</f>
        <v>#DIV/0!</v>
      </c>
      <c r="AB121" s="163"/>
      <c r="AC121" s="107" t="e">
        <f>AB121/'Children in Care'!AB121</f>
        <v>#DIV/0!</v>
      </c>
      <c r="AD121" s="163"/>
      <c r="AE121" s="107" t="e">
        <f>AD121/'Children in Care'!AD121</f>
        <v>#DIV/0!</v>
      </c>
      <c r="AF121" s="33">
        <f t="shared" ref="AF121:AF123" si="32">V121</f>
        <v>3</v>
      </c>
      <c r="AG121" s="105">
        <f>AF121/'Children in Care'!AF121</f>
        <v>1</v>
      </c>
      <c r="AH121" s="40"/>
    </row>
    <row r="122" spans="1:34" ht="80.099999999999994" customHeight="1" outlineLevel="1">
      <c r="A122" s="35"/>
      <c r="B122" s="30" t="s">
        <v>47</v>
      </c>
      <c r="C122" s="31">
        <v>6</v>
      </c>
      <c r="D122" s="70">
        <f>C122/'Children in Care'!C122</f>
        <v>0.8571428571428571</v>
      </c>
      <c r="E122" s="40"/>
      <c r="F122" s="40"/>
      <c r="G122" s="40"/>
      <c r="H122" s="31">
        <v>3</v>
      </c>
      <c r="I122" s="70">
        <f>H122/'[1]Children in Care'!H122</f>
        <v>0.75</v>
      </c>
      <c r="J122" s="31">
        <v>3</v>
      </c>
      <c r="K122" s="70">
        <f>J122/'[1]Children in Care'!J122</f>
        <v>1</v>
      </c>
      <c r="L122" s="31">
        <v>3</v>
      </c>
      <c r="M122" s="70">
        <f>L122/'[1]Children in Care'!L122</f>
        <v>1</v>
      </c>
      <c r="N122" s="31">
        <v>3</v>
      </c>
      <c r="O122" s="70">
        <f>N122/'Children in Care'!N122</f>
        <v>1</v>
      </c>
      <c r="P122" s="31">
        <v>4</v>
      </c>
      <c r="Q122" s="70">
        <f>P122/'Children in Care'!P122</f>
        <v>0.8</v>
      </c>
      <c r="R122" s="31">
        <v>5</v>
      </c>
      <c r="S122" s="70">
        <f>R122/'Children in Care'!R122</f>
        <v>0.83333333333333337</v>
      </c>
      <c r="T122" s="31">
        <v>4</v>
      </c>
      <c r="U122" s="70">
        <f>T122/'Children in Care'!T122</f>
        <v>0.8</v>
      </c>
      <c r="V122" s="31">
        <v>3</v>
      </c>
      <c r="W122" s="70">
        <f>V122/'Children in Care'!V122</f>
        <v>0.75</v>
      </c>
      <c r="X122" s="163"/>
      <c r="Y122" s="107" t="e">
        <f>X122/'Children in Care'!X122</f>
        <v>#DIV/0!</v>
      </c>
      <c r="Z122" s="163"/>
      <c r="AA122" s="107" t="e">
        <f>Z122/'Children in Care'!Z122</f>
        <v>#DIV/0!</v>
      </c>
      <c r="AB122" s="163"/>
      <c r="AC122" s="107" t="e">
        <f>AB122/'Children in Care'!AB122</f>
        <v>#DIV/0!</v>
      </c>
      <c r="AD122" s="163"/>
      <c r="AE122" s="107" t="e">
        <f>AD122/'Children in Care'!AD122</f>
        <v>#DIV/0!</v>
      </c>
      <c r="AF122" s="33">
        <f t="shared" si="32"/>
        <v>3</v>
      </c>
      <c r="AG122" s="105">
        <f>AF122/'Children in Care'!AF122</f>
        <v>0.75</v>
      </c>
      <c r="AH122" s="40"/>
    </row>
    <row r="123" spans="1:34" ht="80.099999999999994" customHeight="1" outlineLevel="1">
      <c r="A123" s="35"/>
      <c r="B123" s="30" t="s">
        <v>48</v>
      </c>
      <c r="C123" s="31">
        <v>6</v>
      </c>
      <c r="D123" s="70">
        <f>C123/'Children in Care'!C123</f>
        <v>0.8571428571428571</v>
      </c>
      <c r="E123" s="40"/>
      <c r="F123" s="40"/>
      <c r="G123" s="40"/>
      <c r="H123" s="31">
        <v>6</v>
      </c>
      <c r="I123" s="70">
        <f>H123/'[1]Children in Care'!H123</f>
        <v>1</v>
      </c>
      <c r="J123" s="31">
        <v>7</v>
      </c>
      <c r="K123" s="70">
        <f>J123/'[1]Children in Care'!J123</f>
        <v>1</v>
      </c>
      <c r="L123" s="31">
        <v>9</v>
      </c>
      <c r="M123" s="70">
        <f>L123/'[1]Children in Care'!L123</f>
        <v>1</v>
      </c>
      <c r="N123" s="31">
        <v>11</v>
      </c>
      <c r="O123" s="70">
        <f>N123/'Children in Care'!N123</f>
        <v>1</v>
      </c>
      <c r="P123" s="31">
        <v>9</v>
      </c>
      <c r="Q123" s="70">
        <f>P123/'Children in Care'!P123</f>
        <v>1</v>
      </c>
      <c r="R123" s="31">
        <v>9</v>
      </c>
      <c r="S123" s="70">
        <f>R123/'Children in Care'!R123</f>
        <v>1</v>
      </c>
      <c r="T123" s="31">
        <v>9</v>
      </c>
      <c r="U123" s="70">
        <f>T123/'Children in Care'!T123</f>
        <v>1</v>
      </c>
      <c r="V123" s="31">
        <v>10</v>
      </c>
      <c r="W123" s="70">
        <f>V123/'Children in Care'!V123</f>
        <v>1</v>
      </c>
      <c r="X123" s="163"/>
      <c r="Y123" s="107" t="e">
        <f>X123/'Children in Care'!X123</f>
        <v>#DIV/0!</v>
      </c>
      <c r="Z123" s="163"/>
      <c r="AA123" s="107" t="e">
        <f>Z123/'Children in Care'!Z123</f>
        <v>#DIV/0!</v>
      </c>
      <c r="AB123" s="163"/>
      <c r="AC123" s="107" t="e">
        <f>AB123/'Children in Care'!AB123</f>
        <v>#DIV/0!</v>
      </c>
      <c r="AD123" s="163"/>
      <c r="AE123" s="107" t="e">
        <f>AD123/'Children in Care'!AD123</f>
        <v>#DIV/0!</v>
      </c>
      <c r="AF123" s="33">
        <f t="shared" si="32"/>
        <v>10</v>
      </c>
      <c r="AG123" s="105">
        <f>AF123/'Children in Care'!AF123</f>
        <v>1</v>
      </c>
      <c r="AH123" s="40"/>
    </row>
    <row r="124" spans="1:34" ht="80.099999999999994" customHeight="1">
      <c r="A124" s="35"/>
      <c r="B124" s="27" t="s">
        <v>170</v>
      </c>
      <c r="C124" s="28">
        <f>SUM(C125:C128)</f>
        <v>24</v>
      </c>
      <c r="D124" s="38">
        <f>C124/'Children in Care'!C124</f>
        <v>0.77419354838709675</v>
      </c>
      <c r="E124" s="37"/>
      <c r="F124" s="37"/>
      <c r="G124" s="37"/>
      <c r="H124" s="28">
        <f>SUM(H125:H128)</f>
        <v>29</v>
      </c>
      <c r="I124" s="38">
        <f>H124/'[1]Children in Care'!H124</f>
        <v>0.8529411764705882</v>
      </c>
      <c r="J124" s="28">
        <f>SUM(J125:J128)</f>
        <v>23</v>
      </c>
      <c r="K124" s="38">
        <f>J124/'[1]Children in Care'!J124</f>
        <v>0.76666666666666672</v>
      </c>
      <c r="L124" s="28">
        <f>SUM(L125:L128)</f>
        <v>23</v>
      </c>
      <c r="M124" s="38">
        <f>L124/'[1]Children in Care'!L124</f>
        <v>0.7931034482758621</v>
      </c>
      <c r="N124" s="28">
        <f>SUM(N125:N128)</f>
        <v>20</v>
      </c>
      <c r="O124" s="38">
        <f>N124/'Children in Care'!N124</f>
        <v>0.76923076923076927</v>
      </c>
      <c r="P124" s="28">
        <f>SUM(P125:P128)</f>
        <v>21</v>
      </c>
      <c r="Q124" s="38">
        <f>P124/'Children in Care'!P124</f>
        <v>0.875</v>
      </c>
      <c r="R124" s="28">
        <f>SUM(R125:R128)</f>
        <v>22</v>
      </c>
      <c r="S124" s="38">
        <f>R124/'Children in Care'!R124</f>
        <v>0.84615384615384615</v>
      </c>
      <c r="T124" s="28">
        <f>SUM(T125:T128)</f>
        <v>23</v>
      </c>
      <c r="U124" s="38">
        <f>T124/'Children in Care'!T124</f>
        <v>0.85185185185185186</v>
      </c>
      <c r="V124" s="28">
        <f>SUM(V125:V128)</f>
        <v>23</v>
      </c>
      <c r="W124" s="38">
        <f>V124/'Children in Care'!V124</f>
        <v>0.88461538461538458</v>
      </c>
      <c r="X124" s="162">
        <f>SUM(X125:X128)</f>
        <v>0</v>
      </c>
      <c r="Y124" s="169" t="e">
        <f>X124/'Children in Care'!X124</f>
        <v>#DIV/0!</v>
      </c>
      <c r="Z124" s="162">
        <f>SUM(Z125:Z128)</f>
        <v>0</v>
      </c>
      <c r="AA124" s="169" t="e">
        <f>Z124/'Children in Care'!Z124</f>
        <v>#DIV/0!</v>
      </c>
      <c r="AB124" s="162">
        <f>SUM(AB125:AB128)</f>
        <v>0</v>
      </c>
      <c r="AC124" s="169" t="e">
        <f>AB124/'Children in Care'!AB124</f>
        <v>#DIV/0!</v>
      </c>
      <c r="AD124" s="162">
        <f>SUM(AD125:AD128)</f>
        <v>0</v>
      </c>
      <c r="AE124" s="169" t="e">
        <f>AD124/'Children in Care'!AD124</f>
        <v>#DIV/0!</v>
      </c>
      <c r="AF124" s="28">
        <f>SUM(AF125:AF128)</f>
        <v>23</v>
      </c>
      <c r="AG124" s="38">
        <f>AF124/'Children in Care'!AF124</f>
        <v>0.88461538461538458</v>
      </c>
      <c r="AH124" s="37"/>
    </row>
    <row r="125" spans="1:34" ht="80.099999999999994" customHeight="1" outlineLevel="1">
      <c r="A125" s="35"/>
      <c r="B125" s="30" t="s">
        <v>49</v>
      </c>
      <c r="C125" s="31">
        <v>11</v>
      </c>
      <c r="D125" s="70">
        <f>C125/'Children in Care'!C125</f>
        <v>0.84615384615384615</v>
      </c>
      <c r="E125" s="40"/>
      <c r="F125" s="40"/>
      <c r="G125" s="40"/>
      <c r="H125" s="31">
        <v>13</v>
      </c>
      <c r="I125" s="70">
        <f>H125/'[1]Children in Care'!H125</f>
        <v>0.8666666666666667</v>
      </c>
      <c r="J125" s="31">
        <v>12</v>
      </c>
      <c r="K125" s="70">
        <f>J125/'[1]Children in Care'!J125</f>
        <v>0.8</v>
      </c>
      <c r="L125" s="31">
        <v>14</v>
      </c>
      <c r="M125" s="70">
        <f>L125/'[1]Children in Care'!L125</f>
        <v>0.93333333333333335</v>
      </c>
      <c r="N125" s="31">
        <v>12</v>
      </c>
      <c r="O125" s="70">
        <f>N125/'Children in Care'!N125</f>
        <v>0.92307692307692313</v>
      </c>
      <c r="P125" s="31">
        <v>12</v>
      </c>
      <c r="Q125" s="70">
        <f>P125/'Children in Care'!P125</f>
        <v>0.92307692307692313</v>
      </c>
      <c r="R125" s="31">
        <v>10</v>
      </c>
      <c r="S125" s="70">
        <f>R125/'Children in Care'!R125</f>
        <v>0.90909090909090906</v>
      </c>
      <c r="T125" s="31">
        <v>11</v>
      </c>
      <c r="U125" s="70">
        <f>T125/'Children in Care'!T125</f>
        <v>0.84615384615384615</v>
      </c>
      <c r="V125" s="31">
        <v>9</v>
      </c>
      <c r="W125" s="70">
        <f>V125/'Children in Care'!V125</f>
        <v>0.9</v>
      </c>
      <c r="X125" s="163"/>
      <c r="Y125" s="107" t="e">
        <f>X125/'Children in Care'!X125</f>
        <v>#DIV/0!</v>
      </c>
      <c r="Z125" s="163"/>
      <c r="AA125" s="107" t="e">
        <f>Z125/'Children in Care'!Z125</f>
        <v>#DIV/0!</v>
      </c>
      <c r="AB125" s="163"/>
      <c r="AC125" s="107" t="e">
        <f>AB125/'Children in Care'!AB125</f>
        <v>#DIV/0!</v>
      </c>
      <c r="AD125" s="163"/>
      <c r="AE125" s="107" t="e">
        <f>AD125/'Children in Care'!AD125</f>
        <v>#DIV/0!</v>
      </c>
      <c r="AF125" s="33">
        <f>V125</f>
        <v>9</v>
      </c>
      <c r="AG125" s="105">
        <f>AF125/'Children in Care'!AF125</f>
        <v>0.9</v>
      </c>
      <c r="AH125" s="40"/>
    </row>
    <row r="126" spans="1:34" ht="80.099999999999994" customHeight="1" outlineLevel="1">
      <c r="A126" s="35"/>
      <c r="B126" s="30" t="s">
        <v>50</v>
      </c>
      <c r="C126" s="31">
        <v>2</v>
      </c>
      <c r="D126" s="70">
        <f>C126/'Children in Care'!C126</f>
        <v>0.66666666666666663</v>
      </c>
      <c r="E126" s="40"/>
      <c r="F126" s="40"/>
      <c r="G126" s="40"/>
      <c r="H126" s="31">
        <v>3</v>
      </c>
      <c r="I126" s="70">
        <f>H126/'[1]Children in Care'!H126</f>
        <v>1</v>
      </c>
      <c r="J126" s="31">
        <v>1</v>
      </c>
      <c r="K126" s="70">
        <f>J126/'[1]Children in Care'!J126</f>
        <v>1</v>
      </c>
      <c r="L126" s="31">
        <v>1</v>
      </c>
      <c r="M126" s="70">
        <f>L126/'[1]Children in Care'!L126</f>
        <v>1</v>
      </c>
      <c r="N126" s="31">
        <v>1</v>
      </c>
      <c r="O126" s="70">
        <f>N126/'Children in Care'!N126</f>
        <v>1</v>
      </c>
      <c r="P126" s="31">
        <v>1</v>
      </c>
      <c r="Q126" s="70">
        <f>P126/'Children in Care'!P126</f>
        <v>1</v>
      </c>
      <c r="R126" s="31">
        <v>3</v>
      </c>
      <c r="S126" s="70">
        <f>R126/'Children in Care'!R126</f>
        <v>0.75</v>
      </c>
      <c r="T126" s="31">
        <v>2</v>
      </c>
      <c r="U126" s="70">
        <f>T126/'Children in Care'!T126</f>
        <v>0.66666666666666663</v>
      </c>
      <c r="V126" s="31">
        <v>3</v>
      </c>
      <c r="W126" s="70">
        <f>V126/'Children in Care'!V126</f>
        <v>0.75</v>
      </c>
      <c r="X126" s="163"/>
      <c r="Y126" s="107" t="e">
        <f>X126/'Children in Care'!X126</f>
        <v>#DIV/0!</v>
      </c>
      <c r="Z126" s="163"/>
      <c r="AA126" s="107" t="e">
        <f>Z126/'Children in Care'!Z126</f>
        <v>#DIV/0!</v>
      </c>
      <c r="AB126" s="163"/>
      <c r="AC126" s="107" t="e">
        <f>AB126/'Children in Care'!AB126</f>
        <v>#DIV/0!</v>
      </c>
      <c r="AD126" s="163"/>
      <c r="AE126" s="107" t="e">
        <f>AD126/'Children in Care'!AD126</f>
        <v>#DIV/0!</v>
      </c>
      <c r="AF126" s="33">
        <f t="shared" ref="AF126:AF128" si="33">V126</f>
        <v>3</v>
      </c>
      <c r="AG126" s="105">
        <f>AF126/'Children in Care'!AF126</f>
        <v>0.75</v>
      </c>
      <c r="AH126" s="40"/>
    </row>
    <row r="127" spans="1:34" ht="80.099999999999994" customHeight="1" outlineLevel="1">
      <c r="A127" s="35"/>
      <c r="B127" s="30" t="s">
        <v>51</v>
      </c>
      <c r="C127" s="31">
        <v>11</v>
      </c>
      <c r="D127" s="70">
        <f>C127/'Children in Care'!C127</f>
        <v>0.73333333333333328</v>
      </c>
      <c r="E127" s="40"/>
      <c r="F127" s="40"/>
      <c r="G127" s="40"/>
      <c r="H127" s="31">
        <v>13</v>
      </c>
      <c r="I127" s="70">
        <f>H127/'[1]Children in Care'!H127</f>
        <v>0.8125</v>
      </c>
      <c r="J127" s="31">
        <v>10</v>
      </c>
      <c r="K127" s="70">
        <f>J127/'[1]Children in Care'!J127</f>
        <v>0.7142857142857143</v>
      </c>
      <c r="L127" s="31">
        <v>8</v>
      </c>
      <c r="M127" s="70">
        <f>L127/'[1]Children in Care'!L127</f>
        <v>0.61538461538461542</v>
      </c>
      <c r="N127" s="31">
        <v>7</v>
      </c>
      <c r="O127" s="70">
        <f>N127/'Children in Care'!N127</f>
        <v>0.58333333333333337</v>
      </c>
      <c r="P127" s="31">
        <v>8</v>
      </c>
      <c r="Q127" s="70">
        <f>P127/'Children in Care'!P127</f>
        <v>0.8</v>
      </c>
      <c r="R127" s="31">
        <v>9</v>
      </c>
      <c r="S127" s="70">
        <f>R127/'Children in Care'!R127</f>
        <v>0.81818181818181823</v>
      </c>
      <c r="T127" s="31">
        <v>10</v>
      </c>
      <c r="U127" s="70">
        <f>T127/'Children in Care'!T127</f>
        <v>0.90909090909090906</v>
      </c>
      <c r="V127" s="31">
        <v>10</v>
      </c>
      <c r="W127" s="70">
        <f>V127/'Children in Care'!V127</f>
        <v>0.90909090909090906</v>
      </c>
      <c r="X127" s="163"/>
      <c r="Y127" s="107" t="e">
        <f>X127/'Children in Care'!X127</f>
        <v>#DIV/0!</v>
      </c>
      <c r="Z127" s="163"/>
      <c r="AA127" s="107" t="e">
        <f>Z127/'Children in Care'!Z127</f>
        <v>#DIV/0!</v>
      </c>
      <c r="AB127" s="163"/>
      <c r="AC127" s="107" t="e">
        <f>AB127/'Children in Care'!AB127</f>
        <v>#DIV/0!</v>
      </c>
      <c r="AD127" s="163"/>
      <c r="AE127" s="107" t="e">
        <f>AD127/'Children in Care'!AD127</f>
        <v>#DIV/0!</v>
      </c>
      <c r="AF127" s="33">
        <f t="shared" si="33"/>
        <v>10</v>
      </c>
      <c r="AG127" s="105">
        <f>AF127/'Children in Care'!AF127</f>
        <v>0.90909090909090906</v>
      </c>
      <c r="AH127" s="40"/>
    </row>
    <row r="128" spans="1:34" ht="80.099999999999994" customHeight="1" outlineLevel="1">
      <c r="A128" s="35"/>
      <c r="B128" s="30" t="s">
        <v>52</v>
      </c>
      <c r="C128" s="31">
        <v>0</v>
      </c>
      <c r="D128" s="107" t="e">
        <f>C128/'Children in Care'!C128</f>
        <v>#DIV/0!</v>
      </c>
      <c r="E128" s="40"/>
      <c r="F128" s="40"/>
      <c r="G128" s="40"/>
      <c r="H128" s="31">
        <v>0</v>
      </c>
      <c r="I128" s="107" t="e">
        <f>H128/'[1]Children in Care'!H128</f>
        <v>#DIV/0!</v>
      </c>
      <c r="J128" s="31">
        <v>0</v>
      </c>
      <c r="K128" s="107" t="e">
        <f>J128/'[1]Children in Care'!J128</f>
        <v>#DIV/0!</v>
      </c>
      <c r="L128" s="31">
        <v>0</v>
      </c>
      <c r="M128" s="107" t="e">
        <f>L128/'[1]Children in Care'!L128</f>
        <v>#DIV/0!</v>
      </c>
      <c r="N128" s="31">
        <v>0</v>
      </c>
      <c r="O128" s="107" t="e">
        <f>N128/'Children in Care'!N128</f>
        <v>#DIV/0!</v>
      </c>
      <c r="P128" s="31">
        <v>0</v>
      </c>
      <c r="Q128" s="107" t="e">
        <f>P128/'Children in Care'!P128</f>
        <v>#DIV/0!</v>
      </c>
      <c r="R128" s="31">
        <v>0</v>
      </c>
      <c r="S128" s="107" t="e">
        <f>R128/'Children in Care'!R128</f>
        <v>#DIV/0!</v>
      </c>
      <c r="T128" s="31">
        <v>0</v>
      </c>
      <c r="U128" s="107" t="e">
        <f>T128/'Children in Care'!T128</f>
        <v>#DIV/0!</v>
      </c>
      <c r="V128" s="31">
        <v>1</v>
      </c>
      <c r="W128" s="70">
        <f>V128/'Children in Care'!V128</f>
        <v>1</v>
      </c>
      <c r="X128" s="163"/>
      <c r="Y128" s="107" t="e">
        <f>X128/'Children in Care'!X128</f>
        <v>#DIV/0!</v>
      </c>
      <c r="Z128" s="163"/>
      <c r="AA128" s="107" t="e">
        <f>Z128/'Children in Care'!Z128</f>
        <v>#DIV/0!</v>
      </c>
      <c r="AB128" s="163"/>
      <c r="AC128" s="107" t="e">
        <f>AB128/'Children in Care'!AB128</f>
        <v>#DIV/0!</v>
      </c>
      <c r="AD128" s="163"/>
      <c r="AE128" s="107" t="e">
        <f>AD128/'Children in Care'!AD128</f>
        <v>#DIV/0!</v>
      </c>
      <c r="AF128" s="33">
        <f t="shared" si="33"/>
        <v>1</v>
      </c>
      <c r="AG128" s="105">
        <f>AF128/'Children in Care'!AF128</f>
        <v>1</v>
      </c>
      <c r="AH128" s="40"/>
    </row>
    <row r="129" spans="1:34" ht="80.099999999999994" customHeight="1">
      <c r="A129" s="35"/>
      <c r="B129" s="27" t="s">
        <v>171</v>
      </c>
      <c r="C129" s="28">
        <f>SUM(C130:C133)</f>
        <v>29</v>
      </c>
      <c r="D129" s="38">
        <f>C129/'Children in Care'!C129</f>
        <v>0.8529411764705882</v>
      </c>
      <c r="E129" s="37"/>
      <c r="F129" s="37"/>
      <c r="G129" s="37"/>
      <c r="H129" s="28">
        <f>SUM(H130:H133)</f>
        <v>26</v>
      </c>
      <c r="I129" s="38">
        <f>H129/'[1]Children in Care'!H129</f>
        <v>0.8666666666666667</v>
      </c>
      <c r="J129" s="28">
        <f>SUM(J130:J133)</f>
        <v>23</v>
      </c>
      <c r="K129" s="38">
        <f>J129/'[1]Children in Care'!J129</f>
        <v>0.85185185185185186</v>
      </c>
      <c r="L129" s="28">
        <f>SUM(L130:L133)</f>
        <v>23</v>
      </c>
      <c r="M129" s="38">
        <f>L129/'[1]Children in Care'!L129</f>
        <v>0.88461538461538458</v>
      </c>
      <c r="N129" s="28">
        <f>SUM(N130:N133)</f>
        <v>22</v>
      </c>
      <c r="O129" s="38">
        <f>N129/'Children in Care'!N129</f>
        <v>0.91666666666666663</v>
      </c>
      <c r="P129" s="28">
        <f>SUM(P130:P133)</f>
        <v>22</v>
      </c>
      <c r="Q129" s="38">
        <f>P129/'Children in Care'!P129</f>
        <v>0.91666666666666663</v>
      </c>
      <c r="R129" s="28">
        <f>SUM(R130:R133)</f>
        <v>19</v>
      </c>
      <c r="S129" s="38">
        <f>R129/'Children in Care'!R129</f>
        <v>0.95</v>
      </c>
      <c r="T129" s="28">
        <f>SUM(T130:T133)</f>
        <v>19</v>
      </c>
      <c r="U129" s="38">
        <f>T129/'Children in Care'!T129</f>
        <v>0.90476190476190477</v>
      </c>
      <c r="V129" s="28">
        <f>SUM(V130:V133)</f>
        <v>20</v>
      </c>
      <c r="W129" s="38">
        <f>V129/'Children in Care'!V129</f>
        <v>0.90909090909090906</v>
      </c>
      <c r="X129" s="162">
        <f>SUM(X130:X133)</f>
        <v>0</v>
      </c>
      <c r="Y129" s="169" t="e">
        <f>X129/'Children in Care'!X129</f>
        <v>#DIV/0!</v>
      </c>
      <c r="Z129" s="162">
        <f>SUM(Z130:Z133)</f>
        <v>0</v>
      </c>
      <c r="AA129" s="169" t="e">
        <f>Z129/'Children in Care'!Z129</f>
        <v>#DIV/0!</v>
      </c>
      <c r="AB129" s="162">
        <f>SUM(AB130:AB133)</f>
        <v>0</v>
      </c>
      <c r="AC129" s="169" t="e">
        <f>AB129/'Children in Care'!AB129</f>
        <v>#DIV/0!</v>
      </c>
      <c r="AD129" s="162">
        <f>SUM(AD130:AD133)</f>
        <v>0</v>
      </c>
      <c r="AE129" s="169" t="e">
        <f>AD129/'Children in Care'!AD129</f>
        <v>#DIV/0!</v>
      </c>
      <c r="AF129" s="28">
        <f>SUM(AF130:AF133)</f>
        <v>20</v>
      </c>
      <c r="AG129" s="38">
        <f>AF129/'Children in Care'!AF129</f>
        <v>0.90909090909090906</v>
      </c>
      <c r="AH129" s="37"/>
    </row>
    <row r="130" spans="1:34" ht="80.099999999999994" customHeight="1" outlineLevel="1">
      <c r="A130" s="35"/>
      <c r="B130" s="30" t="s">
        <v>53</v>
      </c>
      <c r="C130" s="31">
        <v>27</v>
      </c>
      <c r="D130" s="70">
        <f>C130/'Children in Care'!C130</f>
        <v>0.84375</v>
      </c>
      <c r="E130" s="40"/>
      <c r="F130" s="40"/>
      <c r="G130" s="40"/>
      <c r="H130" s="31">
        <v>23</v>
      </c>
      <c r="I130" s="70">
        <f>H130/'[1]Children in Care'!H130</f>
        <v>0.85185185185185186</v>
      </c>
      <c r="J130" s="31">
        <v>21</v>
      </c>
      <c r="K130" s="70">
        <f>J130/'[1]Children in Care'!J130</f>
        <v>0.875</v>
      </c>
      <c r="L130" s="31">
        <v>21</v>
      </c>
      <c r="M130" s="70">
        <f>L130/'[1]Children in Care'!L130</f>
        <v>0.875</v>
      </c>
      <c r="N130" s="31">
        <v>20</v>
      </c>
      <c r="O130" s="70">
        <f>N130/'Children in Care'!N130</f>
        <v>0.90909090909090906</v>
      </c>
      <c r="P130" s="31">
        <v>18</v>
      </c>
      <c r="Q130" s="70">
        <f>P130/'Children in Care'!P130</f>
        <v>0.9</v>
      </c>
      <c r="R130" s="31">
        <v>17</v>
      </c>
      <c r="S130" s="70">
        <f>R130/'Children in Care'!R130</f>
        <v>0.94444444444444442</v>
      </c>
      <c r="T130" s="31">
        <v>17</v>
      </c>
      <c r="U130" s="70">
        <f>T130/'Children in Care'!T130</f>
        <v>0.94444444444444442</v>
      </c>
      <c r="V130" s="31">
        <v>18</v>
      </c>
      <c r="W130" s="70">
        <f>V130/'Children in Care'!V130</f>
        <v>0.9</v>
      </c>
      <c r="X130" s="163"/>
      <c r="Y130" s="107" t="e">
        <f>X130/'Children in Care'!X130</f>
        <v>#DIV/0!</v>
      </c>
      <c r="Z130" s="163"/>
      <c r="AA130" s="107" t="e">
        <f>Z130/'Children in Care'!Z130</f>
        <v>#DIV/0!</v>
      </c>
      <c r="AB130" s="163"/>
      <c r="AC130" s="107" t="e">
        <f>AB130/'Children in Care'!AB130</f>
        <v>#DIV/0!</v>
      </c>
      <c r="AD130" s="163"/>
      <c r="AE130" s="107" t="e">
        <f>AD130/'Children in Care'!AD130</f>
        <v>#DIV/0!</v>
      </c>
      <c r="AF130" s="33">
        <f>V130</f>
        <v>18</v>
      </c>
      <c r="AG130" s="105">
        <f>AF130/'Children in Care'!AF130</f>
        <v>0.9</v>
      </c>
      <c r="AH130" s="40"/>
    </row>
    <row r="131" spans="1:34" ht="80.099999999999994" customHeight="1" outlineLevel="1">
      <c r="A131" s="35"/>
      <c r="B131" s="30" t="s">
        <v>54</v>
      </c>
      <c r="C131" s="31">
        <v>0</v>
      </c>
      <c r="D131" s="107" t="e">
        <f>C131/'Children in Care'!C131</f>
        <v>#DIV/0!</v>
      </c>
      <c r="E131" s="40"/>
      <c r="F131" s="40"/>
      <c r="G131" s="40"/>
      <c r="H131" s="31">
        <v>0</v>
      </c>
      <c r="I131" s="107" t="e">
        <f>H131/'[1]Children in Care'!H131</f>
        <v>#DIV/0!</v>
      </c>
      <c r="J131" s="31">
        <v>0</v>
      </c>
      <c r="K131" s="70">
        <f>J131/'[1]Children in Care'!J131</f>
        <v>0</v>
      </c>
      <c r="L131" s="31">
        <v>0</v>
      </c>
      <c r="M131" s="107" t="e">
        <f>L131/'[1]Children in Care'!L131</f>
        <v>#DIV/0!</v>
      </c>
      <c r="N131" s="31">
        <v>0</v>
      </c>
      <c r="O131" s="107" t="e">
        <f>N131/'Children in Care'!N131</f>
        <v>#DIV/0!</v>
      </c>
      <c r="P131" s="31">
        <v>1</v>
      </c>
      <c r="Q131" s="70">
        <f>P131/'Children in Care'!P131</f>
        <v>1</v>
      </c>
      <c r="R131" s="31">
        <v>0</v>
      </c>
      <c r="S131" s="107" t="e">
        <f>R131/'Children in Care'!R131</f>
        <v>#DIV/0!</v>
      </c>
      <c r="T131" s="31">
        <v>1</v>
      </c>
      <c r="U131" s="70">
        <f>T131/'Children in Care'!T131</f>
        <v>0.5</v>
      </c>
      <c r="V131" s="31">
        <v>1</v>
      </c>
      <c r="W131" s="70">
        <f>V131/'Children in Care'!V131</f>
        <v>1</v>
      </c>
      <c r="X131" s="163"/>
      <c r="Y131" s="107" t="e">
        <f>X131/'Children in Care'!X131</f>
        <v>#DIV/0!</v>
      </c>
      <c r="Z131" s="163"/>
      <c r="AA131" s="107" t="e">
        <f>Z131/'Children in Care'!Z131</f>
        <v>#DIV/0!</v>
      </c>
      <c r="AB131" s="163"/>
      <c r="AC131" s="107" t="e">
        <f>AB131/'Children in Care'!AB131</f>
        <v>#DIV/0!</v>
      </c>
      <c r="AD131" s="163"/>
      <c r="AE131" s="107" t="e">
        <f>AD131/'Children in Care'!AD131</f>
        <v>#DIV/0!</v>
      </c>
      <c r="AF131" s="33">
        <f t="shared" ref="AF131:AF133" si="34">V131</f>
        <v>1</v>
      </c>
      <c r="AG131" s="105">
        <f>AF131/'Children in Care'!AF131</f>
        <v>1</v>
      </c>
      <c r="AH131" s="40"/>
    </row>
    <row r="132" spans="1:34" ht="80.099999999999994" customHeight="1" outlineLevel="1">
      <c r="A132" s="35"/>
      <c r="B132" s="30" t="s">
        <v>55</v>
      </c>
      <c r="C132" s="31">
        <v>1</v>
      </c>
      <c r="D132" s="70">
        <f>C132/'Children in Care'!C132</f>
        <v>1</v>
      </c>
      <c r="E132" s="40"/>
      <c r="F132" s="40"/>
      <c r="G132" s="40"/>
      <c r="H132" s="31">
        <v>1</v>
      </c>
      <c r="I132" s="70">
        <f>H132/'[1]Children in Care'!H132</f>
        <v>1</v>
      </c>
      <c r="J132" s="31">
        <v>0</v>
      </c>
      <c r="K132" s="107" t="e">
        <f>J132/'[1]Children in Care'!J132</f>
        <v>#DIV/0!</v>
      </c>
      <c r="L132" s="31">
        <v>0</v>
      </c>
      <c r="M132" s="107" t="e">
        <f>L132/'[1]Children in Care'!L132</f>
        <v>#DIV/0!</v>
      </c>
      <c r="N132" s="31">
        <v>0</v>
      </c>
      <c r="O132" s="107" t="e">
        <f>N132/'Children in Care'!N132</f>
        <v>#DIV/0!</v>
      </c>
      <c r="P132" s="31">
        <v>0</v>
      </c>
      <c r="Q132" s="107" t="e">
        <f>P132/'Children in Care'!P132</f>
        <v>#DIV/0!</v>
      </c>
      <c r="R132" s="31">
        <v>0</v>
      </c>
      <c r="S132" s="107" t="e">
        <f>R132/'Children in Care'!R132</f>
        <v>#DIV/0!</v>
      </c>
      <c r="T132" s="31">
        <v>0</v>
      </c>
      <c r="U132" s="107" t="e">
        <f>T132/'Children in Care'!T132</f>
        <v>#DIV/0!</v>
      </c>
      <c r="V132" s="31">
        <v>0</v>
      </c>
      <c r="W132" s="107" t="e">
        <f>V132/'Children in Care'!V132</f>
        <v>#DIV/0!</v>
      </c>
      <c r="X132" s="163"/>
      <c r="Y132" s="107" t="e">
        <f>X132/'Children in Care'!X132</f>
        <v>#DIV/0!</v>
      </c>
      <c r="Z132" s="163"/>
      <c r="AA132" s="107" t="e">
        <f>Z132/'Children in Care'!Z132</f>
        <v>#DIV/0!</v>
      </c>
      <c r="AB132" s="163"/>
      <c r="AC132" s="107" t="e">
        <f>AB132/'Children in Care'!AB132</f>
        <v>#DIV/0!</v>
      </c>
      <c r="AD132" s="163"/>
      <c r="AE132" s="107" t="e">
        <f>AD132/'Children in Care'!AD132</f>
        <v>#DIV/0!</v>
      </c>
      <c r="AF132" s="33">
        <f t="shared" si="34"/>
        <v>0</v>
      </c>
      <c r="AG132" s="234" t="e">
        <f>AF132/'Children in Care'!AF132</f>
        <v>#DIV/0!</v>
      </c>
      <c r="AH132" s="40"/>
    </row>
    <row r="133" spans="1:34" ht="80.099999999999994" customHeight="1" outlineLevel="1">
      <c r="A133" s="35"/>
      <c r="B133" s="30" t="s">
        <v>56</v>
      </c>
      <c r="C133" s="31">
        <v>1</v>
      </c>
      <c r="D133" s="70">
        <f>C133/'Children in Care'!C133</f>
        <v>1</v>
      </c>
      <c r="E133" s="40"/>
      <c r="F133" s="40"/>
      <c r="G133" s="40"/>
      <c r="H133" s="31">
        <v>2</v>
      </c>
      <c r="I133" s="70">
        <f>H133/'[1]Children in Care'!H133</f>
        <v>1</v>
      </c>
      <c r="J133" s="31">
        <v>2</v>
      </c>
      <c r="K133" s="70">
        <f>J133/'[1]Children in Care'!J133</f>
        <v>1</v>
      </c>
      <c r="L133" s="31">
        <v>2</v>
      </c>
      <c r="M133" s="70">
        <f>L133/'[1]Children in Care'!L133</f>
        <v>1</v>
      </c>
      <c r="N133" s="31">
        <v>2</v>
      </c>
      <c r="O133" s="70">
        <f>N133/'Children in Care'!N133</f>
        <v>1</v>
      </c>
      <c r="P133" s="31">
        <v>3</v>
      </c>
      <c r="Q133" s="70">
        <f>P133/'Children in Care'!P133</f>
        <v>1</v>
      </c>
      <c r="R133" s="31">
        <v>2</v>
      </c>
      <c r="S133" s="70">
        <f>R133/'Children in Care'!R133</f>
        <v>1</v>
      </c>
      <c r="T133" s="31">
        <v>1</v>
      </c>
      <c r="U133" s="70">
        <f>T133/'Children in Care'!T133</f>
        <v>1</v>
      </c>
      <c r="V133" s="31">
        <v>1</v>
      </c>
      <c r="W133" s="70">
        <f>V133/'Children in Care'!V133</f>
        <v>1</v>
      </c>
      <c r="X133" s="163"/>
      <c r="Y133" s="107" t="e">
        <f>X133/'Children in Care'!X133</f>
        <v>#DIV/0!</v>
      </c>
      <c r="Z133" s="163"/>
      <c r="AA133" s="107" t="e">
        <f>Z133/'Children in Care'!Z133</f>
        <v>#DIV/0!</v>
      </c>
      <c r="AB133" s="163"/>
      <c r="AC133" s="107" t="e">
        <f>AB133/'Children in Care'!AB133</f>
        <v>#DIV/0!</v>
      </c>
      <c r="AD133" s="163"/>
      <c r="AE133" s="107" t="e">
        <f>AD133/'Children in Care'!AD133</f>
        <v>#DIV/0!</v>
      </c>
      <c r="AF133" s="33">
        <f t="shared" si="34"/>
        <v>1</v>
      </c>
      <c r="AG133" s="105">
        <f>AF133/'Children in Care'!AF133</f>
        <v>1</v>
      </c>
      <c r="AH133" s="40"/>
    </row>
    <row r="134" spans="1:34" ht="80.099999999999994" customHeight="1">
      <c r="A134" s="35"/>
      <c r="B134" s="27" t="s">
        <v>172</v>
      </c>
      <c r="C134" s="28">
        <f>SUM(C135:C139)</f>
        <v>33</v>
      </c>
      <c r="D134" s="38">
        <f>C134/'Children in Care'!C134</f>
        <v>1</v>
      </c>
      <c r="E134" s="37"/>
      <c r="F134" s="37"/>
      <c r="G134" s="37"/>
      <c r="H134" s="28">
        <f>SUM(H135:H139)</f>
        <v>33</v>
      </c>
      <c r="I134" s="38">
        <f>H134/'[1]Children in Care'!H134</f>
        <v>1</v>
      </c>
      <c r="J134" s="28">
        <f>SUM(J135:J139)</f>
        <v>36</v>
      </c>
      <c r="K134" s="38">
        <f>J134/'[1]Children in Care'!J134</f>
        <v>1</v>
      </c>
      <c r="L134" s="28">
        <f>SUM(L135:L139)</f>
        <v>31</v>
      </c>
      <c r="M134" s="38">
        <f>L134/'[1]Children in Care'!L134</f>
        <v>0.91176470588235292</v>
      </c>
      <c r="N134" s="28">
        <f>SUM(N135:N139)</f>
        <v>37</v>
      </c>
      <c r="O134" s="38">
        <f>N134/'Children in Care'!N134</f>
        <v>1</v>
      </c>
      <c r="P134" s="28">
        <f>SUM(P135:P139)</f>
        <v>37</v>
      </c>
      <c r="Q134" s="38">
        <f>P134/'Children in Care'!P134</f>
        <v>1</v>
      </c>
      <c r="R134" s="28">
        <f>SUM(R135:R139)</f>
        <v>36</v>
      </c>
      <c r="S134" s="38">
        <f>R134/'Children in Care'!R134</f>
        <v>1</v>
      </c>
      <c r="T134" s="28">
        <f>SUM(T135:T139)</f>
        <v>34</v>
      </c>
      <c r="U134" s="38">
        <f>T134/'Children in Care'!T134</f>
        <v>0.91891891891891897</v>
      </c>
      <c r="V134" s="28">
        <f>SUM(V135:V139)</f>
        <v>38</v>
      </c>
      <c r="W134" s="38">
        <f>V134/'Children in Care'!V134</f>
        <v>0.92682926829268297</v>
      </c>
      <c r="X134" s="162">
        <f>SUM(X135:X139)</f>
        <v>0</v>
      </c>
      <c r="Y134" s="169" t="e">
        <f>X134/'Children in Care'!X134</f>
        <v>#DIV/0!</v>
      </c>
      <c r="Z134" s="162">
        <f>SUM(Z135:Z139)</f>
        <v>0</v>
      </c>
      <c r="AA134" s="169" t="e">
        <f>Z134/'Children in Care'!Z134</f>
        <v>#DIV/0!</v>
      </c>
      <c r="AB134" s="162">
        <f>SUM(AB135:AB139)</f>
        <v>0</v>
      </c>
      <c r="AC134" s="169" t="e">
        <f>AB134/'Children in Care'!AB134</f>
        <v>#DIV/0!</v>
      </c>
      <c r="AD134" s="162">
        <f>SUM(AD135:AD139)</f>
        <v>0</v>
      </c>
      <c r="AE134" s="169" t="e">
        <f>AD134/'Children in Care'!AD134</f>
        <v>#DIV/0!</v>
      </c>
      <c r="AF134" s="28">
        <f>SUM(AF135:AF139)</f>
        <v>38</v>
      </c>
      <c r="AG134" s="38">
        <f>AF134/'Children in Care'!AF134</f>
        <v>0.92682926829268297</v>
      </c>
      <c r="AH134" s="37"/>
    </row>
    <row r="135" spans="1:34" ht="80.099999999999994" customHeight="1" outlineLevel="1">
      <c r="A135" s="35"/>
      <c r="B135" s="30" t="s">
        <v>57</v>
      </c>
      <c r="C135" s="31">
        <v>19</v>
      </c>
      <c r="D135" s="70">
        <f>C135/'Children in Care'!C135</f>
        <v>1</v>
      </c>
      <c r="E135" s="40"/>
      <c r="F135" s="40"/>
      <c r="G135" s="40"/>
      <c r="H135" s="31">
        <v>22</v>
      </c>
      <c r="I135" s="70">
        <f>H135/'[1]Children in Care'!H135</f>
        <v>1</v>
      </c>
      <c r="J135" s="31">
        <v>20</v>
      </c>
      <c r="K135" s="70">
        <f>J135/'[1]Children in Care'!J135</f>
        <v>1</v>
      </c>
      <c r="L135" s="31">
        <v>20</v>
      </c>
      <c r="M135" s="70">
        <f>L135/'[1]Children in Care'!L135</f>
        <v>1</v>
      </c>
      <c r="N135" s="31">
        <v>21</v>
      </c>
      <c r="O135" s="70">
        <f>N135/'Children in Care'!N135</f>
        <v>1</v>
      </c>
      <c r="P135" s="31">
        <v>24</v>
      </c>
      <c r="Q135" s="70">
        <f>P135/'Children in Care'!P135</f>
        <v>1</v>
      </c>
      <c r="R135" s="31">
        <v>24</v>
      </c>
      <c r="S135" s="70">
        <f>R135/'Children in Care'!R135</f>
        <v>1</v>
      </c>
      <c r="T135" s="31">
        <v>25</v>
      </c>
      <c r="U135" s="70">
        <f>T135/'Children in Care'!T135</f>
        <v>1</v>
      </c>
      <c r="V135" s="31">
        <v>27</v>
      </c>
      <c r="W135" s="70">
        <f>V135/'Children in Care'!V135</f>
        <v>1</v>
      </c>
      <c r="X135" s="163"/>
      <c r="Y135" s="107" t="e">
        <f>X135/'Children in Care'!X135</f>
        <v>#DIV/0!</v>
      </c>
      <c r="Z135" s="163"/>
      <c r="AA135" s="107" t="e">
        <f>Z135/'Children in Care'!Z135</f>
        <v>#DIV/0!</v>
      </c>
      <c r="AB135" s="163"/>
      <c r="AC135" s="107" t="e">
        <f>AB135/'Children in Care'!AB135</f>
        <v>#DIV/0!</v>
      </c>
      <c r="AD135" s="163"/>
      <c r="AE135" s="107" t="e">
        <f>AD135/'Children in Care'!AD135</f>
        <v>#DIV/0!</v>
      </c>
      <c r="AF135" s="33">
        <f>V135</f>
        <v>27</v>
      </c>
      <c r="AG135" s="105">
        <f>AF135/'Children in Care'!AF135</f>
        <v>1</v>
      </c>
      <c r="AH135" s="40"/>
    </row>
    <row r="136" spans="1:34" ht="80.099999999999994" customHeight="1" outlineLevel="1">
      <c r="A136" s="35"/>
      <c r="B136" s="30" t="s">
        <v>58</v>
      </c>
      <c r="C136" s="31">
        <v>7</v>
      </c>
      <c r="D136" s="70">
        <f>C136/'Children in Care'!C136</f>
        <v>1</v>
      </c>
      <c r="E136" s="40"/>
      <c r="F136" s="40"/>
      <c r="G136" s="40"/>
      <c r="H136" s="31">
        <v>4</v>
      </c>
      <c r="I136" s="70">
        <f>H136/'[1]Children in Care'!H136</f>
        <v>1</v>
      </c>
      <c r="J136" s="31">
        <v>9</v>
      </c>
      <c r="K136" s="70">
        <f>J136/'[1]Children in Care'!J136</f>
        <v>1</v>
      </c>
      <c r="L136" s="31">
        <v>3</v>
      </c>
      <c r="M136" s="70">
        <f>L136/'[1]Children in Care'!L136</f>
        <v>0.5</v>
      </c>
      <c r="N136" s="31">
        <v>6</v>
      </c>
      <c r="O136" s="70">
        <f>N136/'Children in Care'!N136</f>
        <v>1</v>
      </c>
      <c r="P136" s="31">
        <v>6</v>
      </c>
      <c r="Q136" s="70">
        <f>P136/'Children in Care'!P136</f>
        <v>1</v>
      </c>
      <c r="R136" s="31">
        <v>5</v>
      </c>
      <c r="S136" s="70">
        <f>R136/'Children in Care'!R136</f>
        <v>1</v>
      </c>
      <c r="T136" s="31">
        <v>3</v>
      </c>
      <c r="U136" s="70">
        <f>T136/'Children in Care'!T136</f>
        <v>0.6</v>
      </c>
      <c r="V136" s="31">
        <v>4</v>
      </c>
      <c r="W136" s="70">
        <f>V136/'Children in Care'!V136</f>
        <v>0.5714285714285714</v>
      </c>
      <c r="X136" s="163"/>
      <c r="Y136" s="107" t="e">
        <f>X136/'Children in Care'!X136</f>
        <v>#DIV/0!</v>
      </c>
      <c r="Z136" s="163"/>
      <c r="AA136" s="107" t="e">
        <f>Z136/'Children in Care'!Z136</f>
        <v>#DIV/0!</v>
      </c>
      <c r="AB136" s="163"/>
      <c r="AC136" s="107" t="e">
        <f>AB136/'Children in Care'!AB136</f>
        <v>#DIV/0!</v>
      </c>
      <c r="AD136" s="163"/>
      <c r="AE136" s="107" t="e">
        <f>AD136/'Children in Care'!AD136</f>
        <v>#DIV/0!</v>
      </c>
      <c r="AF136" s="33">
        <f t="shared" ref="AF136:AF139" si="35">V136</f>
        <v>4</v>
      </c>
      <c r="AG136" s="105">
        <f>AF136/'Children in Care'!AF136</f>
        <v>0.5714285714285714</v>
      </c>
      <c r="AH136" s="40"/>
    </row>
    <row r="137" spans="1:34" ht="80.099999999999994" customHeight="1" outlineLevel="1">
      <c r="A137" s="35"/>
      <c r="B137" s="30" t="s">
        <v>59</v>
      </c>
      <c r="C137" s="31">
        <v>1</v>
      </c>
      <c r="D137" s="70">
        <f>C137/'Children in Care'!C137</f>
        <v>1</v>
      </c>
      <c r="E137" s="40"/>
      <c r="F137" s="40"/>
      <c r="G137" s="40"/>
      <c r="H137" s="31">
        <v>1</v>
      </c>
      <c r="I137" s="70">
        <f>H137/'[1]Children in Care'!H137</f>
        <v>1</v>
      </c>
      <c r="J137" s="31">
        <v>1</v>
      </c>
      <c r="K137" s="70">
        <f>J137/'[1]Children in Care'!J137</f>
        <v>1</v>
      </c>
      <c r="L137" s="31">
        <v>1</v>
      </c>
      <c r="M137" s="70">
        <f>L137/'[1]Children in Care'!L137</f>
        <v>1</v>
      </c>
      <c r="N137" s="31">
        <v>1</v>
      </c>
      <c r="O137" s="70">
        <f>N137/'Children in Care'!N137</f>
        <v>1</v>
      </c>
      <c r="P137" s="31">
        <v>1</v>
      </c>
      <c r="Q137" s="70">
        <f>P137/'Children in Care'!P137</f>
        <v>1</v>
      </c>
      <c r="R137" s="31">
        <v>1</v>
      </c>
      <c r="S137" s="70">
        <f>R137/'Children in Care'!R137</f>
        <v>1</v>
      </c>
      <c r="T137" s="31">
        <v>0</v>
      </c>
      <c r="U137" s="107" t="e">
        <f>T137/'Children in Care'!T137</f>
        <v>#DIV/0!</v>
      </c>
      <c r="V137" s="31">
        <v>1</v>
      </c>
      <c r="W137" s="70">
        <f>V137/'Children in Care'!V137</f>
        <v>1</v>
      </c>
      <c r="X137" s="163"/>
      <c r="Y137" s="107" t="e">
        <f>X137/'Children in Care'!X137</f>
        <v>#DIV/0!</v>
      </c>
      <c r="Z137" s="163"/>
      <c r="AA137" s="107" t="e">
        <f>Z137/'Children in Care'!Z137</f>
        <v>#DIV/0!</v>
      </c>
      <c r="AB137" s="163"/>
      <c r="AC137" s="107" t="e">
        <f>AB137/'Children in Care'!AB137</f>
        <v>#DIV/0!</v>
      </c>
      <c r="AD137" s="163"/>
      <c r="AE137" s="107" t="e">
        <f>AD137/'Children in Care'!AD137</f>
        <v>#DIV/0!</v>
      </c>
      <c r="AF137" s="33">
        <f t="shared" si="35"/>
        <v>1</v>
      </c>
      <c r="AG137" s="105">
        <f>AF137/'Children in Care'!AF137</f>
        <v>1</v>
      </c>
      <c r="AH137" s="40"/>
    </row>
    <row r="138" spans="1:34" ht="80.099999999999994" customHeight="1" outlineLevel="1">
      <c r="A138" s="35"/>
      <c r="B138" s="30" t="s">
        <v>60</v>
      </c>
      <c r="C138" s="31">
        <v>5</v>
      </c>
      <c r="D138" s="70">
        <f>C138/'Children in Care'!C138</f>
        <v>1</v>
      </c>
      <c r="E138" s="40"/>
      <c r="F138" s="40"/>
      <c r="G138" s="40"/>
      <c r="H138" s="31">
        <v>5</v>
      </c>
      <c r="I138" s="70">
        <f>H138/'[1]Children in Care'!H138</f>
        <v>1</v>
      </c>
      <c r="J138" s="31">
        <v>5</v>
      </c>
      <c r="K138" s="70">
        <f>J138/'[1]Children in Care'!J138</f>
        <v>1</v>
      </c>
      <c r="L138" s="31">
        <v>5</v>
      </c>
      <c r="M138" s="70">
        <f>L138/'[1]Children in Care'!L138</f>
        <v>1</v>
      </c>
      <c r="N138" s="31">
        <v>5</v>
      </c>
      <c r="O138" s="70">
        <f>N138/'Children in Care'!N138</f>
        <v>1</v>
      </c>
      <c r="P138" s="31">
        <v>5</v>
      </c>
      <c r="Q138" s="70">
        <f>P138/'Children in Care'!P138</f>
        <v>1</v>
      </c>
      <c r="R138" s="31">
        <v>5</v>
      </c>
      <c r="S138" s="70">
        <f>R138/'Children in Care'!R138</f>
        <v>1</v>
      </c>
      <c r="T138" s="31">
        <v>5</v>
      </c>
      <c r="U138" s="70">
        <f>T138/'Children in Care'!T138</f>
        <v>0.83333333333333337</v>
      </c>
      <c r="V138" s="31">
        <v>5</v>
      </c>
      <c r="W138" s="70">
        <f>V138/'Children in Care'!V138</f>
        <v>1</v>
      </c>
      <c r="X138" s="163"/>
      <c r="Y138" s="107" t="e">
        <f>X138/'Children in Care'!X138</f>
        <v>#DIV/0!</v>
      </c>
      <c r="Z138" s="163"/>
      <c r="AA138" s="107" t="e">
        <f>Z138/'Children in Care'!Z138</f>
        <v>#DIV/0!</v>
      </c>
      <c r="AB138" s="163"/>
      <c r="AC138" s="107" t="e">
        <f>AB138/'Children in Care'!AB138</f>
        <v>#DIV/0!</v>
      </c>
      <c r="AD138" s="163"/>
      <c r="AE138" s="107" t="e">
        <f>AD138/'Children in Care'!AD138</f>
        <v>#DIV/0!</v>
      </c>
      <c r="AF138" s="33">
        <f t="shared" si="35"/>
        <v>5</v>
      </c>
      <c r="AG138" s="105">
        <f>AF138/'Children in Care'!AF138</f>
        <v>1</v>
      </c>
      <c r="AH138" s="40"/>
    </row>
    <row r="139" spans="1:34" ht="80.099999999999994" customHeight="1" outlineLevel="1">
      <c r="A139" s="35"/>
      <c r="B139" s="30" t="s">
        <v>61</v>
      </c>
      <c r="C139" s="31">
        <v>1</v>
      </c>
      <c r="D139" s="70">
        <f>C139/'Children in Care'!C139</f>
        <v>1</v>
      </c>
      <c r="E139" s="40"/>
      <c r="F139" s="40"/>
      <c r="G139" s="40"/>
      <c r="H139" s="31">
        <v>1</v>
      </c>
      <c r="I139" s="70">
        <f>H139/'[1]Children in Care'!H139</f>
        <v>1</v>
      </c>
      <c r="J139" s="31">
        <v>1</v>
      </c>
      <c r="K139" s="70">
        <f>J139/'[1]Children in Care'!J139</f>
        <v>1</v>
      </c>
      <c r="L139" s="31">
        <v>2</v>
      </c>
      <c r="M139" s="70">
        <f>L139/'[1]Children in Care'!L139</f>
        <v>1</v>
      </c>
      <c r="N139" s="31">
        <v>4</v>
      </c>
      <c r="O139" s="70">
        <f>N139/'Children in Care'!N139</f>
        <v>1</v>
      </c>
      <c r="P139" s="31">
        <v>1</v>
      </c>
      <c r="Q139" s="70">
        <f>P139/'Children in Care'!P139</f>
        <v>1</v>
      </c>
      <c r="R139" s="31">
        <v>1</v>
      </c>
      <c r="S139" s="70">
        <f>R139/'Children in Care'!R139</f>
        <v>1</v>
      </c>
      <c r="T139" s="31">
        <v>1</v>
      </c>
      <c r="U139" s="70">
        <f>T139/'Children in Care'!T139</f>
        <v>1</v>
      </c>
      <c r="V139" s="31">
        <v>1</v>
      </c>
      <c r="W139" s="70">
        <f>V139/'Children in Care'!V139</f>
        <v>1</v>
      </c>
      <c r="X139" s="163"/>
      <c r="Y139" s="107" t="e">
        <f>X139/'Children in Care'!X139</f>
        <v>#DIV/0!</v>
      </c>
      <c r="Z139" s="163"/>
      <c r="AA139" s="107" t="e">
        <f>Z139/'Children in Care'!Z139</f>
        <v>#DIV/0!</v>
      </c>
      <c r="AB139" s="163"/>
      <c r="AC139" s="107" t="e">
        <f>AB139/'Children in Care'!AB139</f>
        <v>#DIV/0!</v>
      </c>
      <c r="AD139" s="163"/>
      <c r="AE139" s="107" t="e">
        <f>AD139/'Children in Care'!AD139</f>
        <v>#DIV/0!</v>
      </c>
      <c r="AF139" s="33">
        <f t="shared" si="35"/>
        <v>1</v>
      </c>
      <c r="AG139" s="105">
        <f>AF139/'Children in Care'!AF139</f>
        <v>1</v>
      </c>
      <c r="AH139" s="40"/>
    </row>
    <row r="140" spans="1:34" ht="80.099999999999994" customHeight="1" outlineLevel="1">
      <c r="A140" s="35"/>
      <c r="B140" s="27" t="s">
        <v>265</v>
      </c>
      <c r="C140" s="28"/>
      <c r="D140" s="38" t="e">
        <f>C140/'Children in Care'!C140</f>
        <v>#DIV/0!</v>
      </c>
      <c r="E140" s="37"/>
      <c r="F140" s="37"/>
      <c r="G140" s="37"/>
      <c r="H140" s="28">
        <v>12</v>
      </c>
      <c r="I140" s="38">
        <f>H140/'[1]Children in Care'!H140</f>
        <v>1</v>
      </c>
      <c r="J140" s="28">
        <v>12</v>
      </c>
      <c r="K140" s="38">
        <f>J140/'[1]Children in Care'!J140</f>
        <v>1</v>
      </c>
      <c r="L140" s="28">
        <v>12</v>
      </c>
      <c r="M140" s="38">
        <f>L140/'[1]Children in Care'!L140</f>
        <v>1</v>
      </c>
      <c r="N140" s="28">
        <v>13</v>
      </c>
      <c r="O140" s="38">
        <f>N140/'Children in Care'!N140</f>
        <v>1</v>
      </c>
      <c r="P140" s="28">
        <v>17</v>
      </c>
      <c r="Q140" s="38">
        <f>P140/'Children in Care'!P140</f>
        <v>1</v>
      </c>
      <c r="R140" s="28">
        <v>17</v>
      </c>
      <c r="S140" s="38">
        <f>R140/'Children in Care'!R140</f>
        <v>1</v>
      </c>
      <c r="T140" s="28">
        <v>14</v>
      </c>
      <c r="U140" s="38">
        <f>T140/'Children in Care'!T140</f>
        <v>1</v>
      </c>
      <c r="V140" s="28">
        <v>19</v>
      </c>
      <c r="W140" s="38">
        <f>V140/'Children in Care'!V140</f>
        <v>1</v>
      </c>
      <c r="X140" s="162"/>
      <c r="Y140" s="169" t="e">
        <f>X140/'Children in Care'!X140</f>
        <v>#DIV/0!</v>
      </c>
      <c r="Z140" s="162"/>
      <c r="AA140" s="169" t="e">
        <f>Z140/'Children in Care'!Z140</f>
        <v>#DIV/0!</v>
      </c>
      <c r="AB140" s="162"/>
      <c r="AC140" s="169" t="e">
        <f>AB140/'Children in Care'!AB140</f>
        <v>#DIV/0!</v>
      </c>
      <c r="AD140" s="162"/>
      <c r="AE140" s="169" t="e">
        <f>AD140/'Children in Care'!AD140</f>
        <v>#DIV/0!</v>
      </c>
      <c r="AF140" s="28">
        <f>V140</f>
        <v>19</v>
      </c>
      <c r="AG140" s="38">
        <f>AF140/'Children in Care'!AF140</f>
        <v>1</v>
      </c>
      <c r="AH140" s="37"/>
    </row>
    <row r="141" spans="1:34">
      <c r="A141" s="44" t="s">
        <v>269</v>
      </c>
    </row>
    <row r="142" spans="1:34">
      <c r="A142" s="288" t="s">
        <v>267</v>
      </c>
    </row>
  </sheetData>
  <mergeCells count="24">
    <mergeCell ref="A118:A120"/>
    <mergeCell ref="X1:Y1"/>
    <mergeCell ref="Z1:AA1"/>
    <mergeCell ref="AB1:AC1"/>
    <mergeCell ref="AD1:AE1"/>
    <mergeCell ref="A1:B2"/>
    <mergeCell ref="C1:D1"/>
    <mergeCell ref="E1:F1"/>
    <mergeCell ref="G1:G2"/>
    <mergeCell ref="H1:I1"/>
    <mergeCell ref="J1:K1"/>
    <mergeCell ref="A3:A5"/>
    <mergeCell ref="A26:A28"/>
    <mergeCell ref="A49:A51"/>
    <mergeCell ref="A72:A74"/>
    <mergeCell ref="A95:A97"/>
    <mergeCell ref="AF1:AG1"/>
    <mergeCell ref="AH1:AH2"/>
    <mergeCell ref="L1:M1"/>
    <mergeCell ref="N1:O1"/>
    <mergeCell ref="P1:Q1"/>
    <mergeCell ref="R1:S1"/>
    <mergeCell ref="T1:U1"/>
    <mergeCell ref="V1:W1"/>
  </mergeCells>
  <conditionalFormatting sqref="AH1:AH2 AH26:AH140">
    <cfRule type="cellIs" dxfId="8" priority="3" stopIfTrue="1" operator="notBetween">
      <formula>0.1</formula>
      <formula>-0.1</formula>
    </cfRule>
  </conditionalFormatting>
  <pageMargins left="0.74803149606299213" right="0.74803149606299213" top="0.98425196850393704" bottom="0.98425196850393704" header="0.51181102362204722" footer="0.51181102362204722"/>
  <pageSetup paperSize="9" scale="21" firstPageNumber="20" fitToHeight="23" orientation="landscape" useFirstPageNumber="1" r:id="rId1"/>
  <headerFooter alignWithMargins="0">
    <oddFooter>&amp;R&amp;12Page &amp;P</oddFooter>
  </headerFooter>
  <rowBreaks count="5" manualBreakCount="5">
    <brk id="25" max="33" man="1"/>
    <brk id="48" max="33" man="1"/>
    <brk id="71" max="33" man="1"/>
    <brk id="94" max="33" man="1"/>
    <brk id="117" max="33" man="1"/>
  </rowBreaks>
</worksheet>
</file>

<file path=xl/worksheets/sheet7.xml><?xml version="1.0" encoding="utf-8"?>
<worksheet xmlns="http://schemas.openxmlformats.org/spreadsheetml/2006/main" xmlns:r="http://schemas.openxmlformats.org/officeDocument/2006/relationships">
  <sheetPr>
    <tabColor rgb="FF92D050"/>
  </sheetPr>
  <dimension ref="A1:AI50"/>
  <sheetViews>
    <sheetView view="pageBreakPreview" zoomScale="40" zoomScaleNormal="50" zoomScaleSheetLayoutView="40" workbookViewId="0">
      <pane ySplit="2" topLeftCell="A3" activePane="bottomLeft" state="frozen"/>
      <selection activeCell="AF3" sqref="AF3:AF140"/>
      <selection pane="bottomLeft" activeCell="AK44" sqref="AK44"/>
    </sheetView>
  </sheetViews>
  <sheetFormatPr defaultRowHeight="26.25" outlineLevelRow="1"/>
  <cols>
    <col min="1" max="1" width="47.7109375" style="50"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3.42578125" style="46" customWidth="1"/>
    <col min="33" max="33" width="18.140625" style="47" customWidth="1"/>
    <col min="34" max="34" width="17.140625" style="46" customWidth="1"/>
    <col min="35" max="35" width="9.140625" style="22"/>
  </cols>
  <sheetData>
    <row r="1" spans="1:34" ht="99.95" customHeight="1">
      <c r="A1" s="315" t="s">
        <v>229</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53" t="s">
        <v>3</v>
      </c>
      <c r="D2" s="53" t="s">
        <v>4</v>
      </c>
      <c r="E2" s="53" t="s">
        <v>3</v>
      </c>
      <c r="F2" s="53" t="s">
        <v>4</v>
      </c>
      <c r="G2" s="308"/>
      <c r="H2" s="54" t="s">
        <v>3</v>
      </c>
      <c r="I2" s="53" t="s">
        <v>4</v>
      </c>
      <c r="J2" s="207" t="s">
        <v>3</v>
      </c>
      <c r="K2" s="206" t="s">
        <v>4</v>
      </c>
      <c r="L2" s="221" t="s">
        <v>3</v>
      </c>
      <c r="M2" s="222" t="s">
        <v>4</v>
      </c>
      <c r="N2" s="232" t="s">
        <v>3</v>
      </c>
      <c r="O2" s="233" t="s">
        <v>4</v>
      </c>
      <c r="P2" s="253" t="s">
        <v>3</v>
      </c>
      <c r="Q2" s="254" t="s">
        <v>4</v>
      </c>
      <c r="R2" s="257" t="s">
        <v>3</v>
      </c>
      <c r="S2" s="256" t="s">
        <v>4</v>
      </c>
      <c r="T2" s="262" t="s">
        <v>3</v>
      </c>
      <c r="U2" s="263" t="s">
        <v>4</v>
      </c>
      <c r="V2" s="270" t="s">
        <v>3</v>
      </c>
      <c r="W2" s="269" t="s">
        <v>4</v>
      </c>
      <c r="X2" s="54" t="s">
        <v>3</v>
      </c>
      <c r="Y2" s="53" t="s">
        <v>4</v>
      </c>
      <c r="Z2" s="54" t="s">
        <v>3</v>
      </c>
      <c r="AA2" s="53" t="s">
        <v>4</v>
      </c>
      <c r="AB2" s="54" t="s">
        <v>3</v>
      </c>
      <c r="AC2" s="53" t="s">
        <v>4</v>
      </c>
      <c r="AD2" s="54" t="s">
        <v>3</v>
      </c>
      <c r="AE2" s="53" t="s">
        <v>4</v>
      </c>
      <c r="AF2" s="55" t="s">
        <v>3</v>
      </c>
      <c r="AG2" s="55" t="s">
        <v>4</v>
      </c>
      <c r="AH2" s="313"/>
    </row>
    <row r="3" spans="1:34" ht="80.099999999999994" customHeight="1">
      <c r="A3" s="316" t="s">
        <v>69</v>
      </c>
      <c r="B3" s="24" t="s">
        <v>62</v>
      </c>
      <c r="C3" s="25">
        <f>C4+C9+C14+C19+C25</f>
        <v>316</v>
      </c>
      <c r="D3" s="26"/>
      <c r="E3" s="108"/>
      <c r="F3" s="108"/>
      <c r="G3" s="108"/>
      <c r="H3" s="25">
        <f>H4+H9+H14+H19+H25</f>
        <v>341</v>
      </c>
      <c r="I3" s="26"/>
      <c r="J3" s="25">
        <f>J4+J9+J14+J19+J25</f>
        <v>354</v>
      </c>
      <c r="K3" s="26"/>
      <c r="L3" s="25">
        <f>L4+L9+L14+L19+L25</f>
        <v>362</v>
      </c>
      <c r="M3" s="223"/>
      <c r="N3" s="25">
        <f>N4+N9+N14+N19+N25</f>
        <v>358</v>
      </c>
      <c r="O3" s="223"/>
      <c r="P3" s="25">
        <f>P4+P9+P14+P19+P25</f>
        <v>355</v>
      </c>
      <c r="Q3" s="26"/>
      <c r="R3" s="25">
        <f>R4+R9+R14+R19+R25</f>
        <v>368</v>
      </c>
      <c r="S3" s="26"/>
      <c r="T3" s="25">
        <f>T4+T9+T14+T19+T25</f>
        <v>358</v>
      </c>
      <c r="U3" s="26"/>
      <c r="V3" s="25">
        <f>V4+V9+V14+V19+V25</f>
        <v>362</v>
      </c>
      <c r="W3" s="26"/>
      <c r="X3" s="170">
        <f>X4+X9+X14+X19+X25</f>
        <v>0</v>
      </c>
      <c r="Y3" s="172"/>
      <c r="Z3" s="170">
        <f>Z4+Z9+Z14+Z19+Z25</f>
        <v>0</v>
      </c>
      <c r="AA3" s="172"/>
      <c r="AB3" s="170">
        <f>AB4+AB9+AB14+AB19+AB25</f>
        <v>0</v>
      </c>
      <c r="AC3" s="172"/>
      <c r="AD3" s="170">
        <f>AD4+AD9+AD14+AD19+AD25</f>
        <v>0</v>
      </c>
      <c r="AE3" s="26"/>
      <c r="AF3" s="25">
        <f>AF4+AF9+AF14+AF19+AF25</f>
        <v>362</v>
      </c>
      <c r="AG3" s="26"/>
      <c r="AH3" s="26"/>
    </row>
    <row r="4" spans="1:34" ht="80.099999999999994" customHeight="1">
      <c r="A4" s="316"/>
      <c r="B4" s="27" t="s">
        <v>169</v>
      </c>
      <c r="C4" s="28">
        <f>SUM(C5:C8)</f>
        <v>104</v>
      </c>
      <c r="D4" s="29"/>
      <c r="E4" s="37"/>
      <c r="F4" s="37"/>
      <c r="G4" s="37"/>
      <c r="H4" s="28">
        <f>SUM(H5:H8)</f>
        <v>106</v>
      </c>
      <c r="I4" s="29"/>
      <c r="J4" s="28">
        <f>SUM(J5:J8)</f>
        <v>108</v>
      </c>
      <c r="K4" s="29"/>
      <c r="L4" s="28">
        <f>SUM(L5:L8)</f>
        <v>105</v>
      </c>
      <c r="M4" s="132"/>
      <c r="N4" s="28">
        <f>SUM(N5:N8)</f>
        <v>95</v>
      </c>
      <c r="O4" s="132"/>
      <c r="P4" s="28">
        <f>SUM(P5:P8)</f>
        <v>95</v>
      </c>
      <c r="Q4" s="29"/>
      <c r="R4" s="28">
        <f>SUM(R5:R8)</f>
        <v>106</v>
      </c>
      <c r="S4" s="29"/>
      <c r="T4" s="28">
        <f>SUM(T5:T8)</f>
        <v>105</v>
      </c>
      <c r="U4" s="29"/>
      <c r="V4" s="28">
        <f>SUM(V5:V8)</f>
        <v>104</v>
      </c>
      <c r="W4" s="29"/>
      <c r="X4" s="162">
        <f>SUM(X5:X8)</f>
        <v>0</v>
      </c>
      <c r="Y4" s="165"/>
      <c r="Z4" s="162">
        <f>SUM(Z5:Z8)</f>
        <v>0</v>
      </c>
      <c r="AA4" s="165"/>
      <c r="AB4" s="162">
        <f>SUM(AB5:AB8)</f>
        <v>0</v>
      </c>
      <c r="AC4" s="165"/>
      <c r="AD4" s="162">
        <f>SUM(AD5:AD8)</f>
        <v>0</v>
      </c>
      <c r="AE4" s="165"/>
      <c r="AF4" s="28">
        <f>SUM(AF5:AF8)</f>
        <v>104</v>
      </c>
      <c r="AG4" s="29"/>
      <c r="AH4" s="29"/>
    </row>
    <row r="5" spans="1:34" ht="80.099999999999994" customHeight="1" outlineLevel="1">
      <c r="A5" s="316"/>
      <c r="B5" s="30" t="s">
        <v>45</v>
      </c>
      <c r="C5" s="31">
        <f>'Children in Care'!C28+'Children in Care'!C51</f>
        <v>38</v>
      </c>
      <c r="D5" s="32"/>
      <c r="E5" s="40"/>
      <c r="F5" s="40"/>
      <c r="G5" s="40"/>
      <c r="H5" s="31">
        <f>'Children in Care'!H28+'Children in Care'!H51</f>
        <v>38</v>
      </c>
      <c r="I5" s="32"/>
      <c r="J5" s="31">
        <f>'Children in Care'!J28+'Children in Care'!J51</f>
        <v>37</v>
      </c>
      <c r="K5" s="32"/>
      <c r="L5" s="31">
        <f>'Children in Care'!L28+'Children in Care'!L51</f>
        <v>38</v>
      </c>
      <c r="M5" s="32"/>
      <c r="N5" s="31">
        <f>'Children in Care'!N28+'Children in Care'!N51</f>
        <v>33</v>
      </c>
      <c r="O5" s="32"/>
      <c r="P5" s="31">
        <f>'Children in Care'!P28+'Children in Care'!P51</f>
        <v>34</v>
      </c>
      <c r="Q5" s="32"/>
      <c r="R5" s="31">
        <f>'Children in Care'!R28+'Children in Care'!R51</f>
        <v>35</v>
      </c>
      <c r="S5" s="32"/>
      <c r="T5" s="31">
        <f>'Children in Care'!T28+'Children in Care'!T51</f>
        <v>33</v>
      </c>
      <c r="U5" s="32"/>
      <c r="V5" s="31">
        <f>'Children in Care'!V28+'Children in Care'!V51</f>
        <v>32</v>
      </c>
      <c r="W5" s="32"/>
      <c r="X5" s="163">
        <f>'Children in Care'!X28+'Children in Care'!X51</f>
        <v>0</v>
      </c>
      <c r="Y5" s="133"/>
      <c r="Z5" s="163">
        <f>'Children in Care'!Z28+'Children in Care'!Z51</f>
        <v>0</v>
      </c>
      <c r="AA5" s="133"/>
      <c r="AB5" s="163">
        <f>'Children in Care'!AB28+'Children in Care'!AB51</f>
        <v>0</v>
      </c>
      <c r="AC5" s="133"/>
      <c r="AD5" s="163">
        <f>'Children in Care'!AD28+'Children in Care'!AD51</f>
        <v>0</v>
      </c>
      <c r="AE5" s="133"/>
      <c r="AF5" s="33">
        <f>V5</f>
        <v>32</v>
      </c>
      <c r="AG5" s="32"/>
      <c r="AH5" s="32"/>
    </row>
    <row r="6" spans="1:34" ht="80.099999999999994" customHeight="1" outlineLevel="1">
      <c r="A6" s="286" t="s">
        <v>262</v>
      </c>
      <c r="B6" s="30" t="s">
        <v>46</v>
      </c>
      <c r="C6" s="31">
        <f>'Children in Care'!C29+'Children in Care'!C52</f>
        <v>21</v>
      </c>
      <c r="D6" s="32"/>
      <c r="E6" s="40"/>
      <c r="F6" s="40"/>
      <c r="G6" s="40"/>
      <c r="H6" s="31">
        <f>'Children in Care'!H29+'Children in Care'!H52</f>
        <v>21</v>
      </c>
      <c r="I6" s="32"/>
      <c r="J6" s="31">
        <f>'Children in Care'!J29+'Children in Care'!J52</f>
        <v>20</v>
      </c>
      <c r="K6" s="32"/>
      <c r="L6" s="31">
        <f>'Children in Care'!L29+'Children in Care'!L52</f>
        <v>21</v>
      </c>
      <c r="M6" s="32"/>
      <c r="N6" s="31">
        <f>'Children in Care'!N29+'Children in Care'!N52</f>
        <v>20</v>
      </c>
      <c r="O6" s="32"/>
      <c r="P6" s="31">
        <f>'Children in Care'!P29+'Children in Care'!P52</f>
        <v>20</v>
      </c>
      <c r="Q6" s="32"/>
      <c r="R6" s="31">
        <f>'Children in Care'!R29+'Children in Care'!R52</f>
        <v>22</v>
      </c>
      <c r="S6" s="32"/>
      <c r="T6" s="31">
        <f>'Children in Care'!T29+'Children in Care'!T52</f>
        <v>22</v>
      </c>
      <c r="U6" s="32"/>
      <c r="V6" s="31">
        <f>'Children in Care'!V29+'Children in Care'!V52</f>
        <v>23</v>
      </c>
      <c r="W6" s="32"/>
      <c r="X6" s="163">
        <f>'Children in Care'!X29+'Children in Care'!X52</f>
        <v>0</v>
      </c>
      <c r="Y6" s="133"/>
      <c r="Z6" s="163">
        <f>'Children in Care'!Z29+'Children in Care'!Z52</f>
        <v>0</v>
      </c>
      <c r="AA6" s="133"/>
      <c r="AB6" s="163">
        <f>'Children in Care'!AB29+'Children in Care'!AB52</f>
        <v>0</v>
      </c>
      <c r="AC6" s="133"/>
      <c r="AD6" s="163">
        <f>'Children in Care'!AD29+'Children in Care'!AD52</f>
        <v>0</v>
      </c>
      <c r="AE6" s="133"/>
      <c r="AF6" s="33">
        <f t="shared" ref="AF6:AF8" si="0">V6</f>
        <v>23</v>
      </c>
      <c r="AG6" s="32"/>
      <c r="AH6" s="32"/>
    </row>
    <row r="7" spans="1:34" ht="80.099999999999994" customHeight="1" outlineLevel="1">
      <c r="A7" s="287" t="s">
        <v>263</v>
      </c>
      <c r="B7" s="30" t="s">
        <v>47</v>
      </c>
      <c r="C7" s="31">
        <f>'Children in Care'!C30+'Children in Care'!C53</f>
        <v>30</v>
      </c>
      <c r="D7" s="32"/>
      <c r="E7" s="40"/>
      <c r="F7" s="40"/>
      <c r="G7" s="40"/>
      <c r="H7" s="31">
        <f>'Children in Care'!H30+'Children in Care'!H53</f>
        <v>32</v>
      </c>
      <c r="I7" s="32"/>
      <c r="J7" s="31">
        <f>'Children in Care'!J30+'Children in Care'!J53</f>
        <v>32</v>
      </c>
      <c r="K7" s="32"/>
      <c r="L7" s="31">
        <f>'Children in Care'!L30+'Children in Care'!L53</f>
        <v>30</v>
      </c>
      <c r="M7" s="32"/>
      <c r="N7" s="31">
        <f>'Children in Care'!N30+'Children in Care'!N53</f>
        <v>28</v>
      </c>
      <c r="O7" s="32"/>
      <c r="P7" s="31">
        <f>'Children in Care'!P30+'Children in Care'!P53</f>
        <v>27</v>
      </c>
      <c r="Q7" s="32"/>
      <c r="R7" s="31">
        <f>'Children in Care'!R30+'Children in Care'!R53</f>
        <v>29</v>
      </c>
      <c r="S7" s="32"/>
      <c r="T7" s="31">
        <f>'Children in Care'!T30+'Children in Care'!T53</f>
        <v>30</v>
      </c>
      <c r="U7" s="32"/>
      <c r="V7" s="31">
        <f>'Children in Care'!V30+'Children in Care'!V53</f>
        <v>31</v>
      </c>
      <c r="W7" s="32"/>
      <c r="X7" s="163">
        <f>'Children in Care'!X30+'Children in Care'!X53</f>
        <v>0</v>
      </c>
      <c r="Y7" s="133"/>
      <c r="Z7" s="163">
        <f>'Children in Care'!Z30+'Children in Care'!Z53</f>
        <v>0</v>
      </c>
      <c r="AA7" s="133"/>
      <c r="AB7" s="163">
        <f>'Children in Care'!AB30+'Children in Care'!AB53</f>
        <v>0</v>
      </c>
      <c r="AC7" s="133"/>
      <c r="AD7" s="163">
        <f>'Children in Care'!AD30+'Children in Care'!AD53</f>
        <v>0</v>
      </c>
      <c r="AE7" s="133"/>
      <c r="AF7" s="33">
        <f t="shared" si="0"/>
        <v>31</v>
      </c>
      <c r="AG7" s="32"/>
      <c r="AH7" s="32"/>
    </row>
    <row r="8" spans="1:34" ht="80.099999999999994" customHeight="1" outlineLevel="1">
      <c r="A8" s="287" t="s">
        <v>264</v>
      </c>
      <c r="B8" s="30" t="s">
        <v>48</v>
      </c>
      <c r="C8" s="31">
        <f>'Children in Care'!C31+'Children in Care'!C54</f>
        <v>15</v>
      </c>
      <c r="D8" s="32"/>
      <c r="E8" s="40"/>
      <c r="F8" s="40"/>
      <c r="G8" s="40"/>
      <c r="H8" s="31">
        <f>'Children in Care'!H31+'Children in Care'!H54</f>
        <v>15</v>
      </c>
      <c r="I8" s="32"/>
      <c r="J8" s="31">
        <f>'Children in Care'!J31+'Children in Care'!J54</f>
        <v>19</v>
      </c>
      <c r="K8" s="32"/>
      <c r="L8" s="31">
        <f>'Children in Care'!L31+'Children in Care'!L54</f>
        <v>16</v>
      </c>
      <c r="M8" s="32"/>
      <c r="N8" s="31">
        <f>'Children in Care'!N31+'Children in Care'!N54</f>
        <v>14</v>
      </c>
      <c r="O8" s="32"/>
      <c r="P8" s="31">
        <f>'Children in Care'!P31+'Children in Care'!P54</f>
        <v>14</v>
      </c>
      <c r="Q8" s="32"/>
      <c r="R8" s="31">
        <f>'Children in Care'!R31+'Children in Care'!R54</f>
        <v>20</v>
      </c>
      <c r="S8" s="32"/>
      <c r="T8" s="31">
        <f>'Children in Care'!T31+'Children in Care'!T54</f>
        <v>20</v>
      </c>
      <c r="U8" s="32"/>
      <c r="V8" s="31">
        <f>'Children in Care'!V31+'Children in Care'!V54</f>
        <v>18</v>
      </c>
      <c r="W8" s="32"/>
      <c r="X8" s="163">
        <f>'Children in Care'!X31+'Children in Care'!X54</f>
        <v>0</v>
      </c>
      <c r="Y8" s="133"/>
      <c r="Z8" s="163">
        <f>'Children in Care'!Z31+'Children in Care'!Z54</f>
        <v>0</v>
      </c>
      <c r="AA8" s="133"/>
      <c r="AB8" s="163">
        <f>'Children in Care'!AB31+'Children in Care'!AB54</f>
        <v>0</v>
      </c>
      <c r="AC8" s="133"/>
      <c r="AD8" s="163">
        <f>'Children in Care'!AD31+'Children in Care'!AD54</f>
        <v>0</v>
      </c>
      <c r="AE8" s="133"/>
      <c r="AF8" s="33">
        <f t="shared" si="0"/>
        <v>18</v>
      </c>
      <c r="AG8" s="32"/>
      <c r="AH8" s="32"/>
    </row>
    <row r="9" spans="1:34" ht="80.099999999999994" customHeight="1">
      <c r="A9" s="289" t="s">
        <v>268</v>
      </c>
      <c r="B9" s="27" t="s">
        <v>170</v>
      </c>
      <c r="C9" s="28">
        <f>SUM(C10:C13)</f>
        <v>87</v>
      </c>
      <c r="D9" s="29"/>
      <c r="E9" s="37"/>
      <c r="F9" s="37"/>
      <c r="G9" s="37"/>
      <c r="H9" s="28">
        <f>SUM(H10:H13)</f>
        <v>87</v>
      </c>
      <c r="I9" s="29"/>
      <c r="J9" s="28">
        <f>SUM(J10:J13)</f>
        <v>89</v>
      </c>
      <c r="K9" s="29"/>
      <c r="L9" s="28">
        <f>SUM(L10:L13)</f>
        <v>84</v>
      </c>
      <c r="M9" s="132"/>
      <c r="N9" s="28">
        <f>SUM(N10:N13)</f>
        <v>86</v>
      </c>
      <c r="O9" s="132"/>
      <c r="P9" s="28">
        <f>SUM(P10:P13)</f>
        <v>88</v>
      </c>
      <c r="Q9" s="29"/>
      <c r="R9" s="28">
        <f>SUM(R10:R13)</f>
        <v>82</v>
      </c>
      <c r="S9" s="29"/>
      <c r="T9" s="28">
        <f>SUM(T10:T13)</f>
        <v>79</v>
      </c>
      <c r="U9" s="29"/>
      <c r="V9" s="28">
        <f>SUM(V10:V13)</f>
        <v>80</v>
      </c>
      <c r="W9" s="29"/>
      <c r="X9" s="162">
        <f>SUM(X10:X13)</f>
        <v>0</v>
      </c>
      <c r="Y9" s="165"/>
      <c r="Z9" s="162">
        <f>SUM(Z10:Z13)</f>
        <v>0</v>
      </c>
      <c r="AA9" s="165"/>
      <c r="AB9" s="162">
        <f>SUM(AB10:AB13)</f>
        <v>0</v>
      </c>
      <c r="AC9" s="165"/>
      <c r="AD9" s="162">
        <f>SUM(AD10:AD13)</f>
        <v>0</v>
      </c>
      <c r="AE9" s="165"/>
      <c r="AF9" s="28">
        <f>SUM(AF10:AF13)</f>
        <v>80</v>
      </c>
      <c r="AG9" s="29"/>
      <c r="AH9" s="29"/>
    </row>
    <row r="10" spans="1:34" ht="80.099999999999994" customHeight="1" outlineLevel="1">
      <c r="B10" s="30" t="s">
        <v>49</v>
      </c>
      <c r="C10" s="31">
        <f>'Children in Care'!C33+'Children in Care'!C56</f>
        <v>44</v>
      </c>
      <c r="D10" s="32"/>
      <c r="E10" s="40"/>
      <c r="F10" s="40"/>
      <c r="G10" s="40"/>
      <c r="H10" s="31">
        <f>'Children in Care'!H33+'Children in Care'!H56</f>
        <v>42</v>
      </c>
      <c r="I10" s="32"/>
      <c r="J10" s="31">
        <f>'Children in Care'!J33+'Children in Care'!J56</f>
        <v>45</v>
      </c>
      <c r="K10" s="32"/>
      <c r="L10" s="31">
        <f>'Children in Care'!L33+'Children in Care'!L56</f>
        <v>41</v>
      </c>
      <c r="M10" s="32"/>
      <c r="N10" s="31">
        <f>'Children in Care'!N33+'Children in Care'!N56</f>
        <v>43</v>
      </c>
      <c r="O10" s="32"/>
      <c r="P10" s="31">
        <f>'Children in Care'!P33+'Children in Care'!P56</f>
        <v>45</v>
      </c>
      <c r="Q10" s="32"/>
      <c r="R10" s="31">
        <f>'Children in Care'!R33+'Children in Care'!R56</f>
        <v>45</v>
      </c>
      <c r="S10" s="32"/>
      <c r="T10" s="31">
        <f>'Children in Care'!T33+'Children in Care'!T56</f>
        <v>42</v>
      </c>
      <c r="U10" s="32"/>
      <c r="V10" s="31">
        <f>'Children in Care'!V33+'Children in Care'!V56</f>
        <v>46</v>
      </c>
      <c r="W10" s="32"/>
      <c r="X10" s="163">
        <f>'Children in Care'!X33+'Children in Care'!X56</f>
        <v>0</v>
      </c>
      <c r="Y10" s="133"/>
      <c r="Z10" s="163">
        <f>'Children in Care'!Z33+'Children in Care'!Z56</f>
        <v>0</v>
      </c>
      <c r="AA10" s="133"/>
      <c r="AB10" s="163">
        <f>'Children in Care'!AB33+'Children in Care'!AB56</f>
        <v>0</v>
      </c>
      <c r="AC10" s="133"/>
      <c r="AD10" s="163">
        <f>'Children in Care'!AD33+'Children in Care'!AD56</f>
        <v>0</v>
      </c>
      <c r="AE10" s="133"/>
      <c r="AF10" s="33">
        <f>V10</f>
        <v>46</v>
      </c>
      <c r="AG10" s="32"/>
      <c r="AH10" s="32"/>
    </row>
    <row r="11" spans="1:34" ht="80.099999999999994" customHeight="1" outlineLevel="1">
      <c r="A11" s="35"/>
      <c r="B11" s="30" t="s">
        <v>50</v>
      </c>
      <c r="C11" s="31">
        <f>'Children in Care'!C34+'Children in Care'!C57</f>
        <v>27</v>
      </c>
      <c r="D11" s="32"/>
      <c r="E11" s="40"/>
      <c r="F11" s="40"/>
      <c r="G11" s="40"/>
      <c r="H11" s="31">
        <f>'Children in Care'!H34+'Children in Care'!H57</f>
        <v>27</v>
      </c>
      <c r="I11" s="32"/>
      <c r="J11" s="31">
        <f>'Children in Care'!J34+'Children in Care'!J57</f>
        <v>26</v>
      </c>
      <c r="K11" s="32"/>
      <c r="L11" s="31">
        <f>'Children in Care'!L34+'Children in Care'!L57</f>
        <v>25</v>
      </c>
      <c r="M11" s="32"/>
      <c r="N11" s="31">
        <f>'Children in Care'!N34+'Children in Care'!N57</f>
        <v>24</v>
      </c>
      <c r="O11" s="32"/>
      <c r="P11" s="31">
        <f>'Children in Care'!P34+'Children in Care'!P57</f>
        <v>25</v>
      </c>
      <c r="Q11" s="32"/>
      <c r="R11" s="31">
        <f>'Children in Care'!R34+'Children in Care'!R57</f>
        <v>22</v>
      </c>
      <c r="S11" s="32"/>
      <c r="T11" s="31">
        <f>'Children in Care'!T34+'Children in Care'!T57</f>
        <v>22</v>
      </c>
      <c r="U11" s="32"/>
      <c r="V11" s="31">
        <f>'Children in Care'!V34+'Children in Care'!V57</f>
        <v>20</v>
      </c>
      <c r="W11" s="32"/>
      <c r="X11" s="163">
        <f>'Children in Care'!X34+'Children in Care'!X57</f>
        <v>0</v>
      </c>
      <c r="Y11" s="133"/>
      <c r="Z11" s="163">
        <f>'Children in Care'!Z34+'Children in Care'!Z57</f>
        <v>0</v>
      </c>
      <c r="AA11" s="133"/>
      <c r="AB11" s="163">
        <f>'Children in Care'!AB34+'Children in Care'!AB57</f>
        <v>0</v>
      </c>
      <c r="AC11" s="133"/>
      <c r="AD11" s="163">
        <f>'Children in Care'!AD34+'Children in Care'!AD57</f>
        <v>0</v>
      </c>
      <c r="AE11" s="133"/>
      <c r="AF11" s="33">
        <f t="shared" ref="AF11:AF13" si="1">V11</f>
        <v>20</v>
      </c>
      <c r="AG11" s="32"/>
      <c r="AH11" s="32"/>
    </row>
    <row r="12" spans="1:34" ht="80.099999999999994" customHeight="1" outlineLevel="1">
      <c r="A12" s="35"/>
      <c r="B12" s="30" t="s">
        <v>51</v>
      </c>
      <c r="C12" s="31">
        <f>'Children in Care'!C35+'Children in Care'!C58</f>
        <v>14</v>
      </c>
      <c r="D12" s="32"/>
      <c r="E12" s="40"/>
      <c r="F12" s="40"/>
      <c r="G12" s="40"/>
      <c r="H12" s="31">
        <f>'Children in Care'!H35+'Children in Care'!H58</f>
        <v>16</v>
      </c>
      <c r="I12" s="32"/>
      <c r="J12" s="31">
        <f>'Children in Care'!J35+'Children in Care'!J58</f>
        <v>16</v>
      </c>
      <c r="K12" s="32"/>
      <c r="L12" s="31">
        <f>'Children in Care'!L35+'Children in Care'!L58</f>
        <v>16</v>
      </c>
      <c r="M12" s="32"/>
      <c r="N12" s="31">
        <f>'Children in Care'!N35+'Children in Care'!N58</f>
        <v>17</v>
      </c>
      <c r="O12" s="32"/>
      <c r="P12" s="31">
        <f>'Children in Care'!P35+'Children in Care'!P58</f>
        <v>16</v>
      </c>
      <c r="Q12" s="32"/>
      <c r="R12" s="31">
        <f>'Children in Care'!R35+'Children in Care'!R58</f>
        <v>13</v>
      </c>
      <c r="S12" s="32"/>
      <c r="T12" s="31">
        <f>'Children in Care'!T35+'Children in Care'!T58</f>
        <v>13</v>
      </c>
      <c r="U12" s="32"/>
      <c r="V12" s="31">
        <f>'Children in Care'!V35+'Children in Care'!V58</f>
        <v>13</v>
      </c>
      <c r="W12" s="32"/>
      <c r="X12" s="163">
        <f>'Children in Care'!X35+'Children in Care'!X58</f>
        <v>0</v>
      </c>
      <c r="Y12" s="133"/>
      <c r="Z12" s="163">
        <f>'Children in Care'!Z35+'Children in Care'!Z58</f>
        <v>0</v>
      </c>
      <c r="AA12" s="133"/>
      <c r="AB12" s="163">
        <f>'Children in Care'!AB35+'Children in Care'!AB58</f>
        <v>0</v>
      </c>
      <c r="AC12" s="133"/>
      <c r="AD12" s="163">
        <f>'Children in Care'!AD35+'Children in Care'!AD58</f>
        <v>0</v>
      </c>
      <c r="AE12" s="133"/>
      <c r="AF12" s="33">
        <f t="shared" si="1"/>
        <v>13</v>
      </c>
      <c r="AG12" s="32"/>
      <c r="AH12" s="32"/>
    </row>
    <row r="13" spans="1:34" ht="80.099999999999994" customHeight="1" outlineLevel="1">
      <c r="A13" s="35"/>
      <c r="B13" s="30" t="s">
        <v>52</v>
      </c>
      <c r="C13" s="31">
        <f>'Children in Care'!C36+'Children in Care'!C59</f>
        <v>2</v>
      </c>
      <c r="D13" s="32"/>
      <c r="E13" s="40"/>
      <c r="F13" s="40"/>
      <c r="G13" s="40"/>
      <c r="H13" s="31">
        <f>'Children in Care'!H36+'Children in Care'!H59</f>
        <v>2</v>
      </c>
      <c r="I13" s="32"/>
      <c r="J13" s="31">
        <f>'Children in Care'!J36+'Children in Care'!J59</f>
        <v>2</v>
      </c>
      <c r="K13" s="32"/>
      <c r="L13" s="31">
        <f>'Children in Care'!L36+'Children in Care'!L59</f>
        <v>2</v>
      </c>
      <c r="M13" s="32"/>
      <c r="N13" s="31">
        <f>'Children in Care'!N36+'Children in Care'!N59</f>
        <v>2</v>
      </c>
      <c r="O13" s="32"/>
      <c r="P13" s="31">
        <f>'Children in Care'!P36+'Children in Care'!P59</f>
        <v>2</v>
      </c>
      <c r="Q13" s="32"/>
      <c r="R13" s="31">
        <f>'Children in Care'!R36+'Children in Care'!R59</f>
        <v>2</v>
      </c>
      <c r="S13" s="32"/>
      <c r="T13" s="31">
        <f>'Children in Care'!T36+'Children in Care'!T59</f>
        <v>2</v>
      </c>
      <c r="U13" s="32"/>
      <c r="V13" s="31">
        <f>'Children in Care'!V36+'Children in Care'!V59</f>
        <v>1</v>
      </c>
      <c r="W13" s="32"/>
      <c r="X13" s="163">
        <f>'Children in Care'!X36+'Children in Care'!X59</f>
        <v>0</v>
      </c>
      <c r="Y13" s="133"/>
      <c r="Z13" s="163">
        <f>'Children in Care'!Z36+'Children in Care'!Z59</f>
        <v>0</v>
      </c>
      <c r="AA13" s="133"/>
      <c r="AB13" s="163">
        <f>'Children in Care'!AB36+'Children in Care'!AB59</f>
        <v>0</v>
      </c>
      <c r="AC13" s="133"/>
      <c r="AD13" s="163">
        <f>'Children in Care'!AD36+'Children in Care'!AD59</f>
        <v>0</v>
      </c>
      <c r="AE13" s="133"/>
      <c r="AF13" s="33">
        <f t="shared" si="1"/>
        <v>1</v>
      </c>
      <c r="AG13" s="32"/>
      <c r="AH13" s="32"/>
    </row>
    <row r="14" spans="1:34" ht="80.099999999999994" customHeight="1">
      <c r="A14" s="35"/>
      <c r="B14" s="27" t="s">
        <v>171</v>
      </c>
      <c r="C14" s="28">
        <f>SUM(C15:C18)</f>
        <v>84</v>
      </c>
      <c r="D14" s="29"/>
      <c r="E14" s="37"/>
      <c r="F14" s="37"/>
      <c r="G14" s="37"/>
      <c r="H14" s="28">
        <f>SUM(H15:H18)</f>
        <v>86</v>
      </c>
      <c r="I14" s="29"/>
      <c r="J14" s="28">
        <f>SUM(J15:J18)</f>
        <v>93</v>
      </c>
      <c r="K14" s="29"/>
      <c r="L14" s="28">
        <f>SUM(L15:L18)</f>
        <v>95</v>
      </c>
      <c r="M14" s="132"/>
      <c r="N14" s="28">
        <f>SUM(N15:N18)</f>
        <v>99</v>
      </c>
      <c r="O14" s="132"/>
      <c r="P14" s="28">
        <f>SUM(P15:P18)</f>
        <v>97</v>
      </c>
      <c r="Q14" s="29"/>
      <c r="R14" s="28">
        <f>SUM(R15:R18)</f>
        <v>102</v>
      </c>
      <c r="S14" s="29"/>
      <c r="T14" s="28">
        <f>SUM(T15:T18)</f>
        <v>98</v>
      </c>
      <c r="U14" s="29"/>
      <c r="V14" s="28">
        <f>SUM(V15:V18)</f>
        <v>101</v>
      </c>
      <c r="W14" s="29"/>
      <c r="X14" s="162">
        <f>SUM(X15:X18)</f>
        <v>0</v>
      </c>
      <c r="Y14" s="165"/>
      <c r="Z14" s="162">
        <f>SUM(Z15:Z18)</f>
        <v>0</v>
      </c>
      <c r="AA14" s="165"/>
      <c r="AB14" s="162">
        <f>SUM(AB15:AB18)</f>
        <v>0</v>
      </c>
      <c r="AC14" s="165"/>
      <c r="AD14" s="162">
        <f>SUM(AD15:AD18)</f>
        <v>0</v>
      </c>
      <c r="AE14" s="165"/>
      <c r="AF14" s="28">
        <f>SUM(AF15:AF18)</f>
        <v>101</v>
      </c>
      <c r="AG14" s="29"/>
      <c r="AH14" s="29"/>
    </row>
    <row r="15" spans="1:34" ht="80.099999999999994" customHeight="1" outlineLevel="1">
      <c r="A15" s="35"/>
      <c r="B15" s="30" t="s">
        <v>53</v>
      </c>
      <c r="C15" s="31">
        <f>'Children in Care'!C38+'Children in Care'!C61</f>
        <v>36</v>
      </c>
      <c r="D15" s="32"/>
      <c r="E15" s="40"/>
      <c r="F15" s="40"/>
      <c r="G15" s="40"/>
      <c r="H15" s="31">
        <f>'Children in Care'!H38+'Children in Care'!H61</f>
        <v>37</v>
      </c>
      <c r="I15" s="32"/>
      <c r="J15" s="31">
        <f>'Children in Care'!J38+'Children in Care'!J61</f>
        <v>42</v>
      </c>
      <c r="K15" s="32"/>
      <c r="L15" s="31">
        <f>'Children in Care'!L38+'Children in Care'!L61</f>
        <v>42</v>
      </c>
      <c r="M15" s="32"/>
      <c r="N15" s="31">
        <f>'Children in Care'!N38+'Children in Care'!N61</f>
        <v>43</v>
      </c>
      <c r="O15" s="32"/>
      <c r="P15" s="31">
        <f>'Children in Care'!P38+'Children in Care'!P61</f>
        <v>42</v>
      </c>
      <c r="Q15" s="32"/>
      <c r="R15" s="31">
        <f>'Children in Care'!R38+'Children in Care'!R61</f>
        <v>44</v>
      </c>
      <c r="S15" s="32"/>
      <c r="T15" s="31">
        <f>'Children in Care'!T38+'Children in Care'!T61</f>
        <v>42</v>
      </c>
      <c r="U15" s="32"/>
      <c r="V15" s="31">
        <f>'Children in Care'!V38+'Children in Care'!V61</f>
        <v>41</v>
      </c>
      <c r="W15" s="32"/>
      <c r="X15" s="163">
        <f>'Children in Care'!X38+'Children in Care'!X61</f>
        <v>0</v>
      </c>
      <c r="Y15" s="133"/>
      <c r="Z15" s="163">
        <f>'Children in Care'!Z38+'Children in Care'!Z61</f>
        <v>0</v>
      </c>
      <c r="AA15" s="133"/>
      <c r="AB15" s="163">
        <f>'Children in Care'!AB38+'Children in Care'!AB61</f>
        <v>0</v>
      </c>
      <c r="AC15" s="133"/>
      <c r="AD15" s="163">
        <f>'Children in Care'!AD38+'Children in Care'!AD61</f>
        <v>0</v>
      </c>
      <c r="AE15" s="133"/>
      <c r="AF15" s="33">
        <f>V15</f>
        <v>41</v>
      </c>
      <c r="AG15" s="32"/>
      <c r="AH15" s="32"/>
    </row>
    <row r="16" spans="1:34" ht="80.099999999999994" customHeight="1" outlineLevel="1">
      <c r="A16" s="35"/>
      <c r="B16" s="30" t="s">
        <v>54</v>
      </c>
      <c r="C16" s="31">
        <f>'Children in Care'!C39+'Children in Care'!C62</f>
        <v>3</v>
      </c>
      <c r="D16" s="32"/>
      <c r="E16" s="40"/>
      <c r="F16" s="40"/>
      <c r="G16" s="40"/>
      <c r="H16" s="31">
        <f>'Children in Care'!H39+'Children in Care'!H62</f>
        <v>3</v>
      </c>
      <c r="I16" s="32"/>
      <c r="J16" s="31">
        <f>'Children in Care'!J39+'Children in Care'!J62</f>
        <v>3</v>
      </c>
      <c r="K16" s="32"/>
      <c r="L16" s="31">
        <f>'Children in Care'!L39+'Children in Care'!L62</f>
        <v>5</v>
      </c>
      <c r="M16" s="32"/>
      <c r="N16" s="31">
        <f>'Children in Care'!N39+'Children in Care'!N62</f>
        <v>5</v>
      </c>
      <c r="O16" s="32"/>
      <c r="P16" s="31">
        <f>'Children in Care'!P39+'Children in Care'!P62</f>
        <v>4</v>
      </c>
      <c r="Q16" s="32"/>
      <c r="R16" s="31">
        <f>'Children in Care'!R39+'Children in Care'!R62</f>
        <v>5</v>
      </c>
      <c r="S16" s="32"/>
      <c r="T16" s="31">
        <f>'Children in Care'!T39+'Children in Care'!T62</f>
        <v>5</v>
      </c>
      <c r="U16" s="32"/>
      <c r="V16" s="31">
        <f>'Children in Care'!V39+'Children in Care'!V62</f>
        <v>6</v>
      </c>
      <c r="W16" s="32"/>
      <c r="X16" s="163">
        <f>'Children in Care'!X39+'Children in Care'!X62</f>
        <v>0</v>
      </c>
      <c r="Y16" s="133"/>
      <c r="Z16" s="163">
        <f>'Children in Care'!Z39+'Children in Care'!Z62</f>
        <v>0</v>
      </c>
      <c r="AA16" s="133"/>
      <c r="AB16" s="163">
        <f>'Children in Care'!AB39+'Children in Care'!AB62</f>
        <v>0</v>
      </c>
      <c r="AC16" s="133"/>
      <c r="AD16" s="163">
        <f>'Children in Care'!AD39+'Children in Care'!AD62</f>
        <v>0</v>
      </c>
      <c r="AE16" s="133"/>
      <c r="AF16" s="33">
        <f t="shared" ref="AF16:AF18" si="2">V16</f>
        <v>6</v>
      </c>
      <c r="AG16" s="32"/>
      <c r="AH16" s="32"/>
    </row>
    <row r="17" spans="1:34" ht="80.099999999999994" customHeight="1" outlineLevel="1">
      <c r="A17" s="35"/>
      <c r="B17" s="30" t="s">
        <v>55</v>
      </c>
      <c r="C17" s="31">
        <f>'Children in Care'!C40+'Children in Care'!C63</f>
        <v>16</v>
      </c>
      <c r="D17" s="32"/>
      <c r="E17" s="40"/>
      <c r="F17" s="40"/>
      <c r="G17" s="40"/>
      <c r="H17" s="31">
        <f>'Children in Care'!H40+'Children in Care'!H63</f>
        <v>16</v>
      </c>
      <c r="I17" s="32"/>
      <c r="J17" s="31">
        <f>'Children in Care'!J40+'Children in Care'!J63</f>
        <v>18</v>
      </c>
      <c r="K17" s="32"/>
      <c r="L17" s="31">
        <f>'Children in Care'!L40+'Children in Care'!L63</f>
        <v>20</v>
      </c>
      <c r="M17" s="32"/>
      <c r="N17" s="31">
        <f>'Children in Care'!N40+'Children in Care'!N63</f>
        <v>22</v>
      </c>
      <c r="O17" s="32"/>
      <c r="P17" s="31">
        <f>'Children in Care'!P40+'Children in Care'!P63</f>
        <v>23</v>
      </c>
      <c r="Q17" s="32"/>
      <c r="R17" s="31">
        <f>'Children in Care'!R40+'Children in Care'!R63</f>
        <v>21</v>
      </c>
      <c r="S17" s="32"/>
      <c r="T17" s="31">
        <f>'Children in Care'!T40+'Children in Care'!T63</f>
        <v>19</v>
      </c>
      <c r="U17" s="32"/>
      <c r="V17" s="31">
        <f>'Children in Care'!V40+'Children in Care'!V63</f>
        <v>21</v>
      </c>
      <c r="W17" s="32"/>
      <c r="X17" s="163">
        <f>'Children in Care'!X40+'Children in Care'!X63</f>
        <v>0</v>
      </c>
      <c r="Y17" s="133"/>
      <c r="Z17" s="163">
        <f>'Children in Care'!Z40+'Children in Care'!Z63</f>
        <v>0</v>
      </c>
      <c r="AA17" s="133"/>
      <c r="AB17" s="163">
        <f>'Children in Care'!AB40+'Children in Care'!AB63</f>
        <v>0</v>
      </c>
      <c r="AC17" s="133"/>
      <c r="AD17" s="163">
        <f>'Children in Care'!AD40+'Children in Care'!AD63</f>
        <v>0</v>
      </c>
      <c r="AE17" s="133"/>
      <c r="AF17" s="33">
        <f t="shared" si="2"/>
        <v>21</v>
      </c>
      <c r="AG17" s="32"/>
      <c r="AH17" s="32"/>
    </row>
    <row r="18" spans="1:34" ht="80.099999999999994" customHeight="1" outlineLevel="1">
      <c r="A18" s="35"/>
      <c r="B18" s="30" t="s">
        <v>56</v>
      </c>
      <c r="C18" s="31">
        <f>'Children in Care'!C41+'Children in Care'!C64</f>
        <v>29</v>
      </c>
      <c r="D18" s="32"/>
      <c r="E18" s="40"/>
      <c r="F18" s="40"/>
      <c r="G18" s="40"/>
      <c r="H18" s="31">
        <f>'Children in Care'!H41+'Children in Care'!H64</f>
        <v>30</v>
      </c>
      <c r="I18" s="32"/>
      <c r="J18" s="31">
        <f>'Children in Care'!J41+'Children in Care'!J64</f>
        <v>30</v>
      </c>
      <c r="K18" s="32"/>
      <c r="L18" s="31">
        <f>'Children in Care'!L41+'Children in Care'!L64</f>
        <v>28</v>
      </c>
      <c r="M18" s="32"/>
      <c r="N18" s="31">
        <f>'Children in Care'!N41+'Children in Care'!N64</f>
        <v>29</v>
      </c>
      <c r="O18" s="32"/>
      <c r="P18" s="31">
        <f>'Children in Care'!P41+'Children in Care'!P64</f>
        <v>28</v>
      </c>
      <c r="Q18" s="32"/>
      <c r="R18" s="31">
        <f>'Children in Care'!R41+'Children in Care'!R64</f>
        <v>32</v>
      </c>
      <c r="S18" s="32"/>
      <c r="T18" s="31">
        <f>'Children in Care'!T41+'Children in Care'!T64</f>
        <v>32</v>
      </c>
      <c r="U18" s="32"/>
      <c r="V18" s="31">
        <f>'Children in Care'!V41+'Children in Care'!V64</f>
        <v>33</v>
      </c>
      <c r="W18" s="32"/>
      <c r="X18" s="163">
        <f>'Children in Care'!X41+'Children in Care'!X64</f>
        <v>0</v>
      </c>
      <c r="Y18" s="133"/>
      <c r="Z18" s="163">
        <f>'Children in Care'!Z41+'Children in Care'!Z64</f>
        <v>0</v>
      </c>
      <c r="AA18" s="133"/>
      <c r="AB18" s="163">
        <f>'Children in Care'!AB41+'Children in Care'!AB64</f>
        <v>0</v>
      </c>
      <c r="AC18" s="133"/>
      <c r="AD18" s="163">
        <f>'Children in Care'!AD41+'Children in Care'!AD64</f>
        <v>0</v>
      </c>
      <c r="AE18" s="133"/>
      <c r="AF18" s="33">
        <f t="shared" si="2"/>
        <v>33</v>
      </c>
      <c r="AG18" s="32"/>
      <c r="AH18" s="32"/>
    </row>
    <row r="19" spans="1:34" ht="80.099999999999994" customHeight="1">
      <c r="A19" s="35"/>
      <c r="B19" s="27" t="s">
        <v>172</v>
      </c>
      <c r="C19" s="28">
        <f>SUM(C20:C24)</f>
        <v>41</v>
      </c>
      <c r="D19" s="29"/>
      <c r="E19" s="37"/>
      <c r="F19" s="37"/>
      <c r="G19" s="37"/>
      <c r="H19" s="28">
        <f>SUM(H20:H24)</f>
        <v>42</v>
      </c>
      <c r="I19" s="29"/>
      <c r="J19" s="28">
        <f>SUM(J20:J24)</f>
        <v>42</v>
      </c>
      <c r="K19" s="29"/>
      <c r="L19" s="28">
        <f>SUM(L20:L24)</f>
        <v>42</v>
      </c>
      <c r="M19" s="132"/>
      <c r="N19" s="28">
        <f>SUM(N20:N24)</f>
        <v>43</v>
      </c>
      <c r="O19" s="132"/>
      <c r="P19" s="28">
        <f>SUM(P20:P24)</f>
        <v>38</v>
      </c>
      <c r="Q19" s="29"/>
      <c r="R19" s="28">
        <f>SUM(R20:R24)</f>
        <v>42</v>
      </c>
      <c r="S19" s="29"/>
      <c r="T19" s="28">
        <f>SUM(T20:T24)</f>
        <v>42</v>
      </c>
      <c r="U19" s="29"/>
      <c r="V19" s="28">
        <f>SUM(V20:V24)</f>
        <v>40</v>
      </c>
      <c r="W19" s="29"/>
      <c r="X19" s="162">
        <f>SUM(X20:X24)</f>
        <v>0</v>
      </c>
      <c r="Y19" s="165"/>
      <c r="Z19" s="162">
        <f>SUM(Z20:Z24)</f>
        <v>0</v>
      </c>
      <c r="AA19" s="165"/>
      <c r="AB19" s="162">
        <f>SUM(AB20:AB24)</f>
        <v>0</v>
      </c>
      <c r="AC19" s="165"/>
      <c r="AD19" s="162">
        <f>SUM(AD20:AD24)</f>
        <v>0</v>
      </c>
      <c r="AE19" s="165"/>
      <c r="AF19" s="28">
        <f>SUM(AF20:AF24)</f>
        <v>40</v>
      </c>
      <c r="AG19" s="29"/>
      <c r="AH19" s="29"/>
    </row>
    <row r="20" spans="1:34" ht="80.099999999999994" customHeight="1" outlineLevel="1">
      <c r="A20" s="35"/>
      <c r="B20" s="30" t="s">
        <v>57</v>
      </c>
      <c r="C20" s="31">
        <f>'Children in Care'!C43+'Children in Care'!C66</f>
        <v>23</v>
      </c>
      <c r="D20" s="32"/>
      <c r="E20" s="40"/>
      <c r="F20" s="40"/>
      <c r="G20" s="40"/>
      <c r="H20" s="31">
        <f>'Children in Care'!H43+'Children in Care'!H66</f>
        <v>24</v>
      </c>
      <c r="I20" s="32"/>
      <c r="J20" s="31">
        <f>'Children in Care'!J43+'Children in Care'!J66</f>
        <v>23</v>
      </c>
      <c r="K20" s="32"/>
      <c r="L20" s="31">
        <f>'Children in Care'!L43+'Children in Care'!L66</f>
        <v>23</v>
      </c>
      <c r="M20" s="32"/>
      <c r="N20" s="31">
        <f>'Children in Care'!N43+'Children in Care'!N66</f>
        <v>22</v>
      </c>
      <c r="O20" s="32"/>
      <c r="P20" s="31">
        <f>'Children in Care'!P43+'Children in Care'!P66</f>
        <v>21</v>
      </c>
      <c r="Q20" s="32"/>
      <c r="R20" s="31">
        <f>'Children in Care'!R43+'Children in Care'!R66</f>
        <v>24</v>
      </c>
      <c r="S20" s="32"/>
      <c r="T20" s="31">
        <f>'Children in Care'!T43+'Children in Care'!T66</f>
        <v>24</v>
      </c>
      <c r="U20" s="32"/>
      <c r="V20" s="31">
        <f>'Children in Care'!V43+'Children in Care'!V66</f>
        <v>23</v>
      </c>
      <c r="W20" s="32"/>
      <c r="X20" s="163">
        <f>'Children in Care'!X43+'Children in Care'!X66</f>
        <v>0</v>
      </c>
      <c r="Y20" s="133"/>
      <c r="Z20" s="163">
        <f>'Children in Care'!Z43+'Children in Care'!Z66</f>
        <v>0</v>
      </c>
      <c r="AA20" s="133"/>
      <c r="AB20" s="163">
        <f>'Children in Care'!AB43+'Children in Care'!AB66</f>
        <v>0</v>
      </c>
      <c r="AC20" s="133"/>
      <c r="AD20" s="163">
        <f>'Children in Care'!AD43+'Children in Care'!AD66</f>
        <v>0</v>
      </c>
      <c r="AE20" s="133"/>
      <c r="AF20" s="33">
        <f>V20</f>
        <v>23</v>
      </c>
      <c r="AG20" s="32"/>
      <c r="AH20" s="32"/>
    </row>
    <row r="21" spans="1:34" ht="80.099999999999994" customHeight="1" outlineLevel="1">
      <c r="A21" s="35"/>
      <c r="B21" s="30" t="s">
        <v>58</v>
      </c>
      <c r="C21" s="31">
        <f>'Children in Care'!C44+'Children in Care'!C67</f>
        <v>5</v>
      </c>
      <c r="D21" s="32"/>
      <c r="E21" s="40"/>
      <c r="F21" s="40"/>
      <c r="G21" s="40"/>
      <c r="H21" s="31">
        <f>'Children in Care'!H44+'Children in Care'!H67</f>
        <v>5</v>
      </c>
      <c r="I21" s="32"/>
      <c r="J21" s="31">
        <f>'Children in Care'!J44+'Children in Care'!J67</f>
        <v>6</v>
      </c>
      <c r="K21" s="32"/>
      <c r="L21" s="31">
        <f>'Children in Care'!L44+'Children in Care'!L67</f>
        <v>6</v>
      </c>
      <c r="M21" s="32"/>
      <c r="N21" s="31">
        <f>'Children in Care'!N44+'Children in Care'!N67</f>
        <v>6</v>
      </c>
      <c r="O21" s="32"/>
      <c r="P21" s="31">
        <f>'Children in Care'!P44+'Children in Care'!P67</f>
        <v>5</v>
      </c>
      <c r="Q21" s="32"/>
      <c r="R21" s="31">
        <f>'Children in Care'!R44+'Children in Care'!R67</f>
        <v>5</v>
      </c>
      <c r="S21" s="32"/>
      <c r="T21" s="31">
        <f>'Children in Care'!T44+'Children in Care'!T67</f>
        <v>5</v>
      </c>
      <c r="U21" s="32"/>
      <c r="V21" s="31">
        <f>'Children in Care'!V44+'Children in Care'!V67</f>
        <v>5</v>
      </c>
      <c r="W21" s="32"/>
      <c r="X21" s="163">
        <f>'Children in Care'!X44+'Children in Care'!X67</f>
        <v>0</v>
      </c>
      <c r="Y21" s="133"/>
      <c r="Z21" s="163">
        <f>'Children in Care'!Z44+'Children in Care'!Z67</f>
        <v>0</v>
      </c>
      <c r="AA21" s="133"/>
      <c r="AB21" s="163">
        <f>'Children in Care'!AB44+'Children in Care'!AB67</f>
        <v>0</v>
      </c>
      <c r="AC21" s="133"/>
      <c r="AD21" s="163">
        <f>'Children in Care'!AD44+'Children in Care'!AD67</f>
        <v>0</v>
      </c>
      <c r="AE21" s="133"/>
      <c r="AF21" s="33">
        <f t="shared" ref="AF21:AF24" si="3">V21</f>
        <v>5</v>
      </c>
      <c r="AG21" s="32"/>
      <c r="AH21" s="32"/>
    </row>
    <row r="22" spans="1:34" ht="80.099999999999994" customHeight="1" outlineLevel="1">
      <c r="A22" s="35"/>
      <c r="B22" s="30" t="s">
        <v>59</v>
      </c>
      <c r="C22" s="31">
        <f>'Children in Care'!C45+'Children in Care'!C68</f>
        <v>1</v>
      </c>
      <c r="D22" s="32"/>
      <c r="E22" s="40"/>
      <c r="F22" s="40"/>
      <c r="G22" s="40"/>
      <c r="H22" s="31">
        <f>'Children in Care'!H45+'Children in Care'!H68</f>
        <v>1</v>
      </c>
      <c r="I22" s="32"/>
      <c r="J22" s="31">
        <f>'Children in Care'!J45+'Children in Care'!J68</f>
        <v>1</v>
      </c>
      <c r="K22" s="32"/>
      <c r="L22" s="31">
        <f>'Children in Care'!L45+'Children in Care'!L68</f>
        <v>1</v>
      </c>
      <c r="M22" s="32"/>
      <c r="N22" s="31">
        <f>'Children in Care'!N45+'Children in Care'!N68</f>
        <v>0</v>
      </c>
      <c r="O22" s="32"/>
      <c r="P22" s="31">
        <f>'Children in Care'!P45+'Children in Care'!P68</f>
        <v>0</v>
      </c>
      <c r="Q22" s="32"/>
      <c r="R22" s="31">
        <f>'Children in Care'!R45+'Children in Care'!R68</f>
        <v>0</v>
      </c>
      <c r="S22" s="32"/>
      <c r="T22" s="31">
        <f>'Children in Care'!T45+'Children in Care'!T68</f>
        <v>0</v>
      </c>
      <c r="U22" s="32"/>
      <c r="V22" s="31">
        <f>'Children in Care'!V45+'Children in Care'!V68</f>
        <v>0</v>
      </c>
      <c r="W22" s="32"/>
      <c r="X22" s="163">
        <f>'Children in Care'!X45+'Children in Care'!X68</f>
        <v>0</v>
      </c>
      <c r="Y22" s="133"/>
      <c r="Z22" s="163">
        <f>'Children in Care'!Z45+'Children in Care'!Z68</f>
        <v>0</v>
      </c>
      <c r="AA22" s="133"/>
      <c r="AB22" s="163">
        <f>'Children in Care'!AB45+'Children in Care'!AB68</f>
        <v>0</v>
      </c>
      <c r="AC22" s="133"/>
      <c r="AD22" s="163">
        <f>'Children in Care'!AD45+'Children in Care'!AD68</f>
        <v>0</v>
      </c>
      <c r="AE22" s="133"/>
      <c r="AF22" s="33">
        <f t="shared" si="3"/>
        <v>0</v>
      </c>
      <c r="AG22" s="32"/>
      <c r="AH22" s="32"/>
    </row>
    <row r="23" spans="1:34" ht="80.099999999999994" customHeight="1" outlineLevel="1">
      <c r="A23" s="35"/>
      <c r="B23" s="30" t="s">
        <v>60</v>
      </c>
      <c r="C23" s="31">
        <f>'Children in Care'!C46+'Children in Care'!C69</f>
        <v>4</v>
      </c>
      <c r="D23" s="32"/>
      <c r="E23" s="40"/>
      <c r="F23" s="40"/>
      <c r="G23" s="40"/>
      <c r="H23" s="31">
        <f>'Children in Care'!H46+'Children in Care'!H69</f>
        <v>5</v>
      </c>
      <c r="I23" s="32"/>
      <c r="J23" s="31">
        <f>'Children in Care'!J46+'Children in Care'!J69</f>
        <v>5</v>
      </c>
      <c r="K23" s="32"/>
      <c r="L23" s="31">
        <f>'Children in Care'!L46+'Children in Care'!L69</f>
        <v>6</v>
      </c>
      <c r="M23" s="32"/>
      <c r="N23" s="31">
        <f>'Children in Care'!N46+'Children in Care'!N69</f>
        <v>6</v>
      </c>
      <c r="O23" s="32"/>
      <c r="P23" s="31">
        <f>'Children in Care'!P46+'Children in Care'!P69</f>
        <v>5</v>
      </c>
      <c r="Q23" s="32"/>
      <c r="R23" s="31">
        <f>'Children in Care'!R46+'Children in Care'!R69</f>
        <v>6</v>
      </c>
      <c r="S23" s="32"/>
      <c r="T23" s="31">
        <f>'Children in Care'!T46+'Children in Care'!T69</f>
        <v>6</v>
      </c>
      <c r="U23" s="32"/>
      <c r="V23" s="31">
        <f>'Children in Care'!V46+'Children in Care'!V69</f>
        <v>5</v>
      </c>
      <c r="W23" s="32"/>
      <c r="X23" s="163">
        <f>'Children in Care'!X46+'Children in Care'!X69</f>
        <v>0</v>
      </c>
      <c r="Y23" s="133"/>
      <c r="Z23" s="163">
        <f>'Children in Care'!Z46+'Children in Care'!Z69</f>
        <v>0</v>
      </c>
      <c r="AA23" s="133"/>
      <c r="AB23" s="163">
        <f>'Children in Care'!AB46+'Children in Care'!AB69</f>
        <v>0</v>
      </c>
      <c r="AC23" s="133"/>
      <c r="AD23" s="163">
        <f>'Children in Care'!AD46+'Children in Care'!AD69</f>
        <v>0</v>
      </c>
      <c r="AE23" s="133"/>
      <c r="AF23" s="33">
        <f t="shared" si="3"/>
        <v>5</v>
      </c>
      <c r="AG23" s="32"/>
      <c r="AH23" s="32"/>
    </row>
    <row r="24" spans="1:34" ht="80.099999999999994" customHeight="1" outlineLevel="1">
      <c r="A24" s="35"/>
      <c r="B24" s="30" t="s">
        <v>61</v>
      </c>
      <c r="C24" s="31">
        <f>'Children in Care'!C47+'Children in Care'!C70</f>
        <v>8</v>
      </c>
      <c r="D24" s="32"/>
      <c r="E24" s="40"/>
      <c r="F24" s="40"/>
      <c r="G24" s="40"/>
      <c r="H24" s="31">
        <f>'Children in Care'!H47+'Children in Care'!H70</f>
        <v>7</v>
      </c>
      <c r="I24" s="32"/>
      <c r="J24" s="31">
        <f>'Children in Care'!J47+'Children in Care'!J70</f>
        <v>7</v>
      </c>
      <c r="K24" s="32"/>
      <c r="L24" s="31">
        <f>'Children in Care'!L47+'Children in Care'!L70</f>
        <v>6</v>
      </c>
      <c r="M24" s="32"/>
      <c r="N24" s="31">
        <f>'Children in Care'!N47+'Children in Care'!N70</f>
        <v>9</v>
      </c>
      <c r="O24" s="32"/>
      <c r="P24" s="31">
        <f>'Children in Care'!P47+'Children in Care'!P70</f>
        <v>7</v>
      </c>
      <c r="Q24" s="32"/>
      <c r="R24" s="31">
        <f>'Children in Care'!R47+'Children in Care'!R70</f>
        <v>7</v>
      </c>
      <c r="S24" s="32"/>
      <c r="T24" s="31">
        <f>'Children in Care'!T47+'Children in Care'!T70</f>
        <v>7</v>
      </c>
      <c r="U24" s="32"/>
      <c r="V24" s="31">
        <f>'Children in Care'!V47+'Children in Care'!V70</f>
        <v>7</v>
      </c>
      <c r="W24" s="32"/>
      <c r="X24" s="163">
        <f>'Children in Care'!X47+'Children in Care'!X70</f>
        <v>0</v>
      </c>
      <c r="Y24" s="133"/>
      <c r="Z24" s="163">
        <f>'Children in Care'!Z47+'Children in Care'!Z70</f>
        <v>0</v>
      </c>
      <c r="AA24" s="133"/>
      <c r="AB24" s="163">
        <f>'Children in Care'!AB47+'Children in Care'!AB70</f>
        <v>0</v>
      </c>
      <c r="AC24" s="133"/>
      <c r="AD24" s="163">
        <f>'Children in Care'!AD47+'Children in Care'!AD70</f>
        <v>0</v>
      </c>
      <c r="AE24" s="133"/>
      <c r="AF24" s="33">
        <f t="shared" si="3"/>
        <v>7</v>
      </c>
      <c r="AG24" s="32"/>
      <c r="AH24" s="32"/>
    </row>
    <row r="25" spans="1:34" ht="80.099999999999994" customHeight="1" outlineLevel="1">
      <c r="A25" s="35"/>
      <c r="B25" s="27" t="s">
        <v>265</v>
      </c>
      <c r="C25" s="28">
        <f>'Children in Care'!C48+'Children in Care'!C71</f>
        <v>0</v>
      </c>
      <c r="D25" s="29"/>
      <c r="E25" s="37"/>
      <c r="F25" s="37"/>
      <c r="G25" s="37"/>
      <c r="H25" s="28">
        <f>'Children in Care'!H48+'Children in Care'!H71</f>
        <v>20</v>
      </c>
      <c r="I25" s="29"/>
      <c r="J25" s="28">
        <f>'Children in Care'!J48+'Children in Care'!J71</f>
        <v>22</v>
      </c>
      <c r="K25" s="29"/>
      <c r="L25" s="28">
        <f>'Children in Care'!L48+'Children in Care'!L71</f>
        <v>36</v>
      </c>
      <c r="M25" s="29"/>
      <c r="N25" s="28">
        <f>'Children in Care'!N48+'Children in Care'!N71</f>
        <v>35</v>
      </c>
      <c r="O25" s="29"/>
      <c r="P25" s="28">
        <f>'Children in Care'!P48+'Children in Care'!P71</f>
        <v>37</v>
      </c>
      <c r="Q25" s="29"/>
      <c r="R25" s="28">
        <f>'Children in Care'!R48+'Children in Care'!R71</f>
        <v>36</v>
      </c>
      <c r="S25" s="29"/>
      <c r="T25" s="28">
        <f>'Children in Care'!T48+'Children in Care'!T71</f>
        <v>34</v>
      </c>
      <c r="U25" s="29"/>
      <c r="V25" s="28">
        <f>'Children in Care'!V48+'Children in Care'!V71</f>
        <v>37</v>
      </c>
      <c r="W25" s="29"/>
      <c r="X25" s="162">
        <f>'Children in Care'!X48+'Children in Care'!X71</f>
        <v>0</v>
      </c>
      <c r="Y25" s="165"/>
      <c r="Z25" s="162">
        <f>'Children in Care'!Z48+'Children in Care'!Z71</f>
        <v>0</v>
      </c>
      <c r="AA25" s="165"/>
      <c r="AB25" s="162">
        <f>'Children in Care'!AB48+'Children in Care'!AB71</f>
        <v>0</v>
      </c>
      <c r="AC25" s="165"/>
      <c r="AD25" s="162">
        <f>'Children in Care'!AD48+'Children in Care'!AD71</f>
        <v>0</v>
      </c>
      <c r="AE25" s="165"/>
      <c r="AF25" s="28">
        <f>V25</f>
        <v>37</v>
      </c>
      <c r="AG25" s="29"/>
      <c r="AH25" s="29"/>
    </row>
    <row r="26" spans="1:34" ht="80.099999999999994" customHeight="1">
      <c r="A26" s="316" t="s">
        <v>24</v>
      </c>
      <c r="B26" s="24" t="s">
        <v>62</v>
      </c>
      <c r="C26" s="25">
        <f>C27+C32+C37+C42+C48</f>
        <v>5</v>
      </c>
      <c r="D26" s="26">
        <f t="shared" ref="D26:D48" si="4">C26/C3</f>
        <v>1.5822784810126583E-2</v>
      </c>
      <c r="E26" s="26"/>
      <c r="F26" s="26"/>
      <c r="G26" s="26"/>
      <c r="H26" s="25">
        <f>H27+H32+H37+H42+H48</f>
        <v>6</v>
      </c>
      <c r="I26" s="26">
        <f t="shared" ref="I26:I48" si="5">H26/H3</f>
        <v>1.7595307917888565E-2</v>
      </c>
      <c r="J26" s="25">
        <f>J27+J32+J37+J42+J48</f>
        <v>5</v>
      </c>
      <c r="K26" s="26">
        <f t="shared" ref="K26:K48" si="6">J26/J3</f>
        <v>1.4124293785310734E-2</v>
      </c>
      <c r="L26" s="25">
        <f>L27+L32+L37+L42+L48</f>
        <v>5</v>
      </c>
      <c r="M26" s="26">
        <f t="shared" ref="M26:M48" si="7">L26/L3</f>
        <v>1.3812154696132596E-2</v>
      </c>
      <c r="N26" s="25">
        <f>N27+N32+N37+N42+N48</f>
        <v>4</v>
      </c>
      <c r="O26" s="26">
        <f t="shared" ref="O26:O48" si="8">N26/N3</f>
        <v>1.11731843575419E-2</v>
      </c>
      <c r="P26" s="25">
        <f>P27+P32+P37+P42+P48</f>
        <v>5</v>
      </c>
      <c r="Q26" s="26">
        <f t="shared" ref="Q26:Q48" si="9">P26/P3</f>
        <v>1.4084507042253521E-2</v>
      </c>
      <c r="R26" s="25">
        <f>R27+R32+R37+R42+R48</f>
        <v>7</v>
      </c>
      <c r="S26" s="26">
        <f t="shared" ref="S26:S48" si="10">R26/R3</f>
        <v>1.9021739130434784E-2</v>
      </c>
      <c r="T26" s="25">
        <f>T27+T32+T37+T42+T48</f>
        <v>5</v>
      </c>
      <c r="U26" s="26">
        <f t="shared" ref="U26:U48" si="11">T26/T3</f>
        <v>1.3966480446927373E-2</v>
      </c>
      <c r="V26" s="25">
        <f>V27+V32+V37+V42+V48</f>
        <v>5</v>
      </c>
      <c r="W26" s="26">
        <f t="shared" ref="W26:W48" si="12">V26/V3</f>
        <v>1.3812154696132596E-2</v>
      </c>
      <c r="X26" s="170">
        <f>X27+X32+X37+X42+X48</f>
        <v>0</v>
      </c>
      <c r="Y26" s="172" t="e">
        <f t="shared" ref="Y26:Y48" si="13">X26/X3</f>
        <v>#DIV/0!</v>
      </c>
      <c r="Z26" s="170">
        <f>Z27+Z32+Z37+Z42+Z48</f>
        <v>0</v>
      </c>
      <c r="AA26" s="172" t="e">
        <f t="shared" ref="AA26:AA48" si="14">Z26/Z3</f>
        <v>#DIV/0!</v>
      </c>
      <c r="AB26" s="170">
        <f>AB27+AB32+AB37+AB42+AB48</f>
        <v>0</v>
      </c>
      <c r="AC26" s="172" t="e">
        <f t="shared" ref="AC26:AC48" si="15">AB26/AB3</f>
        <v>#DIV/0!</v>
      </c>
      <c r="AD26" s="170">
        <f>AD27+AD32+AD37+AD42+AD48</f>
        <v>0</v>
      </c>
      <c r="AE26" s="172" t="e">
        <f t="shared" ref="AE26:AE48" si="16">AD26/AD3</f>
        <v>#DIV/0!</v>
      </c>
      <c r="AF26" s="25">
        <f>AF27+AF32+AF37+AF42+AF48</f>
        <v>5</v>
      </c>
      <c r="AG26" s="26">
        <f t="shared" ref="AG26:AG48" si="17">AF26/AF3</f>
        <v>1.3812154696132596E-2</v>
      </c>
      <c r="AH26" s="36"/>
    </row>
    <row r="27" spans="1:34" ht="80.099999999999994" customHeight="1">
      <c r="A27" s="316"/>
      <c r="B27" s="27" t="s">
        <v>169</v>
      </c>
      <c r="C27" s="28">
        <f>SUM(C28:C31)</f>
        <v>2</v>
      </c>
      <c r="D27" s="29">
        <f t="shared" si="4"/>
        <v>1.9230769230769232E-2</v>
      </c>
      <c r="E27" s="37"/>
      <c r="F27" s="37"/>
      <c r="G27" s="37"/>
      <c r="H27" s="28">
        <f>SUM(H28:H31)</f>
        <v>3</v>
      </c>
      <c r="I27" s="29">
        <f t="shared" si="5"/>
        <v>2.8301886792452831E-2</v>
      </c>
      <c r="J27" s="28">
        <f>SUM(J28:J31)</f>
        <v>2</v>
      </c>
      <c r="K27" s="29">
        <f t="shared" si="6"/>
        <v>1.8518518518518517E-2</v>
      </c>
      <c r="L27" s="28">
        <f>SUM(L28:L31)</f>
        <v>1</v>
      </c>
      <c r="M27" s="29">
        <f t="shared" si="7"/>
        <v>9.5238095238095247E-3</v>
      </c>
      <c r="N27" s="28">
        <f>SUM(N28:N31)</f>
        <v>1</v>
      </c>
      <c r="O27" s="29">
        <f t="shared" si="8"/>
        <v>1.0526315789473684E-2</v>
      </c>
      <c r="P27" s="28">
        <f>SUM(P28:P31)</f>
        <v>3</v>
      </c>
      <c r="Q27" s="29">
        <f t="shared" si="9"/>
        <v>3.1578947368421054E-2</v>
      </c>
      <c r="R27" s="28">
        <f>SUM(R28:R31)</f>
        <v>3</v>
      </c>
      <c r="S27" s="29">
        <f t="shared" si="10"/>
        <v>2.8301886792452831E-2</v>
      </c>
      <c r="T27" s="28">
        <f>SUM(T28:T31)</f>
        <v>2</v>
      </c>
      <c r="U27" s="29">
        <f t="shared" si="11"/>
        <v>1.9047619047619049E-2</v>
      </c>
      <c r="V27" s="28">
        <f>SUM(V28:V31)</f>
        <v>2</v>
      </c>
      <c r="W27" s="29">
        <f t="shared" si="12"/>
        <v>1.9230769230769232E-2</v>
      </c>
      <c r="X27" s="162">
        <f>SUM(X28:X31)</f>
        <v>0</v>
      </c>
      <c r="Y27" s="165" t="e">
        <f t="shared" si="13"/>
        <v>#DIV/0!</v>
      </c>
      <c r="Z27" s="162">
        <f>SUM(Z28:Z31)</f>
        <v>0</v>
      </c>
      <c r="AA27" s="165" t="e">
        <f t="shared" si="14"/>
        <v>#DIV/0!</v>
      </c>
      <c r="AB27" s="162">
        <f>SUM(AB28:AB31)</f>
        <v>0</v>
      </c>
      <c r="AC27" s="165" t="e">
        <f t="shared" si="15"/>
        <v>#DIV/0!</v>
      </c>
      <c r="AD27" s="162">
        <f>SUM(AD28:AD31)</f>
        <v>0</v>
      </c>
      <c r="AE27" s="165" t="e">
        <f t="shared" si="16"/>
        <v>#DIV/0!</v>
      </c>
      <c r="AF27" s="28">
        <f>SUM(AF28:AF31)</f>
        <v>2</v>
      </c>
      <c r="AG27" s="29">
        <f t="shared" si="17"/>
        <v>1.9230769230769232E-2</v>
      </c>
      <c r="AH27" s="38"/>
    </row>
    <row r="28" spans="1:34" ht="80.099999999999994" customHeight="1" outlineLevel="1">
      <c r="A28" s="316"/>
      <c r="B28" s="30" t="s">
        <v>45</v>
      </c>
      <c r="C28" s="31">
        <v>2</v>
      </c>
      <c r="D28" s="39">
        <f t="shared" si="4"/>
        <v>5.2631578947368418E-2</v>
      </c>
      <c r="E28" s="40"/>
      <c r="F28" s="40"/>
      <c r="G28" s="40"/>
      <c r="H28" s="31">
        <v>3</v>
      </c>
      <c r="I28" s="39">
        <f t="shared" si="5"/>
        <v>7.8947368421052627E-2</v>
      </c>
      <c r="J28" s="31">
        <v>2</v>
      </c>
      <c r="K28" s="39">
        <f t="shared" si="6"/>
        <v>5.4054054054054057E-2</v>
      </c>
      <c r="L28" s="31">
        <v>1</v>
      </c>
      <c r="M28" s="39">
        <f t="shared" si="7"/>
        <v>2.6315789473684209E-2</v>
      </c>
      <c r="N28" s="31">
        <v>1</v>
      </c>
      <c r="O28" s="39">
        <f t="shared" si="8"/>
        <v>3.0303030303030304E-2</v>
      </c>
      <c r="P28" s="31">
        <v>1</v>
      </c>
      <c r="Q28" s="39">
        <f t="shared" si="9"/>
        <v>2.9411764705882353E-2</v>
      </c>
      <c r="R28" s="31">
        <v>1</v>
      </c>
      <c r="S28" s="39">
        <f t="shared" si="10"/>
        <v>2.8571428571428571E-2</v>
      </c>
      <c r="T28" s="31">
        <v>1</v>
      </c>
      <c r="U28" s="39">
        <f t="shared" si="11"/>
        <v>3.0303030303030304E-2</v>
      </c>
      <c r="V28" s="31">
        <v>2</v>
      </c>
      <c r="W28" s="39">
        <f t="shared" si="12"/>
        <v>6.25E-2</v>
      </c>
      <c r="X28" s="163"/>
      <c r="Y28" s="164" t="e">
        <f t="shared" si="13"/>
        <v>#DIV/0!</v>
      </c>
      <c r="Z28" s="163"/>
      <c r="AA28" s="164" t="e">
        <f t="shared" si="14"/>
        <v>#DIV/0!</v>
      </c>
      <c r="AB28" s="163"/>
      <c r="AC28" s="164" t="e">
        <f t="shared" si="15"/>
        <v>#DIV/0!</v>
      </c>
      <c r="AD28" s="163"/>
      <c r="AE28" s="164" t="e">
        <f t="shared" si="16"/>
        <v>#DIV/0!</v>
      </c>
      <c r="AF28" s="33">
        <f>V28</f>
        <v>2</v>
      </c>
      <c r="AG28" s="41">
        <f t="shared" si="17"/>
        <v>6.25E-2</v>
      </c>
      <c r="AH28" s="42"/>
    </row>
    <row r="29" spans="1:34" ht="80.099999999999994" customHeight="1" outlineLevel="1">
      <c r="A29" s="34"/>
      <c r="B29" s="30" t="s">
        <v>46</v>
      </c>
      <c r="C29" s="31">
        <v>0</v>
      </c>
      <c r="D29" s="39">
        <f t="shared" si="4"/>
        <v>0</v>
      </c>
      <c r="E29" s="40"/>
      <c r="F29" s="40"/>
      <c r="G29" s="40"/>
      <c r="H29" s="31">
        <v>0</v>
      </c>
      <c r="I29" s="39">
        <f t="shared" si="5"/>
        <v>0</v>
      </c>
      <c r="J29" s="31">
        <v>0</v>
      </c>
      <c r="K29" s="39">
        <f t="shared" si="6"/>
        <v>0</v>
      </c>
      <c r="L29" s="31">
        <v>0</v>
      </c>
      <c r="M29" s="39">
        <f t="shared" si="7"/>
        <v>0</v>
      </c>
      <c r="N29" s="31">
        <v>0</v>
      </c>
      <c r="O29" s="39">
        <f t="shared" si="8"/>
        <v>0</v>
      </c>
      <c r="P29" s="31">
        <v>0</v>
      </c>
      <c r="Q29" s="39">
        <f t="shared" si="9"/>
        <v>0</v>
      </c>
      <c r="R29" s="31">
        <v>0</v>
      </c>
      <c r="S29" s="39">
        <f t="shared" si="10"/>
        <v>0</v>
      </c>
      <c r="T29" s="31">
        <v>0</v>
      </c>
      <c r="U29" s="39">
        <f t="shared" si="11"/>
        <v>0</v>
      </c>
      <c r="V29" s="31">
        <v>0</v>
      </c>
      <c r="W29" s="39">
        <f t="shared" si="12"/>
        <v>0</v>
      </c>
      <c r="X29" s="163"/>
      <c r="Y29" s="164" t="e">
        <f t="shared" si="13"/>
        <v>#DIV/0!</v>
      </c>
      <c r="Z29" s="163"/>
      <c r="AA29" s="164" t="e">
        <f t="shared" si="14"/>
        <v>#DIV/0!</v>
      </c>
      <c r="AB29" s="163"/>
      <c r="AC29" s="164" t="e">
        <f t="shared" si="15"/>
        <v>#DIV/0!</v>
      </c>
      <c r="AD29" s="163"/>
      <c r="AE29" s="164" t="e">
        <f t="shared" si="16"/>
        <v>#DIV/0!</v>
      </c>
      <c r="AF29" s="33">
        <f t="shared" ref="AF29:AF31" si="18">V29</f>
        <v>0</v>
      </c>
      <c r="AG29" s="41">
        <f t="shared" si="17"/>
        <v>0</v>
      </c>
      <c r="AH29" s="42"/>
    </row>
    <row r="30" spans="1:34" ht="80.099999999999994" customHeight="1" outlineLevel="1">
      <c r="A30" s="34"/>
      <c r="B30" s="30" t="s">
        <v>47</v>
      </c>
      <c r="C30" s="31">
        <v>0</v>
      </c>
      <c r="D30" s="39">
        <f t="shared" si="4"/>
        <v>0</v>
      </c>
      <c r="E30" s="40"/>
      <c r="F30" s="40"/>
      <c r="G30" s="40"/>
      <c r="H30" s="31">
        <v>0</v>
      </c>
      <c r="I30" s="39">
        <f t="shared" si="5"/>
        <v>0</v>
      </c>
      <c r="J30" s="31">
        <v>0</v>
      </c>
      <c r="K30" s="39">
        <f t="shared" si="6"/>
        <v>0</v>
      </c>
      <c r="L30" s="31">
        <v>0</v>
      </c>
      <c r="M30" s="39">
        <f t="shared" si="7"/>
        <v>0</v>
      </c>
      <c r="N30" s="31">
        <v>0</v>
      </c>
      <c r="O30" s="39">
        <f t="shared" si="8"/>
        <v>0</v>
      </c>
      <c r="P30" s="31">
        <v>2</v>
      </c>
      <c r="Q30" s="39">
        <f t="shared" si="9"/>
        <v>7.407407407407407E-2</v>
      </c>
      <c r="R30" s="31">
        <v>2</v>
      </c>
      <c r="S30" s="39">
        <f t="shared" si="10"/>
        <v>6.8965517241379309E-2</v>
      </c>
      <c r="T30" s="31">
        <v>1</v>
      </c>
      <c r="U30" s="39">
        <f t="shared" si="11"/>
        <v>3.3333333333333333E-2</v>
      </c>
      <c r="V30" s="31">
        <v>0</v>
      </c>
      <c r="W30" s="39">
        <f t="shared" si="12"/>
        <v>0</v>
      </c>
      <c r="X30" s="163"/>
      <c r="Y30" s="164" t="e">
        <f t="shared" si="13"/>
        <v>#DIV/0!</v>
      </c>
      <c r="Z30" s="163"/>
      <c r="AA30" s="164" t="e">
        <f t="shared" si="14"/>
        <v>#DIV/0!</v>
      </c>
      <c r="AB30" s="163"/>
      <c r="AC30" s="164" t="e">
        <f t="shared" si="15"/>
        <v>#DIV/0!</v>
      </c>
      <c r="AD30" s="163"/>
      <c r="AE30" s="164" t="e">
        <f t="shared" si="16"/>
        <v>#DIV/0!</v>
      </c>
      <c r="AF30" s="33">
        <f t="shared" si="18"/>
        <v>0</v>
      </c>
      <c r="AG30" s="41">
        <f t="shared" si="17"/>
        <v>0</v>
      </c>
      <c r="AH30" s="42"/>
    </row>
    <row r="31" spans="1:34" ht="80.099999999999994" customHeight="1" outlineLevel="1">
      <c r="A31" s="34"/>
      <c r="B31" s="30" t="s">
        <v>48</v>
      </c>
      <c r="C31" s="31">
        <v>0</v>
      </c>
      <c r="D31" s="39">
        <f t="shared" si="4"/>
        <v>0</v>
      </c>
      <c r="E31" s="40"/>
      <c r="F31" s="40"/>
      <c r="G31" s="40"/>
      <c r="H31" s="31">
        <v>0</v>
      </c>
      <c r="I31" s="39">
        <f t="shared" si="5"/>
        <v>0</v>
      </c>
      <c r="J31" s="31">
        <v>0</v>
      </c>
      <c r="K31" s="39">
        <f t="shared" si="6"/>
        <v>0</v>
      </c>
      <c r="L31" s="31">
        <v>0</v>
      </c>
      <c r="M31" s="39">
        <f t="shared" si="7"/>
        <v>0</v>
      </c>
      <c r="N31" s="31">
        <v>0</v>
      </c>
      <c r="O31" s="39">
        <f t="shared" si="8"/>
        <v>0</v>
      </c>
      <c r="P31" s="31">
        <v>0</v>
      </c>
      <c r="Q31" s="39">
        <f t="shared" si="9"/>
        <v>0</v>
      </c>
      <c r="R31" s="31">
        <v>0</v>
      </c>
      <c r="S31" s="39">
        <f t="shared" si="10"/>
        <v>0</v>
      </c>
      <c r="T31" s="31">
        <v>0</v>
      </c>
      <c r="U31" s="39">
        <f t="shared" si="11"/>
        <v>0</v>
      </c>
      <c r="V31" s="31">
        <v>0</v>
      </c>
      <c r="W31" s="39">
        <f t="shared" si="12"/>
        <v>0</v>
      </c>
      <c r="X31" s="163"/>
      <c r="Y31" s="164" t="e">
        <f t="shared" si="13"/>
        <v>#DIV/0!</v>
      </c>
      <c r="Z31" s="163"/>
      <c r="AA31" s="164" t="e">
        <f t="shared" si="14"/>
        <v>#DIV/0!</v>
      </c>
      <c r="AB31" s="163"/>
      <c r="AC31" s="164" t="e">
        <f t="shared" si="15"/>
        <v>#DIV/0!</v>
      </c>
      <c r="AD31" s="163"/>
      <c r="AE31" s="164" t="e">
        <f t="shared" si="16"/>
        <v>#DIV/0!</v>
      </c>
      <c r="AF31" s="33">
        <f t="shared" si="18"/>
        <v>0</v>
      </c>
      <c r="AG31" s="41">
        <f t="shared" si="17"/>
        <v>0</v>
      </c>
      <c r="AH31" s="42"/>
    </row>
    <row r="32" spans="1:34" ht="80.099999999999994" customHeight="1">
      <c r="A32" s="35"/>
      <c r="B32" s="27" t="s">
        <v>170</v>
      </c>
      <c r="C32" s="28">
        <f>SUM(C33:C36)</f>
        <v>0</v>
      </c>
      <c r="D32" s="29">
        <f t="shared" si="4"/>
        <v>0</v>
      </c>
      <c r="E32" s="37"/>
      <c r="F32" s="37"/>
      <c r="G32" s="37"/>
      <c r="H32" s="28">
        <f>SUM(H33:H36)</f>
        <v>0</v>
      </c>
      <c r="I32" s="29">
        <f t="shared" si="5"/>
        <v>0</v>
      </c>
      <c r="J32" s="28">
        <f>SUM(J33:J36)</f>
        <v>1</v>
      </c>
      <c r="K32" s="29">
        <f t="shared" si="6"/>
        <v>1.1235955056179775E-2</v>
      </c>
      <c r="L32" s="28">
        <f>SUM(L33:L36)</f>
        <v>2</v>
      </c>
      <c r="M32" s="29">
        <f t="shared" si="7"/>
        <v>2.3809523809523808E-2</v>
      </c>
      <c r="N32" s="28">
        <f>SUM(N33:N36)</f>
        <v>1</v>
      </c>
      <c r="O32" s="29">
        <f t="shared" si="8"/>
        <v>1.1627906976744186E-2</v>
      </c>
      <c r="P32" s="28">
        <f>SUM(P33:P36)</f>
        <v>1</v>
      </c>
      <c r="Q32" s="29">
        <f t="shared" si="9"/>
        <v>1.1363636363636364E-2</v>
      </c>
      <c r="R32" s="28">
        <f>SUM(R33:R36)</f>
        <v>3</v>
      </c>
      <c r="S32" s="29">
        <f t="shared" si="10"/>
        <v>3.6585365853658534E-2</v>
      </c>
      <c r="T32" s="28">
        <f>SUM(T33:T36)</f>
        <v>2</v>
      </c>
      <c r="U32" s="29">
        <f t="shared" si="11"/>
        <v>2.5316455696202531E-2</v>
      </c>
      <c r="V32" s="28">
        <f>SUM(V33:V36)</f>
        <v>2</v>
      </c>
      <c r="W32" s="29">
        <f t="shared" si="12"/>
        <v>2.5000000000000001E-2</v>
      </c>
      <c r="X32" s="162">
        <f>SUM(X33:X36)</f>
        <v>0</v>
      </c>
      <c r="Y32" s="165" t="e">
        <f t="shared" si="13"/>
        <v>#DIV/0!</v>
      </c>
      <c r="Z32" s="162">
        <f>SUM(Z33:Z36)</f>
        <v>0</v>
      </c>
      <c r="AA32" s="165" t="e">
        <f t="shared" si="14"/>
        <v>#DIV/0!</v>
      </c>
      <c r="AB32" s="162">
        <f>SUM(AB33:AB36)</f>
        <v>0</v>
      </c>
      <c r="AC32" s="165" t="e">
        <f t="shared" si="15"/>
        <v>#DIV/0!</v>
      </c>
      <c r="AD32" s="162">
        <f>SUM(AD33:AD36)</f>
        <v>0</v>
      </c>
      <c r="AE32" s="165" t="e">
        <f t="shared" si="16"/>
        <v>#DIV/0!</v>
      </c>
      <c r="AF32" s="28">
        <f>SUM(AF33:AF36)</f>
        <v>2</v>
      </c>
      <c r="AG32" s="29">
        <f t="shared" si="17"/>
        <v>2.5000000000000001E-2</v>
      </c>
      <c r="AH32" s="38"/>
    </row>
    <row r="33" spans="1:34" ht="80.099999999999994" customHeight="1" outlineLevel="1">
      <c r="A33" s="35"/>
      <c r="B33" s="30" t="s">
        <v>49</v>
      </c>
      <c r="C33" s="31">
        <v>0</v>
      </c>
      <c r="D33" s="39">
        <f t="shared" si="4"/>
        <v>0</v>
      </c>
      <c r="E33" s="40"/>
      <c r="F33" s="40"/>
      <c r="G33" s="40"/>
      <c r="H33" s="31">
        <v>0</v>
      </c>
      <c r="I33" s="39">
        <f t="shared" si="5"/>
        <v>0</v>
      </c>
      <c r="J33" s="31">
        <v>0</v>
      </c>
      <c r="K33" s="39">
        <f t="shared" si="6"/>
        <v>0</v>
      </c>
      <c r="L33" s="31">
        <v>0</v>
      </c>
      <c r="M33" s="39">
        <f t="shared" si="7"/>
        <v>0</v>
      </c>
      <c r="N33" s="31">
        <v>0</v>
      </c>
      <c r="O33" s="39">
        <f t="shared" si="8"/>
        <v>0</v>
      </c>
      <c r="P33" s="31">
        <v>0</v>
      </c>
      <c r="Q33" s="39">
        <f t="shared" si="9"/>
        <v>0</v>
      </c>
      <c r="R33" s="31">
        <v>0</v>
      </c>
      <c r="S33" s="39">
        <f t="shared" si="10"/>
        <v>0</v>
      </c>
      <c r="T33" s="31">
        <v>0</v>
      </c>
      <c r="U33" s="39">
        <f t="shared" si="11"/>
        <v>0</v>
      </c>
      <c r="V33" s="31">
        <v>0</v>
      </c>
      <c r="W33" s="39">
        <f t="shared" si="12"/>
        <v>0</v>
      </c>
      <c r="X33" s="163"/>
      <c r="Y33" s="164" t="e">
        <f t="shared" si="13"/>
        <v>#DIV/0!</v>
      </c>
      <c r="Z33" s="163"/>
      <c r="AA33" s="164" t="e">
        <f t="shared" si="14"/>
        <v>#DIV/0!</v>
      </c>
      <c r="AB33" s="163"/>
      <c r="AC33" s="164" t="e">
        <f t="shared" si="15"/>
        <v>#DIV/0!</v>
      </c>
      <c r="AD33" s="163"/>
      <c r="AE33" s="164" t="e">
        <f t="shared" si="16"/>
        <v>#DIV/0!</v>
      </c>
      <c r="AF33" s="33">
        <f>V33</f>
        <v>0</v>
      </c>
      <c r="AG33" s="41">
        <f t="shared" si="17"/>
        <v>0</v>
      </c>
      <c r="AH33" s="42"/>
    </row>
    <row r="34" spans="1:34" ht="80.099999999999994" customHeight="1" outlineLevel="1">
      <c r="A34" s="35"/>
      <c r="B34" s="30" t="s">
        <v>50</v>
      </c>
      <c r="C34" s="31">
        <v>0</v>
      </c>
      <c r="D34" s="39">
        <f t="shared" si="4"/>
        <v>0</v>
      </c>
      <c r="E34" s="40"/>
      <c r="F34" s="40"/>
      <c r="G34" s="40"/>
      <c r="H34" s="31">
        <v>0</v>
      </c>
      <c r="I34" s="39">
        <f t="shared" si="5"/>
        <v>0</v>
      </c>
      <c r="J34" s="31">
        <v>1</v>
      </c>
      <c r="K34" s="39">
        <f t="shared" si="6"/>
        <v>3.8461538461538464E-2</v>
      </c>
      <c r="L34" s="31">
        <v>2</v>
      </c>
      <c r="M34" s="39">
        <f t="shared" si="7"/>
        <v>0.08</v>
      </c>
      <c r="N34" s="31">
        <v>1</v>
      </c>
      <c r="O34" s="39">
        <f t="shared" si="8"/>
        <v>4.1666666666666664E-2</v>
      </c>
      <c r="P34" s="31">
        <v>1</v>
      </c>
      <c r="Q34" s="39">
        <f t="shared" si="9"/>
        <v>0.04</v>
      </c>
      <c r="R34" s="31">
        <v>3</v>
      </c>
      <c r="S34" s="39">
        <f t="shared" si="10"/>
        <v>0.13636363636363635</v>
      </c>
      <c r="T34" s="31">
        <v>2</v>
      </c>
      <c r="U34" s="39">
        <f t="shared" si="11"/>
        <v>9.0909090909090912E-2</v>
      </c>
      <c r="V34" s="31">
        <v>2</v>
      </c>
      <c r="W34" s="39">
        <f t="shared" si="12"/>
        <v>0.1</v>
      </c>
      <c r="X34" s="163"/>
      <c r="Y34" s="164" t="e">
        <f t="shared" si="13"/>
        <v>#DIV/0!</v>
      </c>
      <c r="Z34" s="163"/>
      <c r="AA34" s="164" t="e">
        <f t="shared" si="14"/>
        <v>#DIV/0!</v>
      </c>
      <c r="AB34" s="163"/>
      <c r="AC34" s="164" t="e">
        <f t="shared" si="15"/>
        <v>#DIV/0!</v>
      </c>
      <c r="AD34" s="163"/>
      <c r="AE34" s="164" t="e">
        <f t="shared" si="16"/>
        <v>#DIV/0!</v>
      </c>
      <c r="AF34" s="33">
        <f t="shared" ref="AF34:AF36" si="19">V34</f>
        <v>2</v>
      </c>
      <c r="AG34" s="41">
        <f t="shared" si="17"/>
        <v>0.1</v>
      </c>
      <c r="AH34" s="42"/>
    </row>
    <row r="35" spans="1:34" ht="80.099999999999994" customHeight="1" outlineLevel="1">
      <c r="A35" s="35"/>
      <c r="B35" s="30" t="s">
        <v>51</v>
      </c>
      <c r="C35" s="31">
        <v>0</v>
      </c>
      <c r="D35" s="39">
        <f t="shared" si="4"/>
        <v>0</v>
      </c>
      <c r="E35" s="40"/>
      <c r="F35" s="40"/>
      <c r="G35" s="40"/>
      <c r="H35" s="31">
        <v>0</v>
      </c>
      <c r="I35" s="39">
        <f t="shared" si="5"/>
        <v>0</v>
      </c>
      <c r="J35" s="31">
        <v>0</v>
      </c>
      <c r="K35" s="39">
        <f t="shared" si="6"/>
        <v>0</v>
      </c>
      <c r="L35" s="31">
        <v>0</v>
      </c>
      <c r="M35" s="39">
        <f t="shared" si="7"/>
        <v>0</v>
      </c>
      <c r="N35" s="31">
        <v>0</v>
      </c>
      <c r="O35" s="39">
        <f t="shared" si="8"/>
        <v>0</v>
      </c>
      <c r="P35" s="31">
        <v>0</v>
      </c>
      <c r="Q35" s="39">
        <f t="shared" si="9"/>
        <v>0</v>
      </c>
      <c r="R35" s="31">
        <v>0</v>
      </c>
      <c r="S35" s="39">
        <f t="shared" si="10"/>
        <v>0</v>
      </c>
      <c r="T35" s="31">
        <v>0</v>
      </c>
      <c r="U35" s="39">
        <f t="shared" si="11"/>
        <v>0</v>
      </c>
      <c r="V35" s="31">
        <v>0</v>
      </c>
      <c r="W35" s="39">
        <f t="shared" si="12"/>
        <v>0</v>
      </c>
      <c r="X35" s="163"/>
      <c r="Y35" s="164" t="e">
        <f t="shared" si="13"/>
        <v>#DIV/0!</v>
      </c>
      <c r="Z35" s="163"/>
      <c r="AA35" s="164" t="e">
        <f t="shared" si="14"/>
        <v>#DIV/0!</v>
      </c>
      <c r="AB35" s="163"/>
      <c r="AC35" s="164" t="e">
        <f t="shared" si="15"/>
        <v>#DIV/0!</v>
      </c>
      <c r="AD35" s="163"/>
      <c r="AE35" s="164" t="e">
        <f t="shared" si="16"/>
        <v>#DIV/0!</v>
      </c>
      <c r="AF35" s="33">
        <f t="shared" si="19"/>
        <v>0</v>
      </c>
      <c r="AG35" s="41">
        <f t="shared" si="17"/>
        <v>0</v>
      </c>
      <c r="AH35" s="42"/>
    </row>
    <row r="36" spans="1:34" ht="80.099999999999994" customHeight="1" outlineLevel="1">
      <c r="A36" s="35"/>
      <c r="B36" s="30" t="s">
        <v>52</v>
      </c>
      <c r="C36" s="31">
        <v>0</v>
      </c>
      <c r="D36" s="39">
        <f t="shared" si="4"/>
        <v>0</v>
      </c>
      <c r="E36" s="40"/>
      <c r="F36" s="40"/>
      <c r="G36" s="40"/>
      <c r="H36" s="31">
        <v>0</v>
      </c>
      <c r="I36" s="39">
        <f t="shared" si="5"/>
        <v>0</v>
      </c>
      <c r="J36" s="31">
        <v>0</v>
      </c>
      <c r="K36" s="39">
        <f t="shared" si="6"/>
        <v>0</v>
      </c>
      <c r="L36" s="31">
        <v>0</v>
      </c>
      <c r="M36" s="39">
        <f t="shared" si="7"/>
        <v>0</v>
      </c>
      <c r="N36" s="31">
        <v>0</v>
      </c>
      <c r="O36" s="39">
        <f t="shared" si="8"/>
        <v>0</v>
      </c>
      <c r="P36" s="31">
        <v>0</v>
      </c>
      <c r="Q36" s="39">
        <f t="shared" si="9"/>
        <v>0</v>
      </c>
      <c r="R36" s="31">
        <v>0</v>
      </c>
      <c r="S36" s="39">
        <f t="shared" si="10"/>
        <v>0</v>
      </c>
      <c r="T36" s="31">
        <v>0</v>
      </c>
      <c r="U36" s="39">
        <f t="shared" si="11"/>
        <v>0</v>
      </c>
      <c r="V36" s="31">
        <v>0</v>
      </c>
      <c r="W36" s="39">
        <f t="shared" si="12"/>
        <v>0</v>
      </c>
      <c r="X36" s="163"/>
      <c r="Y36" s="164" t="e">
        <f t="shared" si="13"/>
        <v>#DIV/0!</v>
      </c>
      <c r="Z36" s="163"/>
      <c r="AA36" s="164" t="e">
        <f t="shared" si="14"/>
        <v>#DIV/0!</v>
      </c>
      <c r="AB36" s="163"/>
      <c r="AC36" s="164" t="e">
        <f t="shared" si="15"/>
        <v>#DIV/0!</v>
      </c>
      <c r="AD36" s="163"/>
      <c r="AE36" s="164" t="e">
        <f t="shared" si="16"/>
        <v>#DIV/0!</v>
      </c>
      <c r="AF36" s="33">
        <f t="shared" si="19"/>
        <v>0</v>
      </c>
      <c r="AG36" s="41">
        <f t="shared" si="17"/>
        <v>0</v>
      </c>
      <c r="AH36" s="42"/>
    </row>
    <row r="37" spans="1:34" ht="80.099999999999994" customHeight="1">
      <c r="A37" s="35"/>
      <c r="B37" s="27" t="s">
        <v>171</v>
      </c>
      <c r="C37" s="28">
        <f>SUM(C38:C41)</f>
        <v>1</v>
      </c>
      <c r="D37" s="29">
        <f t="shared" si="4"/>
        <v>1.1904761904761904E-2</v>
      </c>
      <c r="E37" s="37"/>
      <c r="F37" s="37"/>
      <c r="G37" s="37"/>
      <c r="H37" s="28">
        <f>SUM(H38:H41)</f>
        <v>1</v>
      </c>
      <c r="I37" s="29">
        <f t="shared" si="5"/>
        <v>1.1627906976744186E-2</v>
      </c>
      <c r="J37" s="28">
        <f>SUM(J38:J41)</f>
        <v>1</v>
      </c>
      <c r="K37" s="29">
        <f t="shared" si="6"/>
        <v>1.0752688172043012E-2</v>
      </c>
      <c r="L37" s="28">
        <f>SUM(L38:L41)</f>
        <v>1</v>
      </c>
      <c r="M37" s="29">
        <f t="shared" si="7"/>
        <v>1.0526315789473684E-2</v>
      </c>
      <c r="N37" s="28">
        <f>SUM(N38:N41)</f>
        <v>0</v>
      </c>
      <c r="O37" s="29">
        <f t="shared" si="8"/>
        <v>0</v>
      </c>
      <c r="P37" s="28">
        <f>SUM(P38:P41)</f>
        <v>0</v>
      </c>
      <c r="Q37" s="29">
        <f t="shared" si="9"/>
        <v>0</v>
      </c>
      <c r="R37" s="28">
        <f>SUM(R38:R41)</f>
        <v>0</v>
      </c>
      <c r="S37" s="29">
        <f t="shared" si="10"/>
        <v>0</v>
      </c>
      <c r="T37" s="28">
        <f>SUM(T38:T41)</f>
        <v>0</v>
      </c>
      <c r="U37" s="29">
        <f t="shared" si="11"/>
        <v>0</v>
      </c>
      <c r="V37" s="28">
        <f>SUM(V38:V41)</f>
        <v>0</v>
      </c>
      <c r="W37" s="29">
        <f t="shared" si="12"/>
        <v>0</v>
      </c>
      <c r="X37" s="162">
        <f>SUM(X38:X41)</f>
        <v>0</v>
      </c>
      <c r="Y37" s="165" t="e">
        <f t="shared" si="13"/>
        <v>#DIV/0!</v>
      </c>
      <c r="Z37" s="162">
        <f>SUM(Z38:Z41)</f>
        <v>0</v>
      </c>
      <c r="AA37" s="165" t="e">
        <f t="shared" si="14"/>
        <v>#DIV/0!</v>
      </c>
      <c r="AB37" s="162">
        <f>SUM(AB38:AB41)</f>
        <v>0</v>
      </c>
      <c r="AC37" s="165" t="e">
        <f t="shared" si="15"/>
        <v>#DIV/0!</v>
      </c>
      <c r="AD37" s="162">
        <f>SUM(AD38:AD41)</f>
        <v>0</v>
      </c>
      <c r="AE37" s="165" t="e">
        <f t="shared" si="16"/>
        <v>#DIV/0!</v>
      </c>
      <c r="AF37" s="28">
        <f>SUM(AF38:AF41)</f>
        <v>0</v>
      </c>
      <c r="AG37" s="29">
        <f t="shared" si="17"/>
        <v>0</v>
      </c>
      <c r="AH37" s="38"/>
    </row>
    <row r="38" spans="1:34" ht="80.099999999999994" customHeight="1" outlineLevel="1">
      <c r="A38" s="35"/>
      <c r="B38" s="30" t="s">
        <v>53</v>
      </c>
      <c r="C38" s="31">
        <v>1</v>
      </c>
      <c r="D38" s="39">
        <f t="shared" si="4"/>
        <v>2.7777777777777776E-2</v>
      </c>
      <c r="E38" s="40"/>
      <c r="F38" s="40"/>
      <c r="G38" s="40"/>
      <c r="H38" s="31">
        <v>1</v>
      </c>
      <c r="I38" s="39">
        <f t="shared" si="5"/>
        <v>2.7027027027027029E-2</v>
      </c>
      <c r="J38" s="31">
        <v>1</v>
      </c>
      <c r="K38" s="39">
        <f t="shared" si="6"/>
        <v>2.3809523809523808E-2</v>
      </c>
      <c r="L38" s="31">
        <v>1</v>
      </c>
      <c r="M38" s="39">
        <f t="shared" si="7"/>
        <v>2.3809523809523808E-2</v>
      </c>
      <c r="N38" s="31">
        <v>0</v>
      </c>
      <c r="O38" s="39">
        <f t="shared" si="8"/>
        <v>0</v>
      </c>
      <c r="P38" s="31">
        <v>0</v>
      </c>
      <c r="Q38" s="39">
        <f t="shared" si="9"/>
        <v>0</v>
      </c>
      <c r="R38" s="31">
        <v>0</v>
      </c>
      <c r="S38" s="39">
        <f t="shared" si="10"/>
        <v>0</v>
      </c>
      <c r="T38" s="31">
        <v>0</v>
      </c>
      <c r="U38" s="39">
        <f t="shared" si="11"/>
        <v>0</v>
      </c>
      <c r="V38" s="31">
        <v>0</v>
      </c>
      <c r="W38" s="39">
        <f t="shared" si="12"/>
        <v>0</v>
      </c>
      <c r="X38" s="163"/>
      <c r="Y38" s="164" t="e">
        <f t="shared" si="13"/>
        <v>#DIV/0!</v>
      </c>
      <c r="Z38" s="163"/>
      <c r="AA38" s="164" t="e">
        <f t="shared" si="14"/>
        <v>#DIV/0!</v>
      </c>
      <c r="AB38" s="163"/>
      <c r="AC38" s="164" t="e">
        <f t="shared" si="15"/>
        <v>#DIV/0!</v>
      </c>
      <c r="AD38" s="163"/>
      <c r="AE38" s="164" t="e">
        <f t="shared" si="16"/>
        <v>#DIV/0!</v>
      </c>
      <c r="AF38" s="33">
        <f>V38</f>
        <v>0</v>
      </c>
      <c r="AG38" s="41">
        <f t="shared" si="17"/>
        <v>0</v>
      </c>
      <c r="AH38" s="42"/>
    </row>
    <row r="39" spans="1:34" ht="80.099999999999994" customHeight="1" outlineLevel="1">
      <c r="A39" s="35"/>
      <c r="B39" s="30" t="s">
        <v>54</v>
      </c>
      <c r="C39" s="31">
        <v>0</v>
      </c>
      <c r="D39" s="39">
        <f t="shared" si="4"/>
        <v>0</v>
      </c>
      <c r="E39" s="40"/>
      <c r="F39" s="40"/>
      <c r="G39" s="40"/>
      <c r="H39" s="31">
        <v>0</v>
      </c>
      <c r="I39" s="39">
        <f t="shared" si="5"/>
        <v>0</v>
      </c>
      <c r="J39" s="31">
        <v>0</v>
      </c>
      <c r="K39" s="39">
        <f t="shared" si="6"/>
        <v>0</v>
      </c>
      <c r="L39" s="31">
        <v>0</v>
      </c>
      <c r="M39" s="39">
        <f t="shared" si="7"/>
        <v>0</v>
      </c>
      <c r="N39" s="31">
        <v>0</v>
      </c>
      <c r="O39" s="39">
        <f t="shared" si="8"/>
        <v>0</v>
      </c>
      <c r="P39" s="31">
        <v>0</v>
      </c>
      <c r="Q39" s="39">
        <f t="shared" si="9"/>
        <v>0</v>
      </c>
      <c r="R39" s="31">
        <v>0</v>
      </c>
      <c r="S39" s="39">
        <f t="shared" si="10"/>
        <v>0</v>
      </c>
      <c r="T39" s="31">
        <v>0</v>
      </c>
      <c r="U39" s="39">
        <f t="shared" si="11"/>
        <v>0</v>
      </c>
      <c r="V39" s="31">
        <v>0</v>
      </c>
      <c r="W39" s="39">
        <f t="shared" si="12"/>
        <v>0</v>
      </c>
      <c r="X39" s="163"/>
      <c r="Y39" s="164" t="e">
        <f t="shared" si="13"/>
        <v>#DIV/0!</v>
      </c>
      <c r="Z39" s="163"/>
      <c r="AA39" s="164" t="e">
        <f t="shared" si="14"/>
        <v>#DIV/0!</v>
      </c>
      <c r="AB39" s="163"/>
      <c r="AC39" s="164" t="e">
        <f t="shared" si="15"/>
        <v>#DIV/0!</v>
      </c>
      <c r="AD39" s="163"/>
      <c r="AE39" s="164" t="e">
        <f t="shared" si="16"/>
        <v>#DIV/0!</v>
      </c>
      <c r="AF39" s="33">
        <f t="shared" ref="AF39:AF41" si="20">V39</f>
        <v>0</v>
      </c>
      <c r="AG39" s="41">
        <f t="shared" si="17"/>
        <v>0</v>
      </c>
      <c r="AH39" s="42"/>
    </row>
    <row r="40" spans="1:34" ht="80.099999999999994" customHeight="1" outlineLevel="1">
      <c r="A40" s="35"/>
      <c r="B40" s="30" t="s">
        <v>55</v>
      </c>
      <c r="C40" s="31">
        <v>0</v>
      </c>
      <c r="D40" s="39">
        <f t="shared" si="4"/>
        <v>0</v>
      </c>
      <c r="E40" s="40"/>
      <c r="F40" s="40"/>
      <c r="G40" s="40"/>
      <c r="H40" s="31">
        <v>0</v>
      </c>
      <c r="I40" s="39">
        <f t="shared" si="5"/>
        <v>0</v>
      </c>
      <c r="J40" s="31">
        <v>0</v>
      </c>
      <c r="K40" s="39">
        <f t="shared" si="6"/>
        <v>0</v>
      </c>
      <c r="L40" s="31">
        <v>0</v>
      </c>
      <c r="M40" s="39">
        <f t="shared" si="7"/>
        <v>0</v>
      </c>
      <c r="N40" s="31">
        <v>0</v>
      </c>
      <c r="O40" s="39">
        <f t="shared" si="8"/>
        <v>0</v>
      </c>
      <c r="P40" s="31">
        <v>0</v>
      </c>
      <c r="Q40" s="39">
        <f t="shared" si="9"/>
        <v>0</v>
      </c>
      <c r="R40" s="31">
        <v>0</v>
      </c>
      <c r="S40" s="39">
        <f t="shared" si="10"/>
        <v>0</v>
      </c>
      <c r="T40" s="31">
        <v>0</v>
      </c>
      <c r="U40" s="39">
        <f t="shared" si="11"/>
        <v>0</v>
      </c>
      <c r="V40" s="31">
        <v>0</v>
      </c>
      <c r="W40" s="39">
        <f t="shared" si="12"/>
        <v>0</v>
      </c>
      <c r="X40" s="163"/>
      <c r="Y40" s="164" t="e">
        <f t="shared" si="13"/>
        <v>#DIV/0!</v>
      </c>
      <c r="Z40" s="163"/>
      <c r="AA40" s="164" t="e">
        <f t="shared" si="14"/>
        <v>#DIV/0!</v>
      </c>
      <c r="AB40" s="163"/>
      <c r="AC40" s="164" t="e">
        <f t="shared" si="15"/>
        <v>#DIV/0!</v>
      </c>
      <c r="AD40" s="163"/>
      <c r="AE40" s="164" t="e">
        <f t="shared" si="16"/>
        <v>#DIV/0!</v>
      </c>
      <c r="AF40" s="33">
        <f t="shared" si="20"/>
        <v>0</v>
      </c>
      <c r="AG40" s="41">
        <f t="shared" si="17"/>
        <v>0</v>
      </c>
      <c r="AH40" s="42"/>
    </row>
    <row r="41" spans="1:34" ht="80.099999999999994" customHeight="1" outlineLevel="1">
      <c r="A41" s="35"/>
      <c r="B41" s="30" t="s">
        <v>56</v>
      </c>
      <c r="C41" s="31">
        <v>0</v>
      </c>
      <c r="D41" s="39">
        <f t="shared" si="4"/>
        <v>0</v>
      </c>
      <c r="E41" s="40"/>
      <c r="F41" s="40"/>
      <c r="G41" s="40"/>
      <c r="H41" s="31">
        <v>0</v>
      </c>
      <c r="I41" s="39">
        <f t="shared" si="5"/>
        <v>0</v>
      </c>
      <c r="J41" s="31">
        <v>0</v>
      </c>
      <c r="K41" s="39">
        <f t="shared" si="6"/>
        <v>0</v>
      </c>
      <c r="L41" s="31">
        <v>0</v>
      </c>
      <c r="M41" s="39">
        <f t="shared" si="7"/>
        <v>0</v>
      </c>
      <c r="N41" s="31">
        <v>0</v>
      </c>
      <c r="O41" s="39">
        <f t="shared" si="8"/>
        <v>0</v>
      </c>
      <c r="P41" s="31">
        <v>0</v>
      </c>
      <c r="Q41" s="39">
        <f t="shared" si="9"/>
        <v>0</v>
      </c>
      <c r="R41" s="31">
        <v>0</v>
      </c>
      <c r="S41" s="39">
        <f t="shared" si="10"/>
        <v>0</v>
      </c>
      <c r="T41" s="31">
        <v>0</v>
      </c>
      <c r="U41" s="39">
        <f t="shared" si="11"/>
        <v>0</v>
      </c>
      <c r="V41" s="31">
        <v>0</v>
      </c>
      <c r="W41" s="39">
        <f t="shared" si="12"/>
        <v>0</v>
      </c>
      <c r="X41" s="163"/>
      <c r="Y41" s="164" t="e">
        <f t="shared" si="13"/>
        <v>#DIV/0!</v>
      </c>
      <c r="Z41" s="163"/>
      <c r="AA41" s="164" t="e">
        <f t="shared" si="14"/>
        <v>#DIV/0!</v>
      </c>
      <c r="AB41" s="163"/>
      <c r="AC41" s="164" t="e">
        <f t="shared" si="15"/>
        <v>#DIV/0!</v>
      </c>
      <c r="AD41" s="163"/>
      <c r="AE41" s="164" t="e">
        <f t="shared" si="16"/>
        <v>#DIV/0!</v>
      </c>
      <c r="AF41" s="33">
        <f t="shared" si="20"/>
        <v>0</v>
      </c>
      <c r="AG41" s="41">
        <f t="shared" si="17"/>
        <v>0</v>
      </c>
      <c r="AH41" s="42"/>
    </row>
    <row r="42" spans="1:34" ht="80.099999999999994" customHeight="1">
      <c r="A42" s="35"/>
      <c r="B42" s="27" t="s">
        <v>172</v>
      </c>
      <c r="C42" s="28">
        <f>SUM(C43:C47)</f>
        <v>2</v>
      </c>
      <c r="D42" s="29">
        <f t="shared" si="4"/>
        <v>4.878048780487805E-2</v>
      </c>
      <c r="E42" s="37"/>
      <c r="F42" s="37"/>
      <c r="G42" s="37"/>
      <c r="H42" s="28">
        <f>SUM(H43:H47)</f>
        <v>2</v>
      </c>
      <c r="I42" s="29">
        <f t="shared" si="5"/>
        <v>4.7619047619047616E-2</v>
      </c>
      <c r="J42" s="28">
        <f>SUM(J43:J47)</f>
        <v>1</v>
      </c>
      <c r="K42" s="29">
        <f t="shared" si="6"/>
        <v>2.3809523809523808E-2</v>
      </c>
      <c r="L42" s="28">
        <f>SUM(L43:L47)</f>
        <v>1</v>
      </c>
      <c r="M42" s="29">
        <f t="shared" si="7"/>
        <v>2.3809523809523808E-2</v>
      </c>
      <c r="N42" s="28">
        <f>SUM(N43:N47)</f>
        <v>2</v>
      </c>
      <c r="O42" s="29">
        <f t="shared" si="8"/>
        <v>4.6511627906976744E-2</v>
      </c>
      <c r="P42" s="28">
        <f>SUM(P43:P47)</f>
        <v>1</v>
      </c>
      <c r="Q42" s="29">
        <f t="shared" si="9"/>
        <v>2.6315789473684209E-2</v>
      </c>
      <c r="R42" s="28">
        <f>SUM(R43:R47)</f>
        <v>1</v>
      </c>
      <c r="S42" s="29">
        <f t="shared" si="10"/>
        <v>2.3809523809523808E-2</v>
      </c>
      <c r="T42" s="28">
        <f>SUM(T43:T47)</f>
        <v>1</v>
      </c>
      <c r="U42" s="29">
        <f t="shared" si="11"/>
        <v>2.3809523809523808E-2</v>
      </c>
      <c r="V42" s="28">
        <f>SUM(V43:V47)</f>
        <v>1</v>
      </c>
      <c r="W42" s="29">
        <f t="shared" si="12"/>
        <v>2.5000000000000001E-2</v>
      </c>
      <c r="X42" s="162">
        <f>SUM(X43:X47)</f>
        <v>0</v>
      </c>
      <c r="Y42" s="165" t="e">
        <f t="shared" si="13"/>
        <v>#DIV/0!</v>
      </c>
      <c r="Z42" s="162">
        <f>SUM(Z43:Z47)</f>
        <v>0</v>
      </c>
      <c r="AA42" s="165" t="e">
        <f t="shared" si="14"/>
        <v>#DIV/0!</v>
      </c>
      <c r="AB42" s="162">
        <f>SUM(AB43:AB47)</f>
        <v>0</v>
      </c>
      <c r="AC42" s="165" t="e">
        <f t="shared" si="15"/>
        <v>#DIV/0!</v>
      </c>
      <c r="AD42" s="162">
        <f>SUM(AD43:AD47)</f>
        <v>0</v>
      </c>
      <c r="AE42" s="165" t="e">
        <f t="shared" si="16"/>
        <v>#DIV/0!</v>
      </c>
      <c r="AF42" s="28">
        <f>SUM(AF43:AF47)</f>
        <v>1</v>
      </c>
      <c r="AG42" s="29">
        <f t="shared" si="17"/>
        <v>2.5000000000000001E-2</v>
      </c>
      <c r="AH42" s="173"/>
    </row>
    <row r="43" spans="1:34" ht="80.099999999999994" customHeight="1" outlineLevel="1">
      <c r="A43" s="35"/>
      <c r="B43" s="30" t="s">
        <v>57</v>
      </c>
      <c r="C43" s="31">
        <v>0</v>
      </c>
      <c r="D43" s="39">
        <f t="shared" si="4"/>
        <v>0</v>
      </c>
      <c r="E43" s="40"/>
      <c r="F43" s="40"/>
      <c r="G43" s="40"/>
      <c r="H43" s="31">
        <v>0</v>
      </c>
      <c r="I43" s="39">
        <f t="shared" si="5"/>
        <v>0</v>
      </c>
      <c r="J43" s="31">
        <v>0</v>
      </c>
      <c r="K43" s="39">
        <f t="shared" si="6"/>
        <v>0</v>
      </c>
      <c r="L43" s="31">
        <v>0</v>
      </c>
      <c r="M43" s="39">
        <f t="shared" si="7"/>
        <v>0</v>
      </c>
      <c r="N43" s="31">
        <v>0</v>
      </c>
      <c r="O43" s="39">
        <f t="shared" si="8"/>
        <v>0</v>
      </c>
      <c r="P43" s="31">
        <v>0</v>
      </c>
      <c r="Q43" s="39">
        <f t="shared" si="9"/>
        <v>0</v>
      </c>
      <c r="R43" s="31">
        <v>0</v>
      </c>
      <c r="S43" s="39">
        <f t="shared" si="10"/>
        <v>0</v>
      </c>
      <c r="T43" s="31">
        <v>0</v>
      </c>
      <c r="U43" s="39">
        <f t="shared" si="11"/>
        <v>0</v>
      </c>
      <c r="V43" s="31">
        <v>0</v>
      </c>
      <c r="W43" s="39">
        <f t="shared" si="12"/>
        <v>0</v>
      </c>
      <c r="X43" s="163"/>
      <c r="Y43" s="164" t="e">
        <f t="shared" si="13"/>
        <v>#DIV/0!</v>
      </c>
      <c r="Z43" s="163"/>
      <c r="AA43" s="164" t="e">
        <f t="shared" si="14"/>
        <v>#DIV/0!</v>
      </c>
      <c r="AB43" s="163"/>
      <c r="AC43" s="164" t="e">
        <f t="shared" si="15"/>
        <v>#DIV/0!</v>
      </c>
      <c r="AD43" s="163"/>
      <c r="AE43" s="164" t="e">
        <f t="shared" si="16"/>
        <v>#DIV/0!</v>
      </c>
      <c r="AF43" s="33">
        <f>V43</f>
        <v>0</v>
      </c>
      <c r="AG43" s="41">
        <f t="shared" si="17"/>
        <v>0</v>
      </c>
      <c r="AH43" s="42" t="e">
        <f t="shared" ref="AH43:AH47" si="21">AG43/F43-100%</f>
        <v>#DIV/0!</v>
      </c>
    </row>
    <row r="44" spans="1:34" ht="80.099999999999994" customHeight="1" outlineLevel="1">
      <c r="A44" s="35"/>
      <c r="B44" s="30" t="s">
        <v>58</v>
      </c>
      <c r="C44" s="31">
        <v>1</v>
      </c>
      <c r="D44" s="39">
        <f t="shared" si="4"/>
        <v>0.2</v>
      </c>
      <c r="E44" s="40"/>
      <c r="F44" s="40"/>
      <c r="G44" s="40"/>
      <c r="H44" s="31">
        <v>1</v>
      </c>
      <c r="I44" s="39">
        <f t="shared" si="5"/>
        <v>0.2</v>
      </c>
      <c r="J44" s="31">
        <v>0</v>
      </c>
      <c r="K44" s="39">
        <f t="shared" si="6"/>
        <v>0</v>
      </c>
      <c r="L44" s="31">
        <v>0</v>
      </c>
      <c r="M44" s="39">
        <f t="shared" si="7"/>
        <v>0</v>
      </c>
      <c r="N44" s="31">
        <v>0</v>
      </c>
      <c r="O44" s="39">
        <f t="shared" si="8"/>
        <v>0</v>
      </c>
      <c r="P44" s="31">
        <v>0</v>
      </c>
      <c r="Q44" s="39">
        <f t="shared" si="9"/>
        <v>0</v>
      </c>
      <c r="R44" s="31">
        <v>0</v>
      </c>
      <c r="S44" s="39">
        <f t="shared" si="10"/>
        <v>0</v>
      </c>
      <c r="T44" s="31">
        <v>0</v>
      </c>
      <c r="U44" s="39">
        <f t="shared" si="11"/>
        <v>0</v>
      </c>
      <c r="V44" s="31">
        <v>0</v>
      </c>
      <c r="W44" s="39">
        <f t="shared" si="12"/>
        <v>0</v>
      </c>
      <c r="X44" s="163"/>
      <c r="Y44" s="164" t="e">
        <f t="shared" si="13"/>
        <v>#DIV/0!</v>
      </c>
      <c r="Z44" s="163"/>
      <c r="AA44" s="164" t="e">
        <f t="shared" si="14"/>
        <v>#DIV/0!</v>
      </c>
      <c r="AB44" s="163"/>
      <c r="AC44" s="164" t="e">
        <f t="shared" si="15"/>
        <v>#DIV/0!</v>
      </c>
      <c r="AD44" s="163"/>
      <c r="AE44" s="164" t="e">
        <f t="shared" si="16"/>
        <v>#DIV/0!</v>
      </c>
      <c r="AF44" s="33">
        <f t="shared" ref="AF44:AF47" si="22">V44</f>
        <v>0</v>
      </c>
      <c r="AG44" s="41">
        <f t="shared" si="17"/>
        <v>0</v>
      </c>
      <c r="AH44" s="42" t="e">
        <f t="shared" si="21"/>
        <v>#DIV/0!</v>
      </c>
    </row>
    <row r="45" spans="1:34" ht="80.099999999999994" customHeight="1" outlineLevel="1">
      <c r="A45" s="35"/>
      <c r="B45" s="30" t="s">
        <v>59</v>
      </c>
      <c r="C45" s="31">
        <v>0</v>
      </c>
      <c r="D45" s="39">
        <f t="shared" si="4"/>
        <v>0</v>
      </c>
      <c r="E45" s="40"/>
      <c r="F45" s="40"/>
      <c r="G45" s="40"/>
      <c r="H45" s="31">
        <v>0</v>
      </c>
      <c r="I45" s="39">
        <f t="shared" si="5"/>
        <v>0</v>
      </c>
      <c r="J45" s="31">
        <v>0</v>
      </c>
      <c r="K45" s="39">
        <f t="shared" si="6"/>
        <v>0</v>
      </c>
      <c r="L45" s="31">
        <v>0</v>
      </c>
      <c r="M45" s="39">
        <f t="shared" si="7"/>
        <v>0</v>
      </c>
      <c r="N45" s="31">
        <v>0</v>
      </c>
      <c r="O45" s="164" t="e">
        <f t="shared" si="8"/>
        <v>#DIV/0!</v>
      </c>
      <c r="P45" s="31">
        <v>0</v>
      </c>
      <c r="Q45" s="164" t="e">
        <f t="shared" si="9"/>
        <v>#DIV/0!</v>
      </c>
      <c r="R45" s="31">
        <v>0</v>
      </c>
      <c r="S45" s="164" t="e">
        <f t="shared" si="10"/>
        <v>#DIV/0!</v>
      </c>
      <c r="T45" s="31">
        <v>0</v>
      </c>
      <c r="U45" s="164" t="e">
        <f t="shared" si="11"/>
        <v>#DIV/0!</v>
      </c>
      <c r="V45" s="31">
        <v>0</v>
      </c>
      <c r="W45" s="164" t="e">
        <f t="shared" si="12"/>
        <v>#DIV/0!</v>
      </c>
      <c r="X45" s="163"/>
      <c r="Y45" s="164" t="e">
        <f t="shared" si="13"/>
        <v>#DIV/0!</v>
      </c>
      <c r="Z45" s="163"/>
      <c r="AA45" s="164" t="e">
        <f t="shared" si="14"/>
        <v>#DIV/0!</v>
      </c>
      <c r="AB45" s="163"/>
      <c r="AC45" s="164" t="e">
        <f t="shared" si="15"/>
        <v>#DIV/0!</v>
      </c>
      <c r="AD45" s="163"/>
      <c r="AE45" s="164" t="e">
        <f t="shared" si="16"/>
        <v>#DIV/0!</v>
      </c>
      <c r="AF45" s="33">
        <f>V45</f>
        <v>0</v>
      </c>
      <c r="AG45" s="261" t="e">
        <f t="shared" si="17"/>
        <v>#DIV/0!</v>
      </c>
      <c r="AH45" s="42" t="e">
        <f t="shared" si="21"/>
        <v>#DIV/0!</v>
      </c>
    </row>
    <row r="46" spans="1:34" ht="80.099999999999994" customHeight="1" outlineLevel="1">
      <c r="A46" s="35"/>
      <c r="B46" s="30" t="s">
        <v>60</v>
      </c>
      <c r="C46" s="31">
        <v>0</v>
      </c>
      <c r="D46" s="39">
        <f t="shared" si="4"/>
        <v>0</v>
      </c>
      <c r="E46" s="40"/>
      <c r="F46" s="40"/>
      <c r="G46" s="40"/>
      <c r="H46" s="31">
        <v>0</v>
      </c>
      <c r="I46" s="39">
        <f t="shared" si="5"/>
        <v>0</v>
      </c>
      <c r="J46" s="31">
        <v>0</v>
      </c>
      <c r="K46" s="39">
        <f t="shared" si="6"/>
        <v>0</v>
      </c>
      <c r="L46" s="31">
        <v>0</v>
      </c>
      <c r="M46" s="39">
        <f t="shared" si="7"/>
        <v>0</v>
      </c>
      <c r="N46" s="31">
        <v>0</v>
      </c>
      <c r="O46" s="39">
        <f t="shared" si="8"/>
        <v>0</v>
      </c>
      <c r="P46" s="31">
        <v>0</v>
      </c>
      <c r="Q46" s="39">
        <f t="shared" si="9"/>
        <v>0</v>
      </c>
      <c r="R46" s="31">
        <v>0</v>
      </c>
      <c r="S46" s="39">
        <f t="shared" si="10"/>
        <v>0</v>
      </c>
      <c r="T46" s="31">
        <v>0</v>
      </c>
      <c r="U46" s="39">
        <f t="shared" si="11"/>
        <v>0</v>
      </c>
      <c r="V46" s="31">
        <v>0</v>
      </c>
      <c r="W46" s="39">
        <f t="shared" si="12"/>
        <v>0</v>
      </c>
      <c r="X46" s="163"/>
      <c r="Y46" s="164" t="e">
        <f t="shared" si="13"/>
        <v>#DIV/0!</v>
      </c>
      <c r="Z46" s="163"/>
      <c r="AA46" s="164" t="e">
        <f t="shared" si="14"/>
        <v>#DIV/0!</v>
      </c>
      <c r="AB46" s="163"/>
      <c r="AC46" s="164" t="e">
        <f t="shared" si="15"/>
        <v>#DIV/0!</v>
      </c>
      <c r="AD46" s="163"/>
      <c r="AE46" s="164" t="e">
        <f t="shared" si="16"/>
        <v>#DIV/0!</v>
      </c>
      <c r="AF46" s="33">
        <f t="shared" si="22"/>
        <v>0</v>
      </c>
      <c r="AG46" s="41">
        <f t="shared" si="17"/>
        <v>0</v>
      </c>
      <c r="AH46" s="42" t="e">
        <f t="shared" si="21"/>
        <v>#DIV/0!</v>
      </c>
    </row>
    <row r="47" spans="1:34" ht="80.099999999999994" customHeight="1" outlineLevel="1">
      <c r="A47" s="35"/>
      <c r="B47" s="30" t="s">
        <v>61</v>
      </c>
      <c r="C47" s="31">
        <v>1</v>
      </c>
      <c r="D47" s="39">
        <f t="shared" si="4"/>
        <v>0.125</v>
      </c>
      <c r="E47" s="40"/>
      <c r="F47" s="40"/>
      <c r="G47" s="40"/>
      <c r="H47" s="31">
        <v>1</v>
      </c>
      <c r="I47" s="39">
        <f t="shared" si="5"/>
        <v>0.14285714285714285</v>
      </c>
      <c r="J47" s="31">
        <v>1</v>
      </c>
      <c r="K47" s="39">
        <f t="shared" si="6"/>
        <v>0.14285714285714285</v>
      </c>
      <c r="L47" s="31">
        <v>1</v>
      </c>
      <c r="M47" s="39">
        <f t="shared" si="7"/>
        <v>0.16666666666666666</v>
      </c>
      <c r="N47" s="31">
        <v>2</v>
      </c>
      <c r="O47" s="39">
        <f t="shared" si="8"/>
        <v>0.22222222222222221</v>
      </c>
      <c r="P47" s="31">
        <v>1</v>
      </c>
      <c r="Q47" s="39">
        <f t="shared" si="9"/>
        <v>0.14285714285714285</v>
      </c>
      <c r="R47" s="31">
        <v>1</v>
      </c>
      <c r="S47" s="39">
        <f t="shared" si="10"/>
        <v>0.14285714285714285</v>
      </c>
      <c r="T47" s="31">
        <v>1</v>
      </c>
      <c r="U47" s="39">
        <f t="shared" si="11"/>
        <v>0.14285714285714285</v>
      </c>
      <c r="V47" s="31">
        <v>1</v>
      </c>
      <c r="W47" s="39">
        <f t="shared" si="12"/>
        <v>0.14285714285714285</v>
      </c>
      <c r="X47" s="163"/>
      <c r="Y47" s="164" t="e">
        <f t="shared" si="13"/>
        <v>#DIV/0!</v>
      </c>
      <c r="Z47" s="163"/>
      <c r="AA47" s="164" t="e">
        <f t="shared" si="14"/>
        <v>#DIV/0!</v>
      </c>
      <c r="AB47" s="163"/>
      <c r="AC47" s="164" t="e">
        <f t="shared" si="15"/>
        <v>#DIV/0!</v>
      </c>
      <c r="AD47" s="163"/>
      <c r="AE47" s="164" t="e">
        <f t="shared" si="16"/>
        <v>#DIV/0!</v>
      </c>
      <c r="AF47" s="33">
        <f t="shared" si="22"/>
        <v>1</v>
      </c>
      <c r="AG47" s="41">
        <f t="shared" si="17"/>
        <v>0.14285714285714285</v>
      </c>
      <c r="AH47" s="42" t="e">
        <f t="shared" si="21"/>
        <v>#DIV/0!</v>
      </c>
    </row>
    <row r="48" spans="1:34" ht="80.099999999999994" customHeight="1" outlineLevel="1">
      <c r="A48" s="35"/>
      <c r="B48" s="27" t="s">
        <v>265</v>
      </c>
      <c r="C48" s="28"/>
      <c r="D48" s="29" t="e">
        <f t="shared" si="4"/>
        <v>#DIV/0!</v>
      </c>
      <c r="E48" s="37"/>
      <c r="F48" s="37"/>
      <c r="G48" s="37"/>
      <c r="H48" s="28">
        <v>0</v>
      </c>
      <c r="I48" s="29">
        <f t="shared" si="5"/>
        <v>0</v>
      </c>
      <c r="J48" s="28">
        <v>0</v>
      </c>
      <c r="K48" s="29">
        <f t="shared" si="6"/>
        <v>0</v>
      </c>
      <c r="L48" s="28">
        <v>0</v>
      </c>
      <c r="M48" s="29">
        <f t="shared" si="7"/>
        <v>0</v>
      </c>
      <c r="N48" s="28">
        <v>0</v>
      </c>
      <c r="O48" s="29">
        <f t="shared" si="8"/>
        <v>0</v>
      </c>
      <c r="P48" s="28">
        <v>0</v>
      </c>
      <c r="Q48" s="29">
        <f t="shared" si="9"/>
        <v>0</v>
      </c>
      <c r="R48" s="28">
        <v>0</v>
      </c>
      <c r="S48" s="29">
        <f t="shared" si="10"/>
        <v>0</v>
      </c>
      <c r="T48" s="28">
        <v>0</v>
      </c>
      <c r="U48" s="29">
        <f t="shared" si="11"/>
        <v>0</v>
      </c>
      <c r="V48" s="28">
        <v>0</v>
      </c>
      <c r="W48" s="29">
        <f t="shared" si="12"/>
        <v>0</v>
      </c>
      <c r="X48" s="162"/>
      <c r="Y48" s="165" t="e">
        <f t="shared" si="13"/>
        <v>#DIV/0!</v>
      </c>
      <c r="Z48" s="162"/>
      <c r="AA48" s="165" t="e">
        <f t="shared" si="14"/>
        <v>#DIV/0!</v>
      </c>
      <c r="AB48" s="162"/>
      <c r="AC48" s="165" t="e">
        <f t="shared" si="15"/>
        <v>#DIV/0!</v>
      </c>
      <c r="AD48" s="162"/>
      <c r="AE48" s="165" t="e">
        <f t="shared" si="16"/>
        <v>#DIV/0!</v>
      </c>
      <c r="AF48" s="28">
        <f>V48</f>
        <v>0</v>
      </c>
      <c r="AG48" s="29">
        <f t="shared" si="17"/>
        <v>0</v>
      </c>
      <c r="AH48" s="38"/>
    </row>
    <row r="49" spans="1:32">
      <c r="A49" s="44" t="s">
        <v>269</v>
      </c>
      <c r="AF49" s="47"/>
    </row>
    <row r="50" spans="1:32">
      <c r="A50" s="288" t="s">
        <v>267</v>
      </c>
    </row>
  </sheetData>
  <mergeCells count="20">
    <mergeCell ref="A3:A5"/>
    <mergeCell ref="A26:A28"/>
    <mergeCell ref="X1:Y1"/>
    <mergeCell ref="Z1:AA1"/>
    <mergeCell ref="AB1:AC1"/>
    <mergeCell ref="A1:B2"/>
    <mergeCell ref="C1:D1"/>
    <mergeCell ref="E1:F1"/>
    <mergeCell ref="G1:G2"/>
    <mergeCell ref="H1:I1"/>
    <mergeCell ref="J1:K1"/>
    <mergeCell ref="AD1:AE1"/>
    <mergeCell ref="AF1:AG1"/>
    <mergeCell ref="AH1:AH2"/>
    <mergeCell ref="L1:M1"/>
    <mergeCell ref="N1:O1"/>
    <mergeCell ref="P1:Q1"/>
    <mergeCell ref="R1:S1"/>
    <mergeCell ref="T1:U1"/>
    <mergeCell ref="V1:W1"/>
  </mergeCells>
  <conditionalFormatting sqref="AH26:AH48 AH1:AH2">
    <cfRule type="cellIs" dxfId="7" priority="5" stopIfTrue="1" operator="notBetween">
      <formula>0.1</formula>
      <formula>-0.1</formula>
    </cfRule>
  </conditionalFormatting>
  <pageMargins left="0.74803149606299213" right="0.74803149606299213" top="0.98425196850393704" bottom="0.98425196850393704" header="0.51181102362204722" footer="0.51181102362204722"/>
  <pageSetup paperSize="9" scale="22" firstPageNumber="26" fitToHeight="2" orientation="landscape" useFirstPageNumber="1" r:id="rId1"/>
  <headerFooter alignWithMargins="0">
    <oddFooter>&amp;R&amp;12Page &amp;P</oddFooter>
  </headerFooter>
  <rowBreaks count="1" manualBreakCount="1">
    <brk id="25" max="32" man="1"/>
  </rowBreaks>
</worksheet>
</file>

<file path=xl/worksheets/sheet8.xml><?xml version="1.0" encoding="utf-8"?>
<worksheet xmlns="http://schemas.openxmlformats.org/spreadsheetml/2006/main" xmlns:r="http://schemas.openxmlformats.org/officeDocument/2006/relationships">
  <sheetPr>
    <tabColor rgb="FF92D050"/>
  </sheetPr>
  <dimension ref="A1:AI72"/>
  <sheetViews>
    <sheetView view="pageBreakPreview" zoomScale="40" zoomScaleNormal="50" zoomScaleSheetLayoutView="40" workbookViewId="0">
      <pane ySplit="2" topLeftCell="A3" activePane="bottomLeft" state="frozen"/>
      <selection activeCell="AF3" sqref="AF3:AF140"/>
      <selection pane="bottomLeft" activeCell="AL67" sqref="AL67"/>
    </sheetView>
  </sheetViews>
  <sheetFormatPr defaultRowHeight="26.25" outlineLevelRow="1"/>
  <cols>
    <col min="1" max="1" width="41.42578125" style="50" customWidth="1"/>
    <col min="2" max="2" width="76" style="45" customWidth="1"/>
    <col min="3" max="3" width="12.140625" style="46" customWidth="1"/>
    <col min="4" max="4" width="16" style="46" customWidth="1"/>
    <col min="5" max="5" width="17.140625" style="46" customWidth="1"/>
    <col min="6" max="6" width="12" style="46" customWidth="1"/>
    <col min="7" max="7" width="12.28515625" style="46" customWidth="1"/>
    <col min="8" max="8" width="14.7109375" style="46" customWidth="1"/>
    <col min="9" max="9" width="16" style="46" customWidth="1"/>
    <col min="10" max="10" width="14.7109375" style="46" customWidth="1"/>
    <col min="11" max="11" width="16" style="47" customWidth="1"/>
    <col min="12" max="12" width="14.7109375" style="46" customWidth="1"/>
    <col min="13" max="13" width="16" style="47" customWidth="1"/>
    <col min="14" max="14" width="14.7109375" style="46" customWidth="1"/>
    <col min="15" max="15" width="16" style="47" customWidth="1"/>
    <col min="16" max="16" width="14.7109375" style="46" customWidth="1"/>
    <col min="17" max="17" width="16" style="47" customWidth="1"/>
    <col min="18" max="18" width="14.7109375" style="46" customWidth="1"/>
    <col min="19" max="19" width="16" style="47" customWidth="1"/>
    <col min="20" max="20" width="14.7109375" style="46" customWidth="1"/>
    <col min="21" max="21" width="16" style="47" customWidth="1"/>
    <col min="22" max="22" width="14.7109375" style="46" customWidth="1"/>
    <col min="23" max="23" width="16" style="47" customWidth="1"/>
    <col min="24" max="24" width="14.7109375" style="46" customWidth="1"/>
    <col min="25" max="25" width="16" style="47" customWidth="1"/>
    <col min="26" max="26" width="14.7109375" style="46" customWidth="1"/>
    <col min="27" max="27" width="16" style="47" customWidth="1"/>
    <col min="28" max="28" width="14.7109375" style="46" customWidth="1"/>
    <col min="29" max="29" width="16" style="47" customWidth="1"/>
    <col min="30" max="30" width="15" style="46" customWidth="1"/>
    <col min="31" max="31" width="16" style="47" customWidth="1"/>
    <col min="32" max="32" width="13.42578125" style="46" customWidth="1"/>
    <col min="33" max="33" width="18.140625" style="47" customWidth="1"/>
    <col min="34" max="34" width="17.140625" style="46" customWidth="1"/>
    <col min="35" max="35" width="9.140625" style="22"/>
  </cols>
  <sheetData>
    <row r="1" spans="1:34" ht="99.95" customHeight="1">
      <c r="A1" s="315" t="s">
        <v>228</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53" t="s">
        <v>3</v>
      </c>
      <c r="D2" s="53" t="s">
        <v>4</v>
      </c>
      <c r="E2" s="53" t="s">
        <v>3</v>
      </c>
      <c r="F2" s="53" t="s">
        <v>4</v>
      </c>
      <c r="G2" s="308"/>
      <c r="H2" s="54" t="s">
        <v>3</v>
      </c>
      <c r="I2" s="53" t="s">
        <v>4</v>
      </c>
      <c r="J2" s="207" t="s">
        <v>3</v>
      </c>
      <c r="K2" s="206" t="s">
        <v>4</v>
      </c>
      <c r="L2" s="221" t="s">
        <v>3</v>
      </c>
      <c r="M2" s="222" t="s">
        <v>4</v>
      </c>
      <c r="N2" s="232" t="s">
        <v>3</v>
      </c>
      <c r="O2" s="233" t="s">
        <v>4</v>
      </c>
      <c r="P2" s="253" t="s">
        <v>3</v>
      </c>
      <c r="Q2" s="254" t="s">
        <v>4</v>
      </c>
      <c r="R2" s="257" t="s">
        <v>3</v>
      </c>
      <c r="S2" s="256" t="s">
        <v>4</v>
      </c>
      <c r="T2" s="265" t="s">
        <v>3</v>
      </c>
      <c r="U2" s="264" t="s">
        <v>4</v>
      </c>
      <c r="V2" s="270" t="s">
        <v>3</v>
      </c>
      <c r="W2" s="269" t="s">
        <v>4</v>
      </c>
      <c r="X2" s="54" t="s">
        <v>3</v>
      </c>
      <c r="Y2" s="53" t="s">
        <v>4</v>
      </c>
      <c r="Z2" s="54" t="s">
        <v>3</v>
      </c>
      <c r="AA2" s="53" t="s">
        <v>4</v>
      </c>
      <c r="AB2" s="54" t="s">
        <v>3</v>
      </c>
      <c r="AC2" s="53" t="s">
        <v>4</v>
      </c>
      <c r="AD2" s="54" t="s">
        <v>3</v>
      </c>
      <c r="AE2" s="53" t="s">
        <v>4</v>
      </c>
      <c r="AF2" s="55" t="s">
        <v>3</v>
      </c>
      <c r="AG2" s="55" t="s">
        <v>4</v>
      </c>
      <c r="AH2" s="313"/>
    </row>
    <row r="3" spans="1:34" ht="80.099999999999994" customHeight="1">
      <c r="A3" s="316" t="s">
        <v>260</v>
      </c>
      <c r="B3" s="24" t="s">
        <v>62</v>
      </c>
      <c r="C3" s="25">
        <f>C4+C9+C14+C19+C25</f>
        <v>17</v>
      </c>
      <c r="D3" s="26">
        <f>C3/'Children in Care'!C3</f>
        <v>2.7165228507510385E-3</v>
      </c>
      <c r="E3" s="108"/>
      <c r="F3" s="108"/>
      <c r="G3" s="108"/>
      <c r="H3" s="25">
        <f>H4+H9+H14+H19+H25</f>
        <v>14</v>
      </c>
      <c r="I3" s="26">
        <f>H3/'Children in Care'!H3</f>
        <v>2.2144890857323631E-3</v>
      </c>
      <c r="J3" s="25">
        <f>J4+J9+J14+J19+J25</f>
        <v>17</v>
      </c>
      <c r="K3" s="26">
        <f>J3/'Children in Care'!J3</f>
        <v>2.6984126984126986E-3</v>
      </c>
      <c r="L3" s="25">
        <f>L4+L9+L14+L19+L25</f>
        <v>16</v>
      </c>
      <c r="M3" s="26">
        <f>L3/'Children in Care'!L3</f>
        <v>2.5364616360177552E-3</v>
      </c>
      <c r="N3" s="25">
        <f>N4+N9+N14+N19+N25</f>
        <v>17</v>
      </c>
      <c r="O3" s="26">
        <f>N3/'Children in Care'!N3</f>
        <v>2.7031324534902211E-3</v>
      </c>
      <c r="P3" s="25">
        <f>P4+P9+P14+P19+P25</f>
        <v>18</v>
      </c>
      <c r="Q3" s="26">
        <f>P3/'Children in Care'!P3</f>
        <v>2.867611916520631E-3</v>
      </c>
      <c r="R3" s="25">
        <f>R4+R9+R14+R19+R25</f>
        <v>17</v>
      </c>
      <c r="S3" s="26">
        <f>R3/'Children in Care'!R3</f>
        <v>2.6996982690169922E-3</v>
      </c>
      <c r="T3" s="25">
        <f>T4+T9+T14+T19+T25</f>
        <v>17</v>
      </c>
      <c r="U3" s="26">
        <f>T3/'Children in Care'!T3</f>
        <v>2.7104591836734694E-3</v>
      </c>
      <c r="V3" s="25">
        <f>V4+V9+V14+V19+V25</f>
        <v>19</v>
      </c>
      <c r="W3" s="26">
        <f>V3/'Children in Care'!V3</f>
        <v>3.046336379669713E-3</v>
      </c>
      <c r="X3" s="170">
        <f>X4+X9+X14+X19+X25</f>
        <v>0</v>
      </c>
      <c r="Y3" s="172" t="e">
        <f>X3/'Children in Care'!X3</f>
        <v>#DIV/0!</v>
      </c>
      <c r="Z3" s="170">
        <f>Z4+Z9+Z14+Z19+Z25</f>
        <v>0</v>
      </c>
      <c r="AA3" s="172" t="e">
        <f>Z3/'Children in Care'!Z3</f>
        <v>#DIV/0!</v>
      </c>
      <c r="AB3" s="170">
        <f>AB4+AB9+AB14+AB19+AB25</f>
        <v>0</v>
      </c>
      <c r="AC3" s="172" t="e">
        <f>AB3/'Children in Care'!AB3</f>
        <v>#DIV/0!</v>
      </c>
      <c r="AD3" s="170">
        <f>AD4+AD9+AD14+AD19+AD25</f>
        <v>0</v>
      </c>
      <c r="AE3" s="172" t="e">
        <f>AD3/'Children in Care'!AD3</f>
        <v>#DIV/0!</v>
      </c>
      <c r="AF3" s="25">
        <f>AF4+AF9+AF14+AF19+AF25</f>
        <v>19</v>
      </c>
      <c r="AG3" s="26">
        <f>AF3/'Children in Care'!AF3</f>
        <v>3.046336379669713E-3</v>
      </c>
      <c r="AH3" s="26"/>
    </row>
    <row r="4" spans="1:34" ht="80.099999999999994" customHeight="1">
      <c r="A4" s="316"/>
      <c r="B4" s="27" t="s">
        <v>169</v>
      </c>
      <c r="C4" s="28">
        <f>SUM(C5:C8)</f>
        <v>7</v>
      </c>
      <c r="D4" s="29">
        <f>C4/'Children in Care'!C4</f>
        <v>4.6449900464499002E-3</v>
      </c>
      <c r="E4" s="37"/>
      <c r="F4" s="37"/>
      <c r="G4" s="37"/>
      <c r="H4" s="28">
        <f>SUM(H5:H8)</f>
        <v>7</v>
      </c>
      <c r="I4" s="29">
        <f>H4/'Children in Care'!H4</f>
        <v>4.6480743691899072E-3</v>
      </c>
      <c r="J4" s="28">
        <f>SUM(J5:J8)</f>
        <v>8</v>
      </c>
      <c r="K4" s="29">
        <f>J4/'Children in Care'!J4</f>
        <v>5.2666227781435152E-3</v>
      </c>
      <c r="L4" s="28">
        <f>SUM(L5:L8)</f>
        <v>7</v>
      </c>
      <c r="M4" s="29">
        <f>L4/'Children in Care'!L4</f>
        <v>4.6204620462046205E-3</v>
      </c>
      <c r="N4" s="28">
        <f>SUM(N5:N8)</f>
        <v>7</v>
      </c>
      <c r="O4" s="29">
        <f>N4/'Children in Care'!N4</f>
        <v>4.6480743691899072E-3</v>
      </c>
      <c r="P4" s="28">
        <f>SUM(P5:P8)</f>
        <v>8</v>
      </c>
      <c r="Q4" s="29">
        <f>P4/'Children in Care'!P4</f>
        <v>5.3619302949061663E-3</v>
      </c>
      <c r="R4" s="28">
        <f>SUM(R5:R8)</f>
        <v>8</v>
      </c>
      <c r="S4" s="29">
        <f>R4/'Children in Care'!R4</f>
        <v>5.3727333781061117E-3</v>
      </c>
      <c r="T4" s="28">
        <f>SUM(T5:T8)</f>
        <v>8</v>
      </c>
      <c r="U4" s="29">
        <f>T4/'Children in Care'!T4</f>
        <v>5.3511705685618726E-3</v>
      </c>
      <c r="V4" s="28">
        <f>SUM(V5:V8)</f>
        <v>8</v>
      </c>
      <c r="W4" s="29">
        <f>V4/'Children in Care'!V4</f>
        <v>5.3368912608405599E-3</v>
      </c>
      <c r="X4" s="162">
        <f>SUM(X5:X8)</f>
        <v>0</v>
      </c>
      <c r="Y4" s="165" t="e">
        <f>X4/'Children in Care'!X4</f>
        <v>#DIV/0!</v>
      </c>
      <c r="Z4" s="162">
        <f>SUM(Z5:Z8)</f>
        <v>0</v>
      </c>
      <c r="AA4" s="165" t="e">
        <f>Z4/'Children in Care'!Z4</f>
        <v>#DIV/0!</v>
      </c>
      <c r="AB4" s="162">
        <f>SUM(AB5:AB8)</f>
        <v>0</v>
      </c>
      <c r="AC4" s="165" t="e">
        <f>AB4/'Children in Care'!AB4</f>
        <v>#DIV/0!</v>
      </c>
      <c r="AD4" s="162">
        <f>SUM(AD5:AD8)</f>
        <v>0</v>
      </c>
      <c r="AE4" s="165" t="e">
        <f>AD4/'Children in Care'!AD4</f>
        <v>#DIV/0!</v>
      </c>
      <c r="AF4" s="28">
        <f>SUM(AF5:AF8)</f>
        <v>8</v>
      </c>
      <c r="AG4" s="29">
        <f>AF4/'Children in Care'!AF4</f>
        <v>5.3368912608405599E-3</v>
      </c>
      <c r="AH4" s="29"/>
    </row>
    <row r="5" spans="1:34" ht="80.099999999999994" customHeight="1" outlineLevel="1">
      <c r="A5" s="316"/>
      <c r="B5" s="30" t="s">
        <v>45</v>
      </c>
      <c r="C5" s="31">
        <v>1</v>
      </c>
      <c r="D5" s="39">
        <f>C5/'Children in Care'!C5</f>
        <v>2.6109660574412533E-3</v>
      </c>
      <c r="E5" s="40"/>
      <c r="F5" s="40"/>
      <c r="G5" s="40"/>
      <c r="H5" s="31">
        <v>1</v>
      </c>
      <c r="I5" s="39">
        <f>H5/'Children in Care'!H5</f>
        <v>2.6041666666666665E-3</v>
      </c>
      <c r="J5" s="31">
        <v>1</v>
      </c>
      <c r="K5" s="39">
        <f>J5/'Children in Care'!J5</f>
        <v>2.5706940874035988E-3</v>
      </c>
      <c r="L5" s="31">
        <v>1</v>
      </c>
      <c r="M5" s="39">
        <f>L5/'Children in Care'!L5</f>
        <v>2.5380710659898475E-3</v>
      </c>
      <c r="N5" s="31">
        <v>1</v>
      </c>
      <c r="O5" s="39">
        <f>N5/'Children in Care'!N5</f>
        <v>2.5575447570332483E-3</v>
      </c>
      <c r="P5" s="31">
        <v>1</v>
      </c>
      <c r="Q5" s="39">
        <f>P5/'Children in Care'!P5</f>
        <v>2.5839793281653748E-3</v>
      </c>
      <c r="R5" s="31">
        <v>1</v>
      </c>
      <c r="S5" s="39">
        <f>R5/'Children in Care'!R5</f>
        <v>2.5974025974025974E-3</v>
      </c>
      <c r="T5" s="31">
        <v>1</v>
      </c>
      <c r="U5" s="39">
        <f>T5/'Children in Care'!T5</f>
        <v>2.6109660574412533E-3</v>
      </c>
      <c r="V5" s="31">
        <v>1</v>
      </c>
      <c r="W5" s="39">
        <f>V5/'Children in Care'!V5</f>
        <v>2.6455026455026454E-3</v>
      </c>
      <c r="X5" s="163"/>
      <c r="Y5" s="164" t="e">
        <f>X5/'Children in Care'!X5</f>
        <v>#DIV/0!</v>
      </c>
      <c r="Z5" s="163"/>
      <c r="AA5" s="164" t="e">
        <f>Z5/'Children in Care'!Z5</f>
        <v>#DIV/0!</v>
      </c>
      <c r="AB5" s="163"/>
      <c r="AC5" s="164" t="e">
        <f>AB5/'Children in Care'!AB5</f>
        <v>#DIV/0!</v>
      </c>
      <c r="AD5" s="163"/>
      <c r="AE5" s="164" t="e">
        <f>AD5/'Children in Care'!AD5</f>
        <v>#DIV/0!</v>
      </c>
      <c r="AF5" s="33">
        <f>V5</f>
        <v>1</v>
      </c>
      <c r="AG5" s="41">
        <f>AF5/'Children in Care'!AF5</f>
        <v>2.6455026455026454E-3</v>
      </c>
      <c r="AH5" s="32"/>
    </row>
    <row r="6" spans="1:34" ht="80.099999999999994" customHeight="1" outlineLevel="1">
      <c r="A6" s="286" t="s">
        <v>262</v>
      </c>
      <c r="B6" s="30" t="s">
        <v>46</v>
      </c>
      <c r="C6" s="31">
        <v>4</v>
      </c>
      <c r="D6" s="39">
        <f>C6/'Children in Care'!C6</f>
        <v>1.3937282229965157E-2</v>
      </c>
      <c r="E6" s="40"/>
      <c r="F6" s="40"/>
      <c r="G6" s="40"/>
      <c r="H6" s="31">
        <v>4</v>
      </c>
      <c r="I6" s="39">
        <f>H6/'Children in Care'!H6</f>
        <v>1.4035087719298246E-2</v>
      </c>
      <c r="J6" s="31">
        <v>4</v>
      </c>
      <c r="K6" s="39">
        <f>J6/'Children in Care'!J6</f>
        <v>1.4035087719298246E-2</v>
      </c>
      <c r="L6" s="31">
        <v>4</v>
      </c>
      <c r="M6" s="39">
        <f>L6/'Children in Care'!L6</f>
        <v>1.3986013986013986E-2</v>
      </c>
      <c r="N6" s="31">
        <v>4</v>
      </c>
      <c r="O6" s="39">
        <f>N6/'Children in Care'!N6</f>
        <v>1.4035087719298246E-2</v>
      </c>
      <c r="P6" s="31">
        <v>4</v>
      </c>
      <c r="Q6" s="39">
        <f>P6/'Children in Care'!P6</f>
        <v>1.4336917562724014E-2</v>
      </c>
      <c r="R6" s="31">
        <v>4</v>
      </c>
      <c r="S6" s="39">
        <f>R6/'Children in Care'!R6</f>
        <v>1.4184397163120567E-2</v>
      </c>
      <c r="T6" s="31">
        <v>4</v>
      </c>
      <c r="U6" s="39">
        <f>T6/'Children in Care'!T6</f>
        <v>1.4134275618374558E-2</v>
      </c>
      <c r="V6" s="31">
        <v>4</v>
      </c>
      <c r="W6" s="39">
        <f>V6/'Children in Care'!V6</f>
        <v>1.4285714285714285E-2</v>
      </c>
      <c r="X6" s="163"/>
      <c r="Y6" s="164" t="e">
        <f>X6/'Children in Care'!X6</f>
        <v>#DIV/0!</v>
      </c>
      <c r="Z6" s="163"/>
      <c r="AA6" s="164" t="e">
        <f>Z6/'Children in Care'!Z6</f>
        <v>#DIV/0!</v>
      </c>
      <c r="AB6" s="163"/>
      <c r="AC6" s="164" t="e">
        <f>AB6/'Children in Care'!AB6</f>
        <v>#DIV/0!</v>
      </c>
      <c r="AD6" s="163"/>
      <c r="AE6" s="164" t="e">
        <f>AD6/'Children in Care'!AD6</f>
        <v>#DIV/0!</v>
      </c>
      <c r="AF6" s="33">
        <f t="shared" ref="AF6:AF8" si="0">V6</f>
        <v>4</v>
      </c>
      <c r="AG6" s="41">
        <f>AF6/'Children in Care'!AF6</f>
        <v>1.4285714285714285E-2</v>
      </c>
      <c r="AH6" s="32"/>
    </row>
    <row r="7" spans="1:34" ht="80.099999999999994" customHeight="1" outlineLevel="1">
      <c r="A7" s="287" t="s">
        <v>263</v>
      </c>
      <c r="B7" s="30" t="s">
        <v>47</v>
      </c>
      <c r="C7" s="31">
        <v>2</v>
      </c>
      <c r="D7" s="39">
        <f>C7/'Children in Care'!C7</f>
        <v>4.5454545454545452E-3</v>
      </c>
      <c r="E7" s="40"/>
      <c r="F7" s="40"/>
      <c r="G7" s="40"/>
      <c r="H7" s="31">
        <v>2</v>
      </c>
      <c r="I7" s="39">
        <f>H7/'Children in Care'!H7</f>
        <v>4.5871559633027525E-3</v>
      </c>
      <c r="J7" s="31">
        <v>3</v>
      </c>
      <c r="K7" s="39">
        <f>J7/'Children in Care'!J7</f>
        <v>6.8181818181818179E-3</v>
      </c>
      <c r="L7" s="31">
        <v>2</v>
      </c>
      <c r="M7" s="39">
        <f>L7/'Children in Care'!L7</f>
        <v>4.5871559633027525E-3</v>
      </c>
      <c r="N7" s="31">
        <v>2</v>
      </c>
      <c r="O7" s="39">
        <f>N7/'Children in Care'!N7</f>
        <v>4.5977011494252873E-3</v>
      </c>
      <c r="P7" s="31">
        <v>3</v>
      </c>
      <c r="Q7" s="39">
        <f>P7/'Children in Care'!P7</f>
        <v>7.0257611241217799E-3</v>
      </c>
      <c r="R7" s="31">
        <v>3</v>
      </c>
      <c r="S7" s="39">
        <f>R7/'Children in Care'!R7</f>
        <v>6.993006993006993E-3</v>
      </c>
      <c r="T7" s="31">
        <v>3</v>
      </c>
      <c r="U7" s="39">
        <f>T7/'Children in Care'!T7</f>
        <v>6.8807339449541288E-3</v>
      </c>
      <c r="V7" s="31">
        <v>3</v>
      </c>
      <c r="W7" s="39">
        <f>V7/'Children in Care'!V7</f>
        <v>6.8337129840546698E-3</v>
      </c>
      <c r="X7" s="163"/>
      <c r="Y7" s="164" t="e">
        <f>X7/'Children in Care'!X7</f>
        <v>#DIV/0!</v>
      </c>
      <c r="Z7" s="163"/>
      <c r="AA7" s="164" t="e">
        <f>Z7/'Children in Care'!Z7</f>
        <v>#DIV/0!</v>
      </c>
      <c r="AB7" s="163"/>
      <c r="AC7" s="164" t="e">
        <f>AB7/'Children in Care'!AB7</f>
        <v>#DIV/0!</v>
      </c>
      <c r="AD7" s="163"/>
      <c r="AE7" s="164" t="e">
        <f>AD7/'Children in Care'!AD7</f>
        <v>#DIV/0!</v>
      </c>
      <c r="AF7" s="33">
        <f t="shared" si="0"/>
        <v>3</v>
      </c>
      <c r="AG7" s="41">
        <f>AF7/'Children in Care'!AF7</f>
        <v>6.8337129840546698E-3</v>
      </c>
      <c r="AH7" s="32"/>
    </row>
    <row r="8" spans="1:34" ht="80.099999999999994" customHeight="1" outlineLevel="1">
      <c r="A8" s="287" t="s">
        <v>264</v>
      </c>
      <c r="B8" s="30" t="s">
        <v>48</v>
      </c>
      <c r="C8" s="31">
        <v>0</v>
      </c>
      <c r="D8" s="39">
        <f>C8/'Children in Care'!C8</f>
        <v>0</v>
      </c>
      <c r="E8" s="40"/>
      <c r="F8" s="40"/>
      <c r="G8" s="40"/>
      <c r="H8" s="31">
        <v>0</v>
      </c>
      <c r="I8" s="39">
        <f>H8/'Children in Care'!H8</f>
        <v>0</v>
      </c>
      <c r="J8" s="31">
        <v>0</v>
      </c>
      <c r="K8" s="39">
        <f>J8/'Children in Care'!J8</f>
        <v>0</v>
      </c>
      <c r="L8" s="31">
        <v>0</v>
      </c>
      <c r="M8" s="39">
        <f>L8/'Children in Care'!L8</f>
        <v>0</v>
      </c>
      <c r="N8" s="31">
        <v>0</v>
      </c>
      <c r="O8" s="39">
        <f>N8/'Children in Care'!N8</f>
        <v>0</v>
      </c>
      <c r="P8" s="31">
        <v>0</v>
      </c>
      <c r="Q8" s="39">
        <f>P8/'Children in Care'!P8</f>
        <v>0</v>
      </c>
      <c r="R8" s="31">
        <v>0</v>
      </c>
      <c r="S8" s="39">
        <f>R8/'Children in Care'!R8</f>
        <v>0</v>
      </c>
      <c r="T8" s="31">
        <v>0</v>
      </c>
      <c r="U8" s="39">
        <f>T8/'Children in Care'!T8</f>
        <v>0</v>
      </c>
      <c r="V8" s="31">
        <v>0</v>
      </c>
      <c r="W8" s="39">
        <f>V8/'Children in Care'!V8</f>
        <v>0</v>
      </c>
      <c r="X8" s="163"/>
      <c r="Y8" s="164" t="e">
        <f>X8/'Children in Care'!X8</f>
        <v>#DIV/0!</v>
      </c>
      <c r="Z8" s="163"/>
      <c r="AA8" s="164" t="e">
        <f>Z8/'Children in Care'!Z8</f>
        <v>#DIV/0!</v>
      </c>
      <c r="AB8" s="163"/>
      <c r="AC8" s="164" t="e">
        <f>AB8/'Children in Care'!AB8</f>
        <v>#DIV/0!</v>
      </c>
      <c r="AD8" s="163"/>
      <c r="AE8" s="164" t="e">
        <f>AD8/'Children in Care'!AD8</f>
        <v>#DIV/0!</v>
      </c>
      <c r="AF8" s="33">
        <f t="shared" si="0"/>
        <v>0</v>
      </c>
      <c r="AG8" s="41">
        <f>AF8/'Children in Care'!AF8</f>
        <v>0</v>
      </c>
      <c r="AH8" s="32"/>
    </row>
    <row r="9" spans="1:34" ht="80.099999999999994" customHeight="1">
      <c r="A9" s="289" t="s">
        <v>268</v>
      </c>
      <c r="B9" s="27" t="s">
        <v>170</v>
      </c>
      <c r="C9" s="28">
        <f>SUM(C10:C13)</f>
        <v>5</v>
      </c>
      <c r="D9" s="29">
        <f>C9/'Children in Care'!C9</f>
        <v>3.3670033670033669E-3</v>
      </c>
      <c r="E9" s="37"/>
      <c r="F9" s="37"/>
      <c r="G9" s="37"/>
      <c r="H9" s="28">
        <f>SUM(H10:H13)</f>
        <v>4</v>
      </c>
      <c r="I9" s="29">
        <f>H9/'Children in Care'!H9</f>
        <v>2.6809651474530832E-3</v>
      </c>
      <c r="J9" s="28">
        <f>SUM(J10:J13)</f>
        <v>5</v>
      </c>
      <c r="K9" s="29">
        <f>J9/'Children in Care'!J9</f>
        <v>3.3579583613163196E-3</v>
      </c>
      <c r="L9" s="28">
        <f>SUM(L10:L13)</f>
        <v>5</v>
      </c>
      <c r="M9" s="29">
        <f>L9/'Children in Care'!L9</f>
        <v>3.3333333333333335E-3</v>
      </c>
      <c r="N9" s="28">
        <f>SUM(N10:N13)</f>
        <v>6</v>
      </c>
      <c r="O9" s="29">
        <f>N9/'Children in Care'!N9</f>
        <v>4.0376850605652759E-3</v>
      </c>
      <c r="P9" s="28">
        <f>SUM(P10:P13)</f>
        <v>6</v>
      </c>
      <c r="Q9" s="29">
        <f>P9/'Children in Care'!P9</f>
        <v>4.0513166779203242E-3</v>
      </c>
      <c r="R9" s="28">
        <f>SUM(R10:R13)</f>
        <v>5</v>
      </c>
      <c r="S9" s="29">
        <f>R9/'Children in Care'!R9</f>
        <v>3.37609723160027E-3</v>
      </c>
      <c r="T9" s="28">
        <f>SUM(T10:T13)</f>
        <v>5</v>
      </c>
      <c r="U9" s="29">
        <f>T9/'Children in Care'!T9</f>
        <v>3.3806626098715348E-3</v>
      </c>
      <c r="V9" s="28">
        <f>SUM(V10:V13)</f>
        <v>7</v>
      </c>
      <c r="W9" s="29">
        <f>V9/'Children in Care'!V9</f>
        <v>4.807692307692308E-3</v>
      </c>
      <c r="X9" s="162">
        <f>SUM(X10:X13)</f>
        <v>0</v>
      </c>
      <c r="Y9" s="165" t="e">
        <f>X9/'Children in Care'!X9</f>
        <v>#DIV/0!</v>
      </c>
      <c r="Z9" s="162">
        <f>SUM(Z10:Z13)</f>
        <v>0</v>
      </c>
      <c r="AA9" s="165" t="e">
        <f>Z9/'Children in Care'!Z9</f>
        <v>#DIV/0!</v>
      </c>
      <c r="AB9" s="162">
        <f>SUM(AB10:AB13)</f>
        <v>0</v>
      </c>
      <c r="AC9" s="165" t="e">
        <f>AB9/'Children in Care'!AB9</f>
        <v>#DIV/0!</v>
      </c>
      <c r="AD9" s="162">
        <f>SUM(AD10:AD13)</f>
        <v>0</v>
      </c>
      <c r="AE9" s="165" t="e">
        <f>AD9/'Children in Care'!AD9</f>
        <v>#DIV/0!</v>
      </c>
      <c r="AF9" s="28">
        <f>SUM(AF10:AF13)</f>
        <v>7</v>
      </c>
      <c r="AG9" s="29">
        <f>AF9/'Children in Care'!AF9</f>
        <v>4.807692307692308E-3</v>
      </c>
      <c r="AH9" s="29"/>
    </row>
    <row r="10" spans="1:34" ht="80.099999999999994" customHeight="1" outlineLevel="1">
      <c r="B10" s="30" t="s">
        <v>49</v>
      </c>
      <c r="C10" s="31">
        <v>3</v>
      </c>
      <c r="D10" s="39">
        <f>C10/'Children in Care'!C10</f>
        <v>4.9099836333878887E-3</v>
      </c>
      <c r="E10" s="40"/>
      <c r="F10" s="40"/>
      <c r="G10" s="40"/>
      <c r="H10" s="31">
        <v>3</v>
      </c>
      <c r="I10" s="39">
        <f>H10/'Children in Care'!H10</f>
        <v>4.9261083743842365E-3</v>
      </c>
      <c r="J10" s="31">
        <v>3</v>
      </c>
      <c r="K10" s="39">
        <f>J10/'Children in Care'!J10</f>
        <v>4.8939641109298528E-3</v>
      </c>
      <c r="L10" s="31">
        <v>3</v>
      </c>
      <c r="M10" s="39">
        <f>L10/'Children in Care'!L10</f>
        <v>4.8939641109298528E-3</v>
      </c>
      <c r="N10" s="31">
        <v>3</v>
      </c>
      <c r="O10" s="39">
        <f>N10/'Children in Care'!N10</f>
        <v>4.9342105263157892E-3</v>
      </c>
      <c r="P10" s="31">
        <v>3</v>
      </c>
      <c r="Q10" s="39">
        <f>P10/'Children in Care'!P10</f>
        <v>4.9751243781094526E-3</v>
      </c>
      <c r="R10" s="31">
        <v>2</v>
      </c>
      <c r="S10" s="39">
        <f>R10/'Children in Care'!R10</f>
        <v>3.3222591362126247E-3</v>
      </c>
      <c r="T10" s="31">
        <v>2</v>
      </c>
      <c r="U10" s="39">
        <f>T10/'Children in Care'!T10</f>
        <v>3.3670033670033669E-3</v>
      </c>
      <c r="V10" s="31">
        <v>4</v>
      </c>
      <c r="W10" s="39">
        <f>V10/'Children in Care'!V10</f>
        <v>6.8846815834767644E-3</v>
      </c>
      <c r="X10" s="163"/>
      <c r="Y10" s="164" t="e">
        <f>X10/'Children in Care'!X10</f>
        <v>#DIV/0!</v>
      </c>
      <c r="Z10" s="163"/>
      <c r="AA10" s="164" t="e">
        <f>Z10/'Children in Care'!Z10</f>
        <v>#DIV/0!</v>
      </c>
      <c r="AB10" s="163"/>
      <c r="AC10" s="164" t="e">
        <f>AB10/'Children in Care'!AB10</f>
        <v>#DIV/0!</v>
      </c>
      <c r="AD10" s="163"/>
      <c r="AE10" s="164" t="e">
        <f>AD10/'Children in Care'!AD10</f>
        <v>#DIV/0!</v>
      </c>
      <c r="AF10" s="33">
        <f>V10</f>
        <v>4</v>
      </c>
      <c r="AG10" s="41">
        <f>AF10/'Children in Care'!AF10</f>
        <v>6.8846815834767644E-3</v>
      </c>
      <c r="AH10" s="32"/>
    </row>
    <row r="11" spans="1:34" ht="80.099999999999994" customHeight="1" outlineLevel="1">
      <c r="A11" s="35"/>
      <c r="B11" s="30" t="s">
        <v>50</v>
      </c>
      <c r="C11" s="31">
        <v>2</v>
      </c>
      <c r="D11" s="39">
        <f>C11/'Children in Care'!C11</f>
        <v>6.1349693251533744E-3</v>
      </c>
      <c r="E11" s="40"/>
      <c r="F11" s="40"/>
      <c r="G11" s="40"/>
      <c r="H11" s="31">
        <v>1</v>
      </c>
      <c r="I11" s="39">
        <f>H11/'Children in Care'!H11</f>
        <v>3.003003003003003E-3</v>
      </c>
      <c r="J11" s="31">
        <v>2</v>
      </c>
      <c r="K11" s="39">
        <f>J11/'Children in Care'!J11</f>
        <v>6.024096385542169E-3</v>
      </c>
      <c r="L11" s="31">
        <v>2</v>
      </c>
      <c r="M11" s="39">
        <f>L11/'Children in Care'!L11</f>
        <v>5.9701492537313433E-3</v>
      </c>
      <c r="N11" s="31">
        <v>2</v>
      </c>
      <c r="O11" s="39">
        <f>N11/'Children in Care'!N11</f>
        <v>6.024096385542169E-3</v>
      </c>
      <c r="P11" s="31">
        <v>2</v>
      </c>
      <c r="Q11" s="39">
        <f>P11/'Children in Care'!P11</f>
        <v>6.024096385542169E-3</v>
      </c>
      <c r="R11" s="31">
        <v>2</v>
      </c>
      <c r="S11" s="39">
        <f>R11/'Children in Care'!R11</f>
        <v>6.024096385542169E-3</v>
      </c>
      <c r="T11" s="31">
        <v>2</v>
      </c>
      <c r="U11" s="39">
        <f>T11/'Children in Care'!T11</f>
        <v>6.0790273556231003E-3</v>
      </c>
      <c r="V11" s="31">
        <v>2</v>
      </c>
      <c r="W11" s="39">
        <f>V11/'Children in Care'!V11</f>
        <v>6.2111801242236021E-3</v>
      </c>
      <c r="X11" s="163"/>
      <c r="Y11" s="164" t="e">
        <f>X11/'Children in Care'!X11</f>
        <v>#DIV/0!</v>
      </c>
      <c r="Z11" s="163"/>
      <c r="AA11" s="164" t="e">
        <f>Z11/'Children in Care'!Z11</f>
        <v>#DIV/0!</v>
      </c>
      <c r="AB11" s="163"/>
      <c r="AC11" s="164" t="e">
        <f>AB11/'Children in Care'!AB11</f>
        <v>#DIV/0!</v>
      </c>
      <c r="AD11" s="163"/>
      <c r="AE11" s="164" t="e">
        <f>AD11/'Children in Care'!AD11</f>
        <v>#DIV/0!</v>
      </c>
      <c r="AF11" s="33">
        <f t="shared" ref="AF11:AF13" si="1">V11</f>
        <v>2</v>
      </c>
      <c r="AG11" s="41">
        <f>AF11/'Children in Care'!AF11</f>
        <v>6.2111801242236021E-3</v>
      </c>
      <c r="AH11" s="32"/>
    </row>
    <row r="12" spans="1:34" ht="80.099999999999994" customHeight="1" outlineLevel="1">
      <c r="A12" s="35"/>
      <c r="B12" s="30" t="s">
        <v>51</v>
      </c>
      <c r="C12" s="31">
        <v>0</v>
      </c>
      <c r="D12" s="39">
        <f>C12/'Children in Care'!C12</f>
        <v>0</v>
      </c>
      <c r="E12" s="40"/>
      <c r="F12" s="40"/>
      <c r="G12" s="40"/>
      <c r="H12" s="31">
        <v>0</v>
      </c>
      <c r="I12" s="39">
        <f>H12/'Children in Care'!H12</f>
        <v>0</v>
      </c>
      <c r="J12" s="31">
        <v>0</v>
      </c>
      <c r="K12" s="39">
        <f>J12/'Children in Care'!J12</f>
        <v>0</v>
      </c>
      <c r="L12" s="31">
        <v>0</v>
      </c>
      <c r="M12" s="39">
        <f>L12/'Children in Care'!L12</f>
        <v>0</v>
      </c>
      <c r="N12" s="31">
        <v>0</v>
      </c>
      <c r="O12" s="39">
        <f>N12/'Children in Care'!N12</f>
        <v>0</v>
      </c>
      <c r="P12" s="31">
        <v>0</v>
      </c>
      <c r="Q12" s="39">
        <f>P12/'Children in Care'!P12</f>
        <v>0</v>
      </c>
      <c r="R12" s="31">
        <v>0</v>
      </c>
      <c r="S12" s="39">
        <f>R12/'Children in Care'!R12</f>
        <v>0</v>
      </c>
      <c r="T12" s="31">
        <v>0</v>
      </c>
      <c r="U12" s="39">
        <f>T12/'Children in Care'!T12</f>
        <v>0</v>
      </c>
      <c r="V12" s="31">
        <v>0</v>
      </c>
      <c r="W12" s="39">
        <f>V12/'Children in Care'!V12</f>
        <v>0</v>
      </c>
      <c r="X12" s="163"/>
      <c r="Y12" s="164" t="e">
        <f>X12/'Children in Care'!X12</f>
        <v>#DIV/0!</v>
      </c>
      <c r="Z12" s="163"/>
      <c r="AA12" s="164" t="e">
        <f>Z12/'Children in Care'!Z12</f>
        <v>#DIV/0!</v>
      </c>
      <c r="AB12" s="163"/>
      <c r="AC12" s="164" t="e">
        <f>AB12/'Children in Care'!AB12</f>
        <v>#DIV/0!</v>
      </c>
      <c r="AD12" s="163"/>
      <c r="AE12" s="164" t="e">
        <f>AD12/'Children in Care'!AD12</f>
        <v>#DIV/0!</v>
      </c>
      <c r="AF12" s="33">
        <f t="shared" si="1"/>
        <v>0</v>
      </c>
      <c r="AG12" s="41">
        <f>AF12/'Children in Care'!AF12</f>
        <v>0</v>
      </c>
      <c r="AH12" s="32"/>
    </row>
    <row r="13" spans="1:34" ht="80.099999999999994" customHeight="1" outlineLevel="1">
      <c r="A13" s="35"/>
      <c r="B13" s="30" t="s">
        <v>52</v>
      </c>
      <c r="C13" s="31">
        <v>0</v>
      </c>
      <c r="D13" s="39">
        <f>C13/'Children in Care'!C13</f>
        <v>0</v>
      </c>
      <c r="E13" s="40"/>
      <c r="F13" s="40"/>
      <c r="G13" s="40"/>
      <c r="H13" s="31">
        <v>0</v>
      </c>
      <c r="I13" s="39">
        <f>H13/'Children in Care'!H13</f>
        <v>0</v>
      </c>
      <c r="J13" s="31">
        <v>0</v>
      </c>
      <c r="K13" s="39">
        <f>J13/'Children in Care'!J13</f>
        <v>0</v>
      </c>
      <c r="L13" s="31">
        <v>0</v>
      </c>
      <c r="M13" s="39">
        <f>L13/'Children in Care'!L13</f>
        <v>0</v>
      </c>
      <c r="N13" s="31">
        <v>1</v>
      </c>
      <c r="O13" s="39">
        <f>N13/'Children in Care'!N13</f>
        <v>6.5359477124183009E-3</v>
      </c>
      <c r="P13" s="31">
        <v>1</v>
      </c>
      <c r="Q13" s="39">
        <f>P13/'Children in Care'!P13</f>
        <v>6.5789473684210523E-3</v>
      </c>
      <c r="R13" s="31">
        <v>1</v>
      </c>
      <c r="S13" s="39">
        <f>R13/'Children in Care'!R13</f>
        <v>6.41025641025641E-3</v>
      </c>
      <c r="T13" s="31">
        <v>1</v>
      </c>
      <c r="U13" s="39">
        <f>T13/'Children in Care'!T13</f>
        <v>6.2893081761006293E-3</v>
      </c>
      <c r="V13" s="31">
        <v>1</v>
      </c>
      <c r="W13" s="39">
        <f>V13/'Children in Care'!V13</f>
        <v>6.2111801242236021E-3</v>
      </c>
      <c r="X13" s="163"/>
      <c r="Y13" s="164" t="e">
        <f>X13/'Children in Care'!X13</f>
        <v>#DIV/0!</v>
      </c>
      <c r="Z13" s="163"/>
      <c r="AA13" s="164" t="e">
        <f>Z13/'Children in Care'!Z13</f>
        <v>#DIV/0!</v>
      </c>
      <c r="AB13" s="163"/>
      <c r="AC13" s="164" t="e">
        <f>AB13/'Children in Care'!AB13</f>
        <v>#DIV/0!</v>
      </c>
      <c r="AD13" s="163"/>
      <c r="AE13" s="164" t="e">
        <f>AD13/'Children in Care'!AD13</f>
        <v>#DIV/0!</v>
      </c>
      <c r="AF13" s="33">
        <f t="shared" si="1"/>
        <v>1</v>
      </c>
      <c r="AG13" s="41">
        <f>AF13/'Children in Care'!AF13</f>
        <v>6.2111801242236021E-3</v>
      </c>
      <c r="AH13" s="32"/>
    </row>
    <row r="14" spans="1:34" ht="80.099999999999994" customHeight="1">
      <c r="A14" s="35"/>
      <c r="B14" s="27" t="s">
        <v>171</v>
      </c>
      <c r="C14" s="28">
        <f>SUM(C15:C18)</f>
        <v>4</v>
      </c>
      <c r="D14" s="29">
        <f>C14/'Children in Care'!C14</f>
        <v>2.2185246810870773E-3</v>
      </c>
      <c r="E14" s="37"/>
      <c r="F14" s="37"/>
      <c r="G14" s="37"/>
      <c r="H14" s="28">
        <f>SUM(H15:H18)</f>
        <v>3</v>
      </c>
      <c r="I14" s="29">
        <f>H14/'Children in Care'!H14</f>
        <v>1.6556291390728477E-3</v>
      </c>
      <c r="J14" s="28">
        <f>SUM(J15:J18)</f>
        <v>3</v>
      </c>
      <c r="K14" s="29">
        <f>J14/'Children in Care'!J14</f>
        <v>1.6759776536312849E-3</v>
      </c>
      <c r="L14" s="28">
        <f>SUM(L15:L18)</f>
        <v>3</v>
      </c>
      <c r="M14" s="29">
        <f>L14/'Children in Care'!L14</f>
        <v>1.6825574873808188E-3</v>
      </c>
      <c r="N14" s="28">
        <f>SUM(N15:N18)</f>
        <v>3</v>
      </c>
      <c r="O14" s="29">
        <f>N14/'Children in Care'!N14</f>
        <v>1.6901408450704226E-3</v>
      </c>
      <c r="P14" s="28">
        <f>SUM(P15:P18)</f>
        <v>3</v>
      </c>
      <c r="Q14" s="29">
        <f>P14/'Children in Care'!P14</f>
        <v>1.6863406408094434E-3</v>
      </c>
      <c r="R14" s="28">
        <f>SUM(R15:R18)</f>
        <v>3</v>
      </c>
      <c r="S14" s="29">
        <f>R14/'Children in Care'!R14</f>
        <v>1.6769144773616546E-3</v>
      </c>
      <c r="T14" s="28">
        <f>SUM(T15:T18)</f>
        <v>3</v>
      </c>
      <c r="U14" s="29">
        <f>T14/'Children in Care'!T14</f>
        <v>1.6844469399213925E-3</v>
      </c>
      <c r="V14" s="28">
        <f>SUM(V15:V18)</f>
        <v>3</v>
      </c>
      <c r="W14" s="29">
        <f>V14/'Children in Care'!V14</f>
        <v>1.6987542468856172E-3</v>
      </c>
      <c r="X14" s="162">
        <f>SUM(X15:X18)</f>
        <v>0</v>
      </c>
      <c r="Y14" s="165" t="e">
        <f>X14/'Children in Care'!X14</f>
        <v>#DIV/0!</v>
      </c>
      <c r="Z14" s="162">
        <f>SUM(Z15:Z18)</f>
        <v>0</v>
      </c>
      <c r="AA14" s="165" t="e">
        <f>Z14/'Children in Care'!Z14</f>
        <v>#DIV/0!</v>
      </c>
      <c r="AB14" s="162">
        <f>SUM(AB15:AB18)</f>
        <v>0</v>
      </c>
      <c r="AC14" s="165" t="e">
        <f>AB14/'Children in Care'!AB14</f>
        <v>#DIV/0!</v>
      </c>
      <c r="AD14" s="162">
        <f>SUM(AD15:AD18)</f>
        <v>0</v>
      </c>
      <c r="AE14" s="165" t="e">
        <f>AD14/'Children in Care'!AD14</f>
        <v>#DIV/0!</v>
      </c>
      <c r="AF14" s="28">
        <f>SUM(AF15:AF18)</f>
        <v>3</v>
      </c>
      <c r="AG14" s="29">
        <f>AF14/'Children in Care'!AF14</f>
        <v>1.6987542468856172E-3</v>
      </c>
      <c r="AH14" s="29"/>
    </row>
    <row r="15" spans="1:34" ht="80.099999999999994" customHeight="1" outlineLevel="1">
      <c r="A15" s="35"/>
      <c r="B15" s="30" t="s">
        <v>53</v>
      </c>
      <c r="C15" s="31">
        <v>2</v>
      </c>
      <c r="D15" s="39">
        <f>C15/'Children in Care'!C15</f>
        <v>2.331002331002331E-3</v>
      </c>
      <c r="E15" s="40"/>
      <c r="F15" s="40"/>
      <c r="G15" s="40"/>
      <c r="H15" s="31">
        <v>1</v>
      </c>
      <c r="I15" s="39">
        <f>H15/'Children in Care'!H15</f>
        <v>1.1547344110854503E-3</v>
      </c>
      <c r="J15" s="31">
        <v>1</v>
      </c>
      <c r="K15" s="39">
        <f>J15/'Children in Care'!J15</f>
        <v>1.1641443538998836E-3</v>
      </c>
      <c r="L15" s="31">
        <v>1</v>
      </c>
      <c r="M15" s="39">
        <f>L15/'Children in Care'!L15</f>
        <v>1.1750881316098707E-3</v>
      </c>
      <c r="N15" s="31">
        <v>1</v>
      </c>
      <c r="O15" s="39">
        <f>N15/'Children in Care'!N15</f>
        <v>1.1778563015312131E-3</v>
      </c>
      <c r="P15" s="31">
        <v>1</v>
      </c>
      <c r="Q15" s="39">
        <f>P15/'Children in Care'!P15</f>
        <v>1.1806375442739079E-3</v>
      </c>
      <c r="R15" s="31">
        <v>1</v>
      </c>
      <c r="S15" s="39">
        <f>R15/'Children in Care'!R15</f>
        <v>1.1737089201877935E-3</v>
      </c>
      <c r="T15" s="31">
        <v>1</v>
      </c>
      <c r="U15" s="39">
        <f>T15/'Children in Care'!T15</f>
        <v>1.1834319526627219E-3</v>
      </c>
      <c r="V15" s="31">
        <v>1</v>
      </c>
      <c r="W15" s="39">
        <f>V15/'Children in Care'!V15</f>
        <v>1.1961722488038277E-3</v>
      </c>
      <c r="X15" s="163"/>
      <c r="Y15" s="164" t="e">
        <f>X15/'Children in Care'!X15</f>
        <v>#DIV/0!</v>
      </c>
      <c r="Z15" s="163"/>
      <c r="AA15" s="164" t="e">
        <f>Z15/'Children in Care'!Z15</f>
        <v>#DIV/0!</v>
      </c>
      <c r="AB15" s="163"/>
      <c r="AC15" s="164" t="e">
        <f>AB15/'Children in Care'!AB15</f>
        <v>#DIV/0!</v>
      </c>
      <c r="AD15" s="163"/>
      <c r="AE15" s="164" t="e">
        <f>AD15/'Children in Care'!AD15</f>
        <v>#DIV/0!</v>
      </c>
      <c r="AF15" s="33">
        <f>V15</f>
        <v>1</v>
      </c>
      <c r="AG15" s="41">
        <f>AF15/'Children in Care'!AF15</f>
        <v>1.1961722488038277E-3</v>
      </c>
      <c r="AH15" s="32"/>
    </row>
    <row r="16" spans="1:34" ht="80.099999999999994" customHeight="1" outlineLevel="1">
      <c r="A16" s="35"/>
      <c r="B16" s="30" t="s">
        <v>54</v>
      </c>
      <c r="C16" s="31">
        <v>0</v>
      </c>
      <c r="D16" s="39">
        <f>C16/'Children in Care'!C16</f>
        <v>0</v>
      </c>
      <c r="E16" s="40"/>
      <c r="F16" s="40"/>
      <c r="G16" s="40"/>
      <c r="H16" s="31">
        <v>0</v>
      </c>
      <c r="I16" s="39">
        <f>H16/'Children in Care'!H16</f>
        <v>0</v>
      </c>
      <c r="J16" s="31">
        <v>0</v>
      </c>
      <c r="K16" s="39">
        <f>J16/'Children in Care'!J16</f>
        <v>0</v>
      </c>
      <c r="L16" s="31">
        <v>0</v>
      </c>
      <c r="M16" s="39">
        <f>L16/'Children in Care'!L16</f>
        <v>0</v>
      </c>
      <c r="N16" s="31">
        <v>0</v>
      </c>
      <c r="O16" s="39">
        <f>N16/'Children in Care'!N16</f>
        <v>0</v>
      </c>
      <c r="P16" s="31">
        <v>0</v>
      </c>
      <c r="Q16" s="39">
        <f>P16/'Children in Care'!P16</f>
        <v>0</v>
      </c>
      <c r="R16" s="31">
        <v>0</v>
      </c>
      <c r="S16" s="39">
        <f>R16/'Children in Care'!R16</f>
        <v>0</v>
      </c>
      <c r="T16" s="31">
        <v>0</v>
      </c>
      <c r="U16" s="39">
        <f>T16/'Children in Care'!T16</f>
        <v>0</v>
      </c>
      <c r="V16" s="31">
        <v>0</v>
      </c>
      <c r="W16" s="39">
        <f>V16/'Children in Care'!V16</f>
        <v>0</v>
      </c>
      <c r="X16" s="163"/>
      <c r="Y16" s="164" t="e">
        <f>X16/'Children in Care'!X16</f>
        <v>#DIV/0!</v>
      </c>
      <c r="Z16" s="163"/>
      <c r="AA16" s="164" t="e">
        <f>Z16/'Children in Care'!Z16</f>
        <v>#DIV/0!</v>
      </c>
      <c r="AB16" s="163"/>
      <c r="AC16" s="164" t="e">
        <f>AB16/'Children in Care'!AB16</f>
        <v>#DIV/0!</v>
      </c>
      <c r="AD16" s="163"/>
      <c r="AE16" s="164" t="e">
        <f>AD16/'Children in Care'!AD16</f>
        <v>#DIV/0!</v>
      </c>
      <c r="AF16" s="33">
        <f t="shared" ref="AF16:AF18" si="2">V16</f>
        <v>0</v>
      </c>
      <c r="AG16" s="41">
        <f>AF16/'Children in Care'!AF16</f>
        <v>0</v>
      </c>
      <c r="AH16" s="32"/>
    </row>
    <row r="17" spans="1:34" ht="80.099999999999994" customHeight="1" outlineLevel="1">
      <c r="A17" s="35"/>
      <c r="B17" s="30" t="s">
        <v>55</v>
      </c>
      <c r="C17" s="31">
        <v>0</v>
      </c>
      <c r="D17" s="39">
        <f>C17/'Children in Care'!C17</f>
        <v>0</v>
      </c>
      <c r="E17" s="40"/>
      <c r="F17" s="40"/>
      <c r="G17" s="40"/>
      <c r="H17" s="31">
        <v>0</v>
      </c>
      <c r="I17" s="39">
        <f>H17/'Children in Care'!H17</f>
        <v>0</v>
      </c>
      <c r="J17" s="31">
        <v>0</v>
      </c>
      <c r="K17" s="39">
        <f>J17/'Children in Care'!J17</f>
        <v>0</v>
      </c>
      <c r="L17" s="31">
        <v>0</v>
      </c>
      <c r="M17" s="39">
        <f>L17/'Children in Care'!L17</f>
        <v>0</v>
      </c>
      <c r="N17" s="31">
        <v>0</v>
      </c>
      <c r="O17" s="39">
        <f>N17/'Children in Care'!N17</f>
        <v>0</v>
      </c>
      <c r="P17" s="31">
        <v>0</v>
      </c>
      <c r="Q17" s="39">
        <f>P17/'Children in Care'!P17</f>
        <v>0</v>
      </c>
      <c r="R17" s="31">
        <v>0</v>
      </c>
      <c r="S17" s="39">
        <f>R17/'Children in Care'!R17</f>
        <v>0</v>
      </c>
      <c r="T17" s="31">
        <v>0</v>
      </c>
      <c r="U17" s="39">
        <f>T17/'Children in Care'!T17</f>
        <v>0</v>
      </c>
      <c r="V17" s="31">
        <v>0</v>
      </c>
      <c r="W17" s="39">
        <f>V17/'Children in Care'!V17</f>
        <v>0</v>
      </c>
      <c r="X17" s="163"/>
      <c r="Y17" s="164" t="e">
        <f>X17/'Children in Care'!X17</f>
        <v>#DIV/0!</v>
      </c>
      <c r="Z17" s="163"/>
      <c r="AA17" s="164" t="e">
        <f>Z17/'Children in Care'!Z17</f>
        <v>#DIV/0!</v>
      </c>
      <c r="AB17" s="163"/>
      <c r="AC17" s="164" t="e">
        <f>AB17/'Children in Care'!AB17</f>
        <v>#DIV/0!</v>
      </c>
      <c r="AD17" s="163"/>
      <c r="AE17" s="164" t="e">
        <f>AD17/'Children in Care'!AD17</f>
        <v>#DIV/0!</v>
      </c>
      <c r="AF17" s="33">
        <f t="shared" si="2"/>
        <v>0</v>
      </c>
      <c r="AG17" s="41">
        <f>AF17/'Children in Care'!AF17</f>
        <v>0</v>
      </c>
      <c r="AH17" s="32"/>
    </row>
    <row r="18" spans="1:34" ht="80.099999999999994" customHeight="1" outlineLevel="1">
      <c r="A18" s="35"/>
      <c r="B18" s="30" t="s">
        <v>56</v>
      </c>
      <c r="C18" s="31">
        <v>2</v>
      </c>
      <c r="D18" s="39">
        <f>C18/'Children in Care'!C18</f>
        <v>4.6838407494145199E-3</v>
      </c>
      <c r="E18" s="40"/>
      <c r="F18" s="40"/>
      <c r="G18" s="40"/>
      <c r="H18" s="31">
        <v>2</v>
      </c>
      <c r="I18" s="39">
        <f>H18/'Children in Care'!H18</f>
        <v>4.7281323877068557E-3</v>
      </c>
      <c r="J18" s="31">
        <v>2</v>
      </c>
      <c r="K18" s="39">
        <f>J18/'Children in Care'!J18</f>
        <v>4.830917874396135E-3</v>
      </c>
      <c r="L18" s="31">
        <v>2</v>
      </c>
      <c r="M18" s="39">
        <f>L18/'Children in Care'!L18</f>
        <v>4.8192771084337354E-3</v>
      </c>
      <c r="N18" s="31">
        <v>2</v>
      </c>
      <c r="O18" s="39">
        <f>N18/'Children in Care'!N18</f>
        <v>4.9261083743842365E-3</v>
      </c>
      <c r="P18" s="31">
        <v>2</v>
      </c>
      <c r="Q18" s="39">
        <f>P18/'Children in Care'!P18</f>
        <v>4.8661800486618006E-3</v>
      </c>
      <c r="R18" s="31">
        <v>2</v>
      </c>
      <c r="S18" s="39">
        <f>R18/'Children in Care'!R18</f>
        <v>4.8780487804878049E-3</v>
      </c>
      <c r="T18" s="31">
        <v>2</v>
      </c>
      <c r="U18" s="39">
        <f>T18/'Children in Care'!T18</f>
        <v>4.8899755501222494E-3</v>
      </c>
      <c r="V18" s="31">
        <v>2</v>
      </c>
      <c r="W18" s="39">
        <f>V18/'Children in Care'!V18</f>
        <v>4.8780487804878049E-3</v>
      </c>
      <c r="X18" s="163"/>
      <c r="Y18" s="164" t="e">
        <f>X18/'Children in Care'!X18</f>
        <v>#DIV/0!</v>
      </c>
      <c r="Z18" s="163"/>
      <c r="AA18" s="164" t="e">
        <f>Z18/'Children in Care'!Z18</f>
        <v>#DIV/0!</v>
      </c>
      <c r="AB18" s="163"/>
      <c r="AC18" s="164" t="e">
        <f>AB18/'Children in Care'!AB18</f>
        <v>#DIV/0!</v>
      </c>
      <c r="AD18" s="163"/>
      <c r="AE18" s="164" t="e">
        <f>AD18/'Children in Care'!AD18</f>
        <v>#DIV/0!</v>
      </c>
      <c r="AF18" s="33">
        <f t="shared" si="2"/>
        <v>2</v>
      </c>
      <c r="AG18" s="41">
        <f>AF18/'Children in Care'!AF18</f>
        <v>4.8780487804878049E-3</v>
      </c>
      <c r="AH18" s="32"/>
    </row>
    <row r="19" spans="1:34" ht="80.099999999999994" customHeight="1">
      <c r="A19" s="124"/>
      <c r="B19" s="27" t="s">
        <v>172</v>
      </c>
      <c r="C19" s="28">
        <f>SUM(C20:C24)</f>
        <v>1</v>
      </c>
      <c r="D19" s="29">
        <f>C19/'Children in Care'!C19</f>
        <v>6.8352699931647305E-4</v>
      </c>
      <c r="E19" s="37"/>
      <c r="F19" s="37"/>
      <c r="G19" s="37"/>
      <c r="H19" s="28">
        <f>SUM(H20:H24)</f>
        <v>0</v>
      </c>
      <c r="I19" s="29">
        <f>H19/'Children in Care'!H19</f>
        <v>0</v>
      </c>
      <c r="J19" s="28">
        <f>SUM(J20:J24)</f>
        <v>1</v>
      </c>
      <c r="K19" s="29">
        <f>J19/'Children in Care'!J19</f>
        <v>6.8587105624142656E-4</v>
      </c>
      <c r="L19" s="28">
        <f>SUM(L20:L24)</f>
        <v>1</v>
      </c>
      <c r="M19" s="29">
        <f>L19/'Children in Care'!L19</f>
        <v>6.8870523415977963E-4</v>
      </c>
      <c r="N19" s="28">
        <f>SUM(N20:N24)</f>
        <v>1</v>
      </c>
      <c r="O19" s="29">
        <f>N19/'Children in Care'!N19</f>
        <v>6.8446269678302531E-4</v>
      </c>
      <c r="P19" s="28">
        <f>SUM(P20:P24)</f>
        <v>1</v>
      </c>
      <c r="Q19" s="29">
        <f>P19/'Children in Care'!P19</f>
        <v>6.863417982155113E-4</v>
      </c>
      <c r="R19" s="28">
        <f>SUM(R20:R24)</f>
        <v>1</v>
      </c>
      <c r="S19" s="29">
        <f>R19/'Children in Care'!R19</f>
        <v>6.7980965329707678E-4</v>
      </c>
      <c r="T19" s="28">
        <f>SUM(T20:T24)</f>
        <v>1</v>
      </c>
      <c r="U19" s="29">
        <f>T19/'Children in Care'!T19</f>
        <v>6.8587105624142656E-4</v>
      </c>
      <c r="V19" s="28">
        <f>SUM(V20:V24)</f>
        <v>1</v>
      </c>
      <c r="W19" s="29">
        <f>V19/'Children in Care'!V19</f>
        <v>6.9013112491373362E-4</v>
      </c>
      <c r="X19" s="162">
        <f>SUM(X20:X24)</f>
        <v>0</v>
      </c>
      <c r="Y19" s="165" t="e">
        <f>X19/'Children in Care'!X19</f>
        <v>#DIV/0!</v>
      </c>
      <c r="Z19" s="162">
        <f>SUM(Z20:Z24)</f>
        <v>0</v>
      </c>
      <c r="AA19" s="165" t="e">
        <f>Z19/'Children in Care'!Z19</f>
        <v>#DIV/0!</v>
      </c>
      <c r="AB19" s="162">
        <f>SUM(AB20:AB24)</f>
        <v>0</v>
      </c>
      <c r="AC19" s="165" t="e">
        <f>AB19/'Children in Care'!AB19</f>
        <v>#DIV/0!</v>
      </c>
      <c r="AD19" s="162">
        <f>SUM(AD20:AD24)</f>
        <v>0</v>
      </c>
      <c r="AE19" s="165" t="e">
        <f>AD19/'Children in Care'!AD19</f>
        <v>#DIV/0!</v>
      </c>
      <c r="AF19" s="28">
        <f>SUM(AF20:AF24)</f>
        <v>1</v>
      </c>
      <c r="AG19" s="29">
        <f>AF19/'Children in Care'!AF19</f>
        <v>6.9013112491373362E-4</v>
      </c>
      <c r="AH19" s="29"/>
    </row>
    <row r="20" spans="1:34" ht="80.099999999999994" customHeight="1" outlineLevel="1">
      <c r="A20" s="124"/>
      <c r="B20" s="30" t="s">
        <v>57</v>
      </c>
      <c r="C20" s="31">
        <v>0</v>
      </c>
      <c r="D20" s="39">
        <f>C20/'Children in Care'!C20</f>
        <v>0</v>
      </c>
      <c r="E20" s="40"/>
      <c r="F20" s="40"/>
      <c r="G20" s="40"/>
      <c r="H20" s="31">
        <v>0</v>
      </c>
      <c r="I20" s="39">
        <f>H20/'Children in Care'!H20</f>
        <v>0</v>
      </c>
      <c r="J20" s="31">
        <v>0</v>
      </c>
      <c r="K20" s="39">
        <f>J20/'Children in Care'!J20</f>
        <v>0</v>
      </c>
      <c r="L20" s="31">
        <v>0</v>
      </c>
      <c r="M20" s="39">
        <f>L20/'Children in Care'!L20</f>
        <v>0</v>
      </c>
      <c r="N20" s="31">
        <v>0</v>
      </c>
      <c r="O20" s="39">
        <f>N20/'Children in Care'!N20</f>
        <v>0</v>
      </c>
      <c r="P20" s="31">
        <v>0</v>
      </c>
      <c r="Q20" s="39">
        <f>P20/'Children in Care'!P20</f>
        <v>0</v>
      </c>
      <c r="R20" s="31">
        <v>0</v>
      </c>
      <c r="S20" s="39">
        <f>R20/'Children in Care'!R20</f>
        <v>0</v>
      </c>
      <c r="T20" s="31">
        <v>0</v>
      </c>
      <c r="U20" s="39">
        <f>T20/'Children in Care'!T20</f>
        <v>0</v>
      </c>
      <c r="V20" s="31">
        <v>0</v>
      </c>
      <c r="W20" s="39">
        <f>V20/'Children in Care'!V20</f>
        <v>0</v>
      </c>
      <c r="X20" s="163"/>
      <c r="Y20" s="164" t="e">
        <f>X20/'Children in Care'!X20</f>
        <v>#DIV/0!</v>
      </c>
      <c r="Z20" s="163"/>
      <c r="AA20" s="164" t="e">
        <f>Z20/'Children in Care'!Z20</f>
        <v>#DIV/0!</v>
      </c>
      <c r="AB20" s="163"/>
      <c r="AC20" s="164" t="e">
        <f>AB20/'Children in Care'!AB20</f>
        <v>#DIV/0!</v>
      </c>
      <c r="AD20" s="163"/>
      <c r="AE20" s="164" t="e">
        <f>AD20/'Children in Care'!AD20</f>
        <v>#DIV/0!</v>
      </c>
      <c r="AF20" s="33">
        <f>V20</f>
        <v>0</v>
      </c>
      <c r="AG20" s="41">
        <f>AF20/'Children in Care'!AF20</f>
        <v>0</v>
      </c>
      <c r="AH20" s="32"/>
    </row>
    <row r="21" spans="1:34" ht="80.099999999999994" customHeight="1" outlineLevel="1">
      <c r="A21" s="124"/>
      <c r="B21" s="30" t="s">
        <v>58</v>
      </c>
      <c r="C21" s="31">
        <v>0</v>
      </c>
      <c r="D21" s="39">
        <f>C21/'Children in Care'!C21</f>
        <v>0</v>
      </c>
      <c r="E21" s="40"/>
      <c r="F21" s="40"/>
      <c r="G21" s="40"/>
      <c r="H21" s="31">
        <v>0</v>
      </c>
      <c r="I21" s="39">
        <f>H21/'Children in Care'!H21</f>
        <v>0</v>
      </c>
      <c r="J21" s="31">
        <v>0</v>
      </c>
      <c r="K21" s="39">
        <f>J21/'Children in Care'!J21</f>
        <v>0</v>
      </c>
      <c r="L21" s="31">
        <v>0</v>
      </c>
      <c r="M21" s="39">
        <f>L21/'Children in Care'!L21</f>
        <v>0</v>
      </c>
      <c r="N21" s="31">
        <v>0</v>
      </c>
      <c r="O21" s="39">
        <f>N21/'Children in Care'!N21</f>
        <v>0</v>
      </c>
      <c r="P21" s="31">
        <v>0</v>
      </c>
      <c r="Q21" s="39">
        <f>P21/'Children in Care'!P21</f>
        <v>0</v>
      </c>
      <c r="R21" s="31">
        <v>0</v>
      </c>
      <c r="S21" s="39">
        <f>R21/'Children in Care'!R21</f>
        <v>0</v>
      </c>
      <c r="T21" s="31">
        <v>0</v>
      </c>
      <c r="U21" s="39">
        <f>T21/'Children in Care'!T21</f>
        <v>0</v>
      </c>
      <c r="V21" s="31">
        <v>0</v>
      </c>
      <c r="W21" s="39">
        <f>V21/'Children in Care'!V21</f>
        <v>0</v>
      </c>
      <c r="X21" s="163"/>
      <c r="Y21" s="164" t="e">
        <f>X21/'Children in Care'!X21</f>
        <v>#DIV/0!</v>
      </c>
      <c r="Z21" s="163"/>
      <c r="AA21" s="164" t="e">
        <f>Z21/'Children in Care'!Z21</f>
        <v>#DIV/0!</v>
      </c>
      <c r="AB21" s="163"/>
      <c r="AC21" s="164" t="e">
        <f>AB21/'Children in Care'!AB21</f>
        <v>#DIV/0!</v>
      </c>
      <c r="AD21" s="163"/>
      <c r="AE21" s="164" t="e">
        <f>AD21/'Children in Care'!AD21</f>
        <v>#DIV/0!</v>
      </c>
      <c r="AF21" s="33">
        <f t="shared" ref="AF21:AF24" si="3">V21</f>
        <v>0</v>
      </c>
      <c r="AG21" s="41">
        <f>AF21/'Children in Care'!AF21</f>
        <v>0</v>
      </c>
      <c r="AH21" s="32"/>
    </row>
    <row r="22" spans="1:34" ht="80.099999999999994" customHeight="1" outlineLevel="1">
      <c r="A22" s="124"/>
      <c r="B22" s="30" t="s">
        <v>59</v>
      </c>
      <c r="C22" s="31">
        <v>1</v>
      </c>
      <c r="D22" s="39">
        <f>C22/'Children in Care'!C22</f>
        <v>7.462686567164179E-3</v>
      </c>
      <c r="E22" s="40"/>
      <c r="F22" s="40"/>
      <c r="G22" s="40"/>
      <c r="H22" s="31">
        <v>0</v>
      </c>
      <c r="I22" s="39">
        <f>H22/'Children in Care'!H22</f>
        <v>0</v>
      </c>
      <c r="J22" s="31">
        <v>1</v>
      </c>
      <c r="K22" s="39">
        <f>J22/'Children in Care'!J22</f>
        <v>7.0422535211267607E-3</v>
      </c>
      <c r="L22" s="31">
        <v>1</v>
      </c>
      <c r="M22" s="39">
        <f>L22/'Children in Care'!L22</f>
        <v>7.0422535211267607E-3</v>
      </c>
      <c r="N22" s="31">
        <v>1</v>
      </c>
      <c r="O22" s="39">
        <f>N22/'Children in Care'!N22</f>
        <v>7.1428571428571426E-3</v>
      </c>
      <c r="P22" s="31">
        <v>1</v>
      </c>
      <c r="Q22" s="39">
        <f>P22/'Children in Care'!P22</f>
        <v>7.575757575757576E-3</v>
      </c>
      <c r="R22" s="31">
        <v>1</v>
      </c>
      <c r="S22" s="39">
        <f>R22/'Children in Care'!R22</f>
        <v>7.5187969924812026E-3</v>
      </c>
      <c r="T22" s="31">
        <v>1</v>
      </c>
      <c r="U22" s="39">
        <f>T22/'Children in Care'!T22</f>
        <v>7.462686567164179E-3</v>
      </c>
      <c r="V22" s="31">
        <v>1</v>
      </c>
      <c r="W22" s="39">
        <f>V22/'Children in Care'!V22</f>
        <v>7.5187969924812026E-3</v>
      </c>
      <c r="X22" s="163"/>
      <c r="Y22" s="164" t="e">
        <f>X22/'Children in Care'!X22</f>
        <v>#DIV/0!</v>
      </c>
      <c r="Z22" s="163"/>
      <c r="AA22" s="164" t="e">
        <f>Z22/'Children in Care'!Z22</f>
        <v>#DIV/0!</v>
      </c>
      <c r="AB22" s="163"/>
      <c r="AC22" s="164" t="e">
        <f>AB22/'Children in Care'!AB22</f>
        <v>#DIV/0!</v>
      </c>
      <c r="AD22" s="163"/>
      <c r="AE22" s="164" t="e">
        <f>AD22/'Children in Care'!AD22</f>
        <v>#DIV/0!</v>
      </c>
      <c r="AF22" s="33">
        <f t="shared" si="3"/>
        <v>1</v>
      </c>
      <c r="AG22" s="41">
        <f>AF22/'Children in Care'!AF22</f>
        <v>7.5187969924812026E-3</v>
      </c>
      <c r="AH22" s="32"/>
    </row>
    <row r="23" spans="1:34" ht="80.099999999999994" customHeight="1" outlineLevel="1">
      <c r="A23" s="124"/>
      <c r="B23" s="30" t="s">
        <v>60</v>
      </c>
      <c r="C23" s="31">
        <v>0</v>
      </c>
      <c r="D23" s="39">
        <f>C23/'Children in Care'!C23</f>
        <v>0</v>
      </c>
      <c r="E23" s="40"/>
      <c r="F23" s="40"/>
      <c r="G23" s="40"/>
      <c r="H23" s="31">
        <v>0</v>
      </c>
      <c r="I23" s="39">
        <f>H23/'Children in Care'!H23</f>
        <v>0</v>
      </c>
      <c r="J23" s="31">
        <v>0</v>
      </c>
      <c r="K23" s="39">
        <f>J23/'Children in Care'!J23</f>
        <v>0</v>
      </c>
      <c r="L23" s="31">
        <v>0</v>
      </c>
      <c r="M23" s="39">
        <f>L23/'Children in Care'!L23</f>
        <v>0</v>
      </c>
      <c r="N23" s="31">
        <v>0</v>
      </c>
      <c r="O23" s="39">
        <f>N23/'Children in Care'!N23</f>
        <v>0</v>
      </c>
      <c r="P23" s="31">
        <v>0</v>
      </c>
      <c r="Q23" s="39">
        <f>P23/'Children in Care'!P23</f>
        <v>0</v>
      </c>
      <c r="R23" s="31">
        <v>0</v>
      </c>
      <c r="S23" s="39">
        <f>R23/'Children in Care'!R23</f>
        <v>0</v>
      </c>
      <c r="T23" s="31">
        <v>0</v>
      </c>
      <c r="U23" s="39">
        <f>T23/'Children in Care'!T23</f>
        <v>0</v>
      </c>
      <c r="V23" s="31">
        <v>0</v>
      </c>
      <c r="W23" s="39">
        <f>V23/'Children in Care'!V23</f>
        <v>0</v>
      </c>
      <c r="X23" s="163"/>
      <c r="Y23" s="164" t="e">
        <f>X23/'Children in Care'!X23</f>
        <v>#DIV/0!</v>
      </c>
      <c r="Z23" s="163"/>
      <c r="AA23" s="164" t="e">
        <f>Z23/'Children in Care'!Z23</f>
        <v>#DIV/0!</v>
      </c>
      <c r="AB23" s="163"/>
      <c r="AC23" s="164" t="e">
        <f>AB23/'Children in Care'!AB23</f>
        <v>#DIV/0!</v>
      </c>
      <c r="AD23" s="163"/>
      <c r="AE23" s="164" t="e">
        <f>AD23/'Children in Care'!AD23</f>
        <v>#DIV/0!</v>
      </c>
      <c r="AF23" s="33">
        <f t="shared" si="3"/>
        <v>0</v>
      </c>
      <c r="AG23" s="41">
        <f>AF23/'Children in Care'!AF23</f>
        <v>0</v>
      </c>
      <c r="AH23" s="32"/>
    </row>
    <row r="24" spans="1:34" ht="80.099999999999994" customHeight="1" outlineLevel="1">
      <c r="A24" s="124"/>
      <c r="B24" s="30" t="s">
        <v>61</v>
      </c>
      <c r="C24" s="31">
        <v>0</v>
      </c>
      <c r="D24" s="39">
        <f>C24/'Children in Care'!C24</f>
        <v>0</v>
      </c>
      <c r="E24" s="40"/>
      <c r="F24" s="40"/>
      <c r="G24" s="40"/>
      <c r="H24" s="31">
        <v>0</v>
      </c>
      <c r="I24" s="39">
        <f>H24/'Children in Care'!H24</f>
        <v>0</v>
      </c>
      <c r="J24" s="31">
        <v>0</v>
      </c>
      <c r="K24" s="39">
        <f>J24/'Children in Care'!J24</f>
        <v>0</v>
      </c>
      <c r="L24" s="31">
        <v>0</v>
      </c>
      <c r="M24" s="39">
        <f>L24/'Children in Care'!L24</f>
        <v>0</v>
      </c>
      <c r="N24" s="31">
        <v>0</v>
      </c>
      <c r="O24" s="39">
        <f>N24/'Children in Care'!N24</f>
        <v>0</v>
      </c>
      <c r="P24" s="31">
        <v>0</v>
      </c>
      <c r="Q24" s="39">
        <f>P24/'Children in Care'!P24</f>
        <v>0</v>
      </c>
      <c r="R24" s="31">
        <v>0</v>
      </c>
      <c r="S24" s="39">
        <f>R24/'Children in Care'!R24</f>
        <v>0</v>
      </c>
      <c r="T24" s="31">
        <v>0</v>
      </c>
      <c r="U24" s="39">
        <f>T24/'Children in Care'!T24</f>
        <v>0</v>
      </c>
      <c r="V24" s="31">
        <v>0</v>
      </c>
      <c r="W24" s="39">
        <f>V24/'Children in Care'!V24</f>
        <v>0</v>
      </c>
      <c r="X24" s="163"/>
      <c r="Y24" s="164" t="e">
        <f>X24/'Children in Care'!X24</f>
        <v>#DIV/0!</v>
      </c>
      <c r="Z24" s="163"/>
      <c r="AA24" s="164" t="e">
        <f>Z24/'Children in Care'!Z24</f>
        <v>#DIV/0!</v>
      </c>
      <c r="AB24" s="163"/>
      <c r="AC24" s="164" t="e">
        <f>AB24/'Children in Care'!AB24</f>
        <v>#DIV/0!</v>
      </c>
      <c r="AD24" s="163"/>
      <c r="AE24" s="164" t="e">
        <f>AD24/'Children in Care'!AD24</f>
        <v>#DIV/0!</v>
      </c>
      <c r="AF24" s="33">
        <f t="shared" si="3"/>
        <v>0</v>
      </c>
      <c r="AG24" s="41">
        <f>AF24/'Children in Care'!AF24</f>
        <v>0</v>
      </c>
      <c r="AH24" s="32"/>
    </row>
    <row r="25" spans="1:34" ht="80.099999999999994" customHeight="1" outlineLevel="1">
      <c r="A25" s="124"/>
      <c r="B25" s="27" t="s">
        <v>265</v>
      </c>
      <c r="C25" s="28">
        <v>0</v>
      </c>
      <c r="D25" s="29" t="e">
        <f>C25/'Children in Care'!C25</f>
        <v>#DIV/0!</v>
      </c>
      <c r="E25" s="37"/>
      <c r="F25" s="37"/>
      <c r="G25" s="37"/>
      <c r="H25" s="28">
        <v>0</v>
      </c>
      <c r="I25" s="29">
        <f>H25/'Children in Care'!H25</f>
        <v>0</v>
      </c>
      <c r="J25" s="28">
        <v>0</v>
      </c>
      <c r="K25" s="29">
        <f>J25/'Children in Care'!J25</f>
        <v>0</v>
      </c>
      <c r="L25" s="28">
        <v>0</v>
      </c>
      <c r="M25" s="29">
        <f>L25/'Children in Care'!L25</f>
        <v>0</v>
      </c>
      <c r="N25" s="28">
        <v>0</v>
      </c>
      <c r="O25" s="29">
        <f>N25/'Children in Care'!N25</f>
        <v>0</v>
      </c>
      <c r="P25" s="28">
        <v>0</v>
      </c>
      <c r="Q25" s="29">
        <f>P25/'Children in Care'!P25</f>
        <v>0</v>
      </c>
      <c r="R25" s="28">
        <v>0</v>
      </c>
      <c r="S25" s="29">
        <f>R25/'Children in Care'!R25</f>
        <v>0</v>
      </c>
      <c r="T25" s="28">
        <v>0</v>
      </c>
      <c r="U25" s="29">
        <f>T25/'Children in Care'!T25</f>
        <v>0</v>
      </c>
      <c r="V25" s="28">
        <v>0</v>
      </c>
      <c r="W25" s="29">
        <f>V25/'Children in Care'!V25</f>
        <v>0</v>
      </c>
      <c r="X25" s="162"/>
      <c r="Y25" s="165" t="e">
        <f>X25/'Children in Care'!X25</f>
        <v>#DIV/0!</v>
      </c>
      <c r="Z25" s="162"/>
      <c r="AA25" s="165" t="e">
        <f>Z25/'Children in Care'!Z25</f>
        <v>#DIV/0!</v>
      </c>
      <c r="AB25" s="162"/>
      <c r="AC25" s="165" t="e">
        <f>AB25/'Children in Care'!AB25</f>
        <v>#DIV/0!</v>
      </c>
      <c r="AD25" s="162"/>
      <c r="AE25" s="165" t="e">
        <f>AD25/'Children in Care'!AD25</f>
        <v>#DIV/0!</v>
      </c>
      <c r="AF25" s="28">
        <f>V25</f>
        <v>0</v>
      </c>
      <c r="AG25" s="29">
        <f>AF25/'Children in Care'!AF25</f>
        <v>0</v>
      </c>
      <c r="AH25" s="29"/>
    </row>
    <row r="26" spans="1:34" ht="80.099999999999994" customHeight="1">
      <c r="A26" s="317" t="s">
        <v>26</v>
      </c>
      <c r="B26" s="24" t="s">
        <v>62</v>
      </c>
      <c r="C26" s="25">
        <f>C27+C32+C37+C42+C48</f>
        <v>17</v>
      </c>
      <c r="D26" s="36">
        <f t="shared" ref="D26:D48" si="4">C26/C3</f>
        <v>1</v>
      </c>
      <c r="E26" s="26"/>
      <c r="F26" s="26"/>
      <c r="G26" s="26"/>
      <c r="H26" s="25">
        <f>H27+H32+H37+H42+H48</f>
        <v>14</v>
      </c>
      <c r="I26" s="36">
        <f t="shared" ref="I26:I48" si="5">H26/H3</f>
        <v>1</v>
      </c>
      <c r="J26" s="25">
        <f>J27+J32+J37+J42+J48</f>
        <v>17</v>
      </c>
      <c r="K26" s="36">
        <f t="shared" ref="K26:K48" si="6">J26/J3</f>
        <v>1</v>
      </c>
      <c r="L26" s="25">
        <f>L27+L32+L37+L42+L48</f>
        <v>15</v>
      </c>
      <c r="M26" s="36">
        <f t="shared" ref="M26:M48" si="7">L26/L3</f>
        <v>0.9375</v>
      </c>
      <c r="N26" s="25">
        <f>N27+N32+N37+N42+N48</f>
        <v>16</v>
      </c>
      <c r="O26" s="36">
        <f t="shared" ref="O26:O48" si="8">N26/N3</f>
        <v>0.94117647058823528</v>
      </c>
      <c r="P26" s="25">
        <f>P27+P32+P37+P42+P48</f>
        <v>17</v>
      </c>
      <c r="Q26" s="36">
        <f t="shared" ref="Q26:Q48" si="9">P26/P3</f>
        <v>0.94444444444444442</v>
      </c>
      <c r="R26" s="25">
        <f>R27+R32+R37+R42+R48</f>
        <v>16</v>
      </c>
      <c r="S26" s="36">
        <f t="shared" ref="S26:S48" si="10">R26/R3</f>
        <v>0.94117647058823528</v>
      </c>
      <c r="T26" s="25">
        <f>T27+T32+T37+T42+T48</f>
        <v>17</v>
      </c>
      <c r="U26" s="36">
        <f t="shared" ref="U26:U48" si="11">T26/T3</f>
        <v>1</v>
      </c>
      <c r="V26" s="25">
        <f>V27+V32+V37+V42+V48</f>
        <v>19</v>
      </c>
      <c r="W26" s="36">
        <f t="shared" ref="W26:W48" si="12">V26/V3</f>
        <v>1</v>
      </c>
      <c r="X26" s="170">
        <f>X27+X32+X37+X42+X48</f>
        <v>0</v>
      </c>
      <c r="Y26" s="171" t="e">
        <f t="shared" ref="Y26:Y48" si="13">X26/X3</f>
        <v>#DIV/0!</v>
      </c>
      <c r="Z26" s="170">
        <f>Z27+Z32+Z37+Z42+Z48</f>
        <v>0</v>
      </c>
      <c r="AA26" s="171" t="e">
        <f t="shared" ref="AA26:AA48" si="14">Z26/Z3</f>
        <v>#DIV/0!</v>
      </c>
      <c r="AB26" s="170">
        <f>AB27+AB32+AB37+AB42+AB48</f>
        <v>0</v>
      </c>
      <c r="AC26" s="171" t="e">
        <f t="shared" ref="AC26:AC48" si="15">AB26/AB3</f>
        <v>#DIV/0!</v>
      </c>
      <c r="AD26" s="170">
        <f>AD27+AD32+AD37+AD42+AD48</f>
        <v>0</v>
      </c>
      <c r="AE26" s="171" t="e">
        <f t="shared" ref="AE26:AE48" si="16">AD26/AD3</f>
        <v>#DIV/0!</v>
      </c>
      <c r="AF26" s="25">
        <f>AF27+AF32+AF37+AF42+AF48</f>
        <v>19</v>
      </c>
      <c r="AG26" s="36">
        <f t="shared" ref="AG26:AG48" si="17">AF26/AF3</f>
        <v>1</v>
      </c>
      <c r="AH26" s="171" t="e">
        <f>AG26/F26-100%</f>
        <v>#DIV/0!</v>
      </c>
    </row>
    <row r="27" spans="1:34" ht="80.099999999999994" customHeight="1">
      <c r="A27" s="317"/>
      <c r="B27" s="27" t="s">
        <v>169</v>
      </c>
      <c r="C27" s="28">
        <f>SUM(C28:C31)</f>
        <v>7</v>
      </c>
      <c r="D27" s="38">
        <f t="shared" si="4"/>
        <v>1</v>
      </c>
      <c r="E27" s="37"/>
      <c r="F27" s="182"/>
      <c r="G27" s="37"/>
      <c r="H27" s="28">
        <f>SUM(H28:H31)</f>
        <v>7</v>
      </c>
      <c r="I27" s="38">
        <f t="shared" si="5"/>
        <v>1</v>
      </c>
      <c r="J27" s="28">
        <f>SUM(J28:J31)</f>
        <v>8</v>
      </c>
      <c r="K27" s="38">
        <f t="shared" si="6"/>
        <v>1</v>
      </c>
      <c r="L27" s="28">
        <f>SUM(L28:L31)</f>
        <v>6</v>
      </c>
      <c r="M27" s="38">
        <f t="shared" si="7"/>
        <v>0.8571428571428571</v>
      </c>
      <c r="N27" s="28">
        <f>SUM(N28:N31)</f>
        <v>6</v>
      </c>
      <c r="O27" s="38">
        <f t="shared" si="8"/>
        <v>0.8571428571428571</v>
      </c>
      <c r="P27" s="28">
        <f>SUM(P28:P31)</f>
        <v>7</v>
      </c>
      <c r="Q27" s="38">
        <f t="shared" si="9"/>
        <v>0.875</v>
      </c>
      <c r="R27" s="28">
        <f>SUM(R28:R31)</f>
        <v>7</v>
      </c>
      <c r="S27" s="38">
        <f t="shared" si="10"/>
        <v>0.875</v>
      </c>
      <c r="T27" s="28">
        <f>SUM(T28:T31)</f>
        <v>8</v>
      </c>
      <c r="U27" s="38">
        <f t="shared" si="11"/>
        <v>1</v>
      </c>
      <c r="V27" s="28">
        <f>SUM(V28:V31)</f>
        <v>8</v>
      </c>
      <c r="W27" s="38">
        <f t="shared" si="12"/>
        <v>1</v>
      </c>
      <c r="X27" s="162">
        <f>SUM(X28:X31)</f>
        <v>0</v>
      </c>
      <c r="Y27" s="169" t="e">
        <f t="shared" si="13"/>
        <v>#DIV/0!</v>
      </c>
      <c r="Z27" s="162">
        <f>SUM(Z28:Z31)</f>
        <v>0</v>
      </c>
      <c r="AA27" s="169" t="e">
        <f t="shared" si="14"/>
        <v>#DIV/0!</v>
      </c>
      <c r="AB27" s="162">
        <f>SUM(AB28:AB31)</f>
        <v>0</v>
      </c>
      <c r="AC27" s="169" t="e">
        <f t="shared" si="15"/>
        <v>#DIV/0!</v>
      </c>
      <c r="AD27" s="162">
        <f>SUM(AD28:AD31)</f>
        <v>0</v>
      </c>
      <c r="AE27" s="169" t="e">
        <f t="shared" si="16"/>
        <v>#DIV/0!</v>
      </c>
      <c r="AF27" s="28">
        <f>SUM(AF28:AF31)</f>
        <v>8</v>
      </c>
      <c r="AG27" s="38">
        <f t="shared" si="17"/>
        <v>1</v>
      </c>
      <c r="AH27" s="38"/>
    </row>
    <row r="28" spans="1:34" ht="80.099999999999994" customHeight="1" outlineLevel="1">
      <c r="A28" s="317"/>
      <c r="B28" s="30" t="s">
        <v>45</v>
      </c>
      <c r="C28" s="31">
        <v>1</v>
      </c>
      <c r="D28" s="70">
        <f t="shared" si="4"/>
        <v>1</v>
      </c>
      <c r="E28" s="40"/>
      <c r="F28" s="40"/>
      <c r="G28" s="40"/>
      <c r="H28" s="31">
        <v>1</v>
      </c>
      <c r="I28" s="70">
        <f t="shared" si="5"/>
        <v>1</v>
      </c>
      <c r="J28" s="31">
        <v>1</v>
      </c>
      <c r="K28" s="70">
        <f t="shared" si="6"/>
        <v>1</v>
      </c>
      <c r="L28" s="31">
        <v>1</v>
      </c>
      <c r="M28" s="70">
        <f t="shared" si="7"/>
        <v>1</v>
      </c>
      <c r="N28" s="31">
        <v>1</v>
      </c>
      <c r="O28" s="70">
        <f t="shared" si="8"/>
        <v>1</v>
      </c>
      <c r="P28" s="31">
        <v>1</v>
      </c>
      <c r="Q28" s="70">
        <f t="shared" si="9"/>
        <v>1</v>
      </c>
      <c r="R28" s="31">
        <v>1</v>
      </c>
      <c r="S28" s="70">
        <f t="shared" si="10"/>
        <v>1</v>
      </c>
      <c r="T28" s="31">
        <v>1</v>
      </c>
      <c r="U28" s="70">
        <f t="shared" si="11"/>
        <v>1</v>
      </c>
      <c r="V28" s="31">
        <v>1</v>
      </c>
      <c r="W28" s="70">
        <f t="shared" si="12"/>
        <v>1</v>
      </c>
      <c r="X28" s="163"/>
      <c r="Y28" s="107" t="e">
        <f t="shared" si="13"/>
        <v>#DIV/0!</v>
      </c>
      <c r="Z28" s="163"/>
      <c r="AA28" s="107" t="e">
        <f t="shared" si="14"/>
        <v>#DIV/0!</v>
      </c>
      <c r="AB28" s="163"/>
      <c r="AC28" s="107" t="e">
        <f t="shared" si="15"/>
        <v>#DIV/0!</v>
      </c>
      <c r="AD28" s="163"/>
      <c r="AE28" s="107" t="e">
        <f t="shared" si="16"/>
        <v>#DIV/0!</v>
      </c>
      <c r="AF28" s="33">
        <f>V28</f>
        <v>1</v>
      </c>
      <c r="AG28" s="105">
        <f t="shared" si="17"/>
        <v>1</v>
      </c>
      <c r="AH28" s="42"/>
    </row>
    <row r="29" spans="1:34" ht="80.099999999999994" customHeight="1" outlineLevel="1">
      <c r="A29" s="34"/>
      <c r="B29" s="30" t="s">
        <v>46</v>
      </c>
      <c r="C29" s="31">
        <v>4</v>
      </c>
      <c r="D29" s="70">
        <f t="shared" si="4"/>
        <v>1</v>
      </c>
      <c r="E29" s="40"/>
      <c r="F29" s="40"/>
      <c r="G29" s="40"/>
      <c r="H29" s="31">
        <v>4</v>
      </c>
      <c r="I29" s="70">
        <f t="shared" si="5"/>
        <v>1</v>
      </c>
      <c r="J29" s="31">
        <v>4</v>
      </c>
      <c r="K29" s="70">
        <f t="shared" si="6"/>
        <v>1</v>
      </c>
      <c r="L29" s="31">
        <v>4</v>
      </c>
      <c r="M29" s="70">
        <f t="shared" si="7"/>
        <v>1</v>
      </c>
      <c r="N29" s="31">
        <v>4</v>
      </c>
      <c r="O29" s="70">
        <f t="shared" si="8"/>
        <v>1</v>
      </c>
      <c r="P29" s="31">
        <v>4</v>
      </c>
      <c r="Q29" s="70">
        <f t="shared" si="9"/>
        <v>1</v>
      </c>
      <c r="R29" s="31">
        <v>4</v>
      </c>
      <c r="S29" s="70">
        <f t="shared" si="10"/>
        <v>1</v>
      </c>
      <c r="T29" s="31">
        <v>4</v>
      </c>
      <c r="U29" s="70">
        <f t="shared" si="11"/>
        <v>1</v>
      </c>
      <c r="V29" s="31">
        <v>4</v>
      </c>
      <c r="W29" s="70">
        <f t="shared" si="12"/>
        <v>1</v>
      </c>
      <c r="X29" s="163"/>
      <c r="Y29" s="107" t="e">
        <f t="shared" si="13"/>
        <v>#DIV/0!</v>
      </c>
      <c r="Z29" s="163"/>
      <c r="AA29" s="107" t="e">
        <f t="shared" si="14"/>
        <v>#DIV/0!</v>
      </c>
      <c r="AB29" s="163"/>
      <c r="AC29" s="107" t="e">
        <f t="shared" si="15"/>
        <v>#DIV/0!</v>
      </c>
      <c r="AD29" s="163"/>
      <c r="AE29" s="107" t="e">
        <f t="shared" si="16"/>
        <v>#DIV/0!</v>
      </c>
      <c r="AF29" s="33">
        <f t="shared" ref="AF29:AF31" si="18">V29</f>
        <v>4</v>
      </c>
      <c r="AG29" s="105">
        <f t="shared" si="17"/>
        <v>1</v>
      </c>
      <c r="AH29" s="42"/>
    </row>
    <row r="30" spans="1:34" ht="80.099999999999994" customHeight="1" outlineLevel="1">
      <c r="A30" s="34"/>
      <c r="B30" s="30" t="s">
        <v>47</v>
      </c>
      <c r="C30" s="31">
        <v>2</v>
      </c>
      <c r="D30" s="70">
        <f t="shared" si="4"/>
        <v>1</v>
      </c>
      <c r="E30" s="40"/>
      <c r="F30" s="40"/>
      <c r="G30" s="40"/>
      <c r="H30" s="31">
        <v>2</v>
      </c>
      <c r="I30" s="70">
        <f t="shared" si="5"/>
        <v>1</v>
      </c>
      <c r="J30" s="31">
        <v>3</v>
      </c>
      <c r="K30" s="70">
        <f t="shared" si="6"/>
        <v>1</v>
      </c>
      <c r="L30" s="31">
        <v>1</v>
      </c>
      <c r="M30" s="70">
        <f t="shared" si="7"/>
        <v>0.5</v>
      </c>
      <c r="N30" s="31">
        <v>1</v>
      </c>
      <c r="O30" s="70">
        <f t="shared" si="8"/>
        <v>0.5</v>
      </c>
      <c r="P30" s="31">
        <v>2</v>
      </c>
      <c r="Q30" s="70">
        <f t="shared" si="9"/>
        <v>0.66666666666666663</v>
      </c>
      <c r="R30" s="31">
        <v>2</v>
      </c>
      <c r="S30" s="70">
        <f t="shared" si="10"/>
        <v>0.66666666666666663</v>
      </c>
      <c r="T30" s="31">
        <v>3</v>
      </c>
      <c r="U30" s="70">
        <f t="shared" si="11"/>
        <v>1</v>
      </c>
      <c r="V30" s="31">
        <v>3</v>
      </c>
      <c r="W30" s="70">
        <f t="shared" si="12"/>
        <v>1</v>
      </c>
      <c r="X30" s="163"/>
      <c r="Y30" s="107" t="e">
        <f t="shared" si="13"/>
        <v>#DIV/0!</v>
      </c>
      <c r="Z30" s="163"/>
      <c r="AA30" s="107" t="e">
        <f t="shared" si="14"/>
        <v>#DIV/0!</v>
      </c>
      <c r="AB30" s="163"/>
      <c r="AC30" s="107" t="e">
        <f t="shared" si="15"/>
        <v>#DIV/0!</v>
      </c>
      <c r="AD30" s="163"/>
      <c r="AE30" s="107" t="e">
        <f t="shared" si="16"/>
        <v>#DIV/0!</v>
      </c>
      <c r="AF30" s="33">
        <f t="shared" si="18"/>
        <v>3</v>
      </c>
      <c r="AG30" s="105">
        <f t="shared" si="17"/>
        <v>1</v>
      </c>
      <c r="AH30" s="42"/>
    </row>
    <row r="31" spans="1:34" ht="80.099999999999994" customHeight="1" outlineLevel="1">
      <c r="A31" s="34"/>
      <c r="B31" s="30" t="s">
        <v>48</v>
      </c>
      <c r="C31" s="31">
        <v>0</v>
      </c>
      <c r="D31" s="107" t="e">
        <f t="shared" si="4"/>
        <v>#DIV/0!</v>
      </c>
      <c r="E31" s="40"/>
      <c r="F31" s="40"/>
      <c r="G31" s="40"/>
      <c r="H31" s="31">
        <v>0</v>
      </c>
      <c r="I31" s="107" t="e">
        <f t="shared" si="5"/>
        <v>#DIV/0!</v>
      </c>
      <c r="J31" s="31">
        <v>0</v>
      </c>
      <c r="K31" s="107" t="e">
        <f t="shared" si="6"/>
        <v>#DIV/0!</v>
      </c>
      <c r="L31" s="31">
        <v>0</v>
      </c>
      <c r="M31" s="107" t="e">
        <f t="shared" si="7"/>
        <v>#DIV/0!</v>
      </c>
      <c r="N31" s="31">
        <v>0</v>
      </c>
      <c r="O31" s="107" t="e">
        <f t="shared" si="8"/>
        <v>#DIV/0!</v>
      </c>
      <c r="P31" s="31">
        <v>0</v>
      </c>
      <c r="Q31" s="107" t="e">
        <f t="shared" si="9"/>
        <v>#DIV/0!</v>
      </c>
      <c r="R31" s="31">
        <v>0</v>
      </c>
      <c r="S31" s="107" t="e">
        <f t="shared" si="10"/>
        <v>#DIV/0!</v>
      </c>
      <c r="T31" s="31">
        <v>0</v>
      </c>
      <c r="U31" s="107" t="e">
        <f t="shared" si="11"/>
        <v>#DIV/0!</v>
      </c>
      <c r="V31" s="31">
        <v>0</v>
      </c>
      <c r="W31" s="107" t="e">
        <f t="shared" si="12"/>
        <v>#DIV/0!</v>
      </c>
      <c r="X31" s="163"/>
      <c r="Y31" s="107" t="e">
        <f t="shared" si="13"/>
        <v>#DIV/0!</v>
      </c>
      <c r="Z31" s="163"/>
      <c r="AA31" s="107" t="e">
        <f t="shared" si="14"/>
        <v>#DIV/0!</v>
      </c>
      <c r="AB31" s="163"/>
      <c r="AC31" s="107" t="e">
        <f t="shared" si="15"/>
        <v>#DIV/0!</v>
      </c>
      <c r="AD31" s="163"/>
      <c r="AE31" s="107" t="e">
        <f t="shared" si="16"/>
        <v>#DIV/0!</v>
      </c>
      <c r="AF31" s="33">
        <f t="shared" si="18"/>
        <v>0</v>
      </c>
      <c r="AG31" s="234" t="e">
        <f t="shared" si="17"/>
        <v>#DIV/0!</v>
      </c>
      <c r="AH31" s="42"/>
    </row>
    <row r="32" spans="1:34" ht="80.099999999999994" customHeight="1">
      <c r="A32" s="35"/>
      <c r="B32" s="27" t="s">
        <v>170</v>
      </c>
      <c r="C32" s="28">
        <f>SUM(C33:C36)</f>
        <v>5</v>
      </c>
      <c r="D32" s="38">
        <f t="shared" si="4"/>
        <v>1</v>
      </c>
      <c r="E32" s="37"/>
      <c r="F32" s="182"/>
      <c r="G32" s="37"/>
      <c r="H32" s="28">
        <f>SUM(H33:H36)</f>
        <v>4</v>
      </c>
      <c r="I32" s="38">
        <f t="shared" si="5"/>
        <v>1</v>
      </c>
      <c r="J32" s="28">
        <f>SUM(J33:J36)</f>
        <v>5</v>
      </c>
      <c r="K32" s="38">
        <f t="shared" si="6"/>
        <v>1</v>
      </c>
      <c r="L32" s="28">
        <f>SUM(L33:L36)</f>
        <v>5</v>
      </c>
      <c r="M32" s="38">
        <f t="shared" si="7"/>
        <v>1</v>
      </c>
      <c r="N32" s="28">
        <f>SUM(N33:N36)</f>
        <v>6</v>
      </c>
      <c r="O32" s="38">
        <f t="shared" si="8"/>
        <v>1</v>
      </c>
      <c r="P32" s="28">
        <f>SUM(P33:P36)</f>
        <v>6</v>
      </c>
      <c r="Q32" s="38">
        <f t="shared" si="9"/>
        <v>1</v>
      </c>
      <c r="R32" s="28">
        <f>SUM(R33:R36)</f>
        <v>5</v>
      </c>
      <c r="S32" s="38">
        <f t="shared" si="10"/>
        <v>1</v>
      </c>
      <c r="T32" s="28">
        <f>SUM(T33:T36)</f>
        <v>5</v>
      </c>
      <c r="U32" s="38">
        <f t="shared" si="11"/>
        <v>1</v>
      </c>
      <c r="V32" s="28">
        <f>SUM(V33:V36)</f>
        <v>7</v>
      </c>
      <c r="W32" s="38">
        <f t="shared" si="12"/>
        <v>1</v>
      </c>
      <c r="X32" s="162">
        <f>SUM(X33:X36)</f>
        <v>0</v>
      </c>
      <c r="Y32" s="169" t="e">
        <f t="shared" si="13"/>
        <v>#DIV/0!</v>
      </c>
      <c r="Z32" s="162">
        <f>SUM(Z33:Z36)</f>
        <v>0</v>
      </c>
      <c r="AA32" s="169" t="e">
        <f t="shared" si="14"/>
        <v>#DIV/0!</v>
      </c>
      <c r="AB32" s="162">
        <f>SUM(AB33:AB36)</f>
        <v>0</v>
      </c>
      <c r="AC32" s="169" t="e">
        <f t="shared" si="15"/>
        <v>#DIV/0!</v>
      </c>
      <c r="AD32" s="162">
        <f>SUM(AD33:AD36)</f>
        <v>0</v>
      </c>
      <c r="AE32" s="169" t="e">
        <f t="shared" si="16"/>
        <v>#DIV/0!</v>
      </c>
      <c r="AF32" s="28">
        <f>SUM(AF33:AF36)</f>
        <v>7</v>
      </c>
      <c r="AG32" s="38">
        <f t="shared" si="17"/>
        <v>1</v>
      </c>
      <c r="AH32" s="38"/>
    </row>
    <row r="33" spans="1:34" ht="80.099999999999994" customHeight="1" outlineLevel="1">
      <c r="A33" s="35"/>
      <c r="B33" s="30" t="s">
        <v>49</v>
      </c>
      <c r="C33" s="31">
        <v>3</v>
      </c>
      <c r="D33" s="70">
        <f t="shared" si="4"/>
        <v>1</v>
      </c>
      <c r="E33" s="40"/>
      <c r="F33" s="40"/>
      <c r="G33" s="40"/>
      <c r="H33" s="31">
        <v>3</v>
      </c>
      <c r="I33" s="70">
        <f t="shared" si="5"/>
        <v>1</v>
      </c>
      <c r="J33" s="31">
        <v>3</v>
      </c>
      <c r="K33" s="70">
        <f t="shared" si="6"/>
        <v>1</v>
      </c>
      <c r="L33" s="31">
        <v>3</v>
      </c>
      <c r="M33" s="70">
        <f t="shared" si="7"/>
        <v>1</v>
      </c>
      <c r="N33" s="31">
        <v>3</v>
      </c>
      <c r="O33" s="70">
        <f t="shared" si="8"/>
        <v>1</v>
      </c>
      <c r="P33" s="31">
        <v>3</v>
      </c>
      <c r="Q33" s="70">
        <f t="shared" si="9"/>
        <v>1</v>
      </c>
      <c r="R33" s="31">
        <v>2</v>
      </c>
      <c r="S33" s="70">
        <f t="shared" si="10"/>
        <v>1</v>
      </c>
      <c r="T33" s="31">
        <v>2</v>
      </c>
      <c r="U33" s="70">
        <f t="shared" si="11"/>
        <v>1</v>
      </c>
      <c r="V33" s="31">
        <v>4</v>
      </c>
      <c r="W33" s="70">
        <f t="shared" si="12"/>
        <v>1</v>
      </c>
      <c r="X33" s="163"/>
      <c r="Y33" s="107" t="e">
        <f t="shared" si="13"/>
        <v>#DIV/0!</v>
      </c>
      <c r="Z33" s="163"/>
      <c r="AA33" s="107" t="e">
        <f t="shared" si="14"/>
        <v>#DIV/0!</v>
      </c>
      <c r="AB33" s="163"/>
      <c r="AC33" s="107" t="e">
        <f t="shared" si="15"/>
        <v>#DIV/0!</v>
      </c>
      <c r="AD33" s="163"/>
      <c r="AE33" s="107" t="e">
        <f t="shared" si="16"/>
        <v>#DIV/0!</v>
      </c>
      <c r="AF33" s="33">
        <f>V33</f>
        <v>4</v>
      </c>
      <c r="AG33" s="105">
        <f t="shared" si="17"/>
        <v>1</v>
      </c>
      <c r="AH33" s="42"/>
    </row>
    <row r="34" spans="1:34" ht="80.099999999999994" customHeight="1" outlineLevel="1">
      <c r="A34" s="35"/>
      <c r="B34" s="30" t="s">
        <v>50</v>
      </c>
      <c r="C34" s="31">
        <v>2</v>
      </c>
      <c r="D34" s="70">
        <f t="shared" si="4"/>
        <v>1</v>
      </c>
      <c r="E34" s="40"/>
      <c r="F34" s="40"/>
      <c r="G34" s="40"/>
      <c r="H34" s="31">
        <v>1</v>
      </c>
      <c r="I34" s="70">
        <f t="shared" si="5"/>
        <v>1</v>
      </c>
      <c r="J34" s="31">
        <v>2</v>
      </c>
      <c r="K34" s="70">
        <f t="shared" si="6"/>
        <v>1</v>
      </c>
      <c r="L34" s="31">
        <v>2</v>
      </c>
      <c r="M34" s="70">
        <f t="shared" si="7"/>
        <v>1</v>
      </c>
      <c r="N34" s="31">
        <v>2</v>
      </c>
      <c r="O34" s="70">
        <f t="shared" si="8"/>
        <v>1</v>
      </c>
      <c r="P34" s="31">
        <v>2</v>
      </c>
      <c r="Q34" s="70">
        <f t="shared" si="9"/>
        <v>1</v>
      </c>
      <c r="R34" s="31">
        <v>2</v>
      </c>
      <c r="S34" s="70">
        <f t="shared" si="10"/>
        <v>1</v>
      </c>
      <c r="T34" s="31">
        <v>2</v>
      </c>
      <c r="U34" s="70">
        <f t="shared" si="11"/>
        <v>1</v>
      </c>
      <c r="V34" s="31">
        <v>2</v>
      </c>
      <c r="W34" s="70">
        <f t="shared" si="12"/>
        <v>1</v>
      </c>
      <c r="X34" s="163"/>
      <c r="Y34" s="107" t="e">
        <f t="shared" si="13"/>
        <v>#DIV/0!</v>
      </c>
      <c r="Z34" s="163"/>
      <c r="AA34" s="107" t="e">
        <f t="shared" si="14"/>
        <v>#DIV/0!</v>
      </c>
      <c r="AB34" s="163"/>
      <c r="AC34" s="107" t="e">
        <f t="shared" si="15"/>
        <v>#DIV/0!</v>
      </c>
      <c r="AD34" s="163"/>
      <c r="AE34" s="107" t="e">
        <f t="shared" si="16"/>
        <v>#DIV/0!</v>
      </c>
      <c r="AF34" s="33">
        <f t="shared" ref="AF34:AF36" si="19">V34</f>
        <v>2</v>
      </c>
      <c r="AG34" s="105">
        <f t="shared" si="17"/>
        <v>1</v>
      </c>
      <c r="AH34" s="42"/>
    </row>
    <row r="35" spans="1:34" ht="80.099999999999994" customHeight="1" outlineLevel="1">
      <c r="A35" s="35"/>
      <c r="B35" s="30" t="s">
        <v>51</v>
      </c>
      <c r="C35" s="31">
        <v>0</v>
      </c>
      <c r="D35" s="107" t="e">
        <f t="shared" si="4"/>
        <v>#DIV/0!</v>
      </c>
      <c r="E35" s="40"/>
      <c r="F35" s="40"/>
      <c r="G35" s="40"/>
      <c r="H35" s="31">
        <v>0</v>
      </c>
      <c r="I35" s="107" t="e">
        <f t="shared" si="5"/>
        <v>#DIV/0!</v>
      </c>
      <c r="J35" s="31">
        <v>0</v>
      </c>
      <c r="K35" s="107" t="e">
        <f t="shared" si="6"/>
        <v>#DIV/0!</v>
      </c>
      <c r="L35" s="31">
        <v>0</v>
      </c>
      <c r="M35" s="107" t="e">
        <f t="shared" si="7"/>
        <v>#DIV/0!</v>
      </c>
      <c r="N35" s="31">
        <v>0</v>
      </c>
      <c r="O35" s="107" t="e">
        <f t="shared" si="8"/>
        <v>#DIV/0!</v>
      </c>
      <c r="P35" s="31">
        <v>0</v>
      </c>
      <c r="Q35" s="107" t="e">
        <f t="shared" si="9"/>
        <v>#DIV/0!</v>
      </c>
      <c r="R35" s="31">
        <v>0</v>
      </c>
      <c r="S35" s="107" t="e">
        <f t="shared" si="10"/>
        <v>#DIV/0!</v>
      </c>
      <c r="T35" s="31">
        <v>0</v>
      </c>
      <c r="U35" s="107" t="e">
        <f t="shared" si="11"/>
        <v>#DIV/0!</v>
      </c>
      <c r="V35" s="31">
        <v>0</v>
      </c>
      <c r="W35" s="107" t="e">
        <f t="shared" si="12"/>
        <v>#DIV/0!</v>
      </c>
      <c r="X35" s="163"/>
      <c r="Y35" s="107" t="e">
        <f t="shared" si="13"/>
        <v>#DIV/0!</v>
      </c>
      <c r="Z35" s="163"/>
      <c r="AA35" s="107" t="e">
        <f t="shared" si="14"/>
        <v>#DIV/0!</v>
      </c>
      <c r="AB35" s="163"/>
      <c r="AC35" s="107" t="e">
        <f t="shared" si="15"/>
        <v>#DIV/0!</v>
      </c>
      <c r="AD35" s="163"/>
      <c r="AE35" s="107" t="e">
        <f t="shared" si="16"/>
        <v>#DIV/0!</v>
      </c>
      <c r="AF35" s="33">
        <f t="shared" si="19"/>
        <v>0</v>
      </c>
      <c r="AG35" s="234" t="e">
        <f t="shared" si="17"/>
        <v>#DIV/0!</v>
      </c>
      <c r="AH35" s="42"/>
    </row>
    <row r="36" spans="1:34" ht="80.099999999999994" customHeight="1" outlineLevel="1">
      <c r="A36" s="35"/>
      <c r="B36" s="30" t="s">
        <v>52</v>
      </c>
      <c r="C36" s="31">
        <v>0</v>
      </c>
      <c r="D36" s="107" t="e">
        <f t="shared" si="4"/>
        <v>#DIV/0!</v>
      </c>
      <c r="E36" s="40"/>
      <c r="F36" s="40"/>
      <c r="G36" s="40"/>
      <c r="H36" s="31">
        <v>0</v>
      </c>
      <c r="I36" s="107" t="e">
        <f t="shared" si="5"/>
        <v>#DIV/0!</v>
      </c>
      <c r="J36" s="31">
        <v>0</v>
      </c>
      <c r="K36" s="107" t="e">
        <f t="shared" si="6"/>
        <v>#DIV/0!</v>
      </c>
      <c r="L36" s="31">
        <v>0</v>
      </c>
      <c r="M36" s="107" t="e">
        <f t="shared" si="7"/>
        <v>#DIV/0!</v>
      </c>
      <c r="N36" s="31">
        <v>1</v>
      </c>
      <c r="O36" s="70">
        <f t="shared" si="8"/>
        <v>1</v>
      </c>
      <c r="P36" s="31">
        <v>1</v>
      </c>
      <c r="Q36" s="70">
        <f t="shared" si="9"/>
        <v>1</v>
      </c>
      <c r="R36" s="31">
        <v>1</v>
      </c>
      <c r="S36" s="70">
        <f t="shared" si="10"/>
        <v>1</v>
      </c>
      <c r="T36" s="31">
        <v>1</v>
      </c>
      <c r="U36" s="70">
        <f t="shared" si="11"/>
        <v>1</v>
      </c>
      <c r="V36" s="31">
        <v>1</v>
      </c>
      <c r="W36" s="70">
        <f t="shared" si="12"/>
        <v>1</v>
      </c>
      <c r="X36" s="163"/>
      <c r="Y36" s="107" t="e">
        <f t="shared" si="13"/>
        <v>#DIV/0!</v>
      </c>
      <c r="Z36" s="163"/>
      <c r="AA36" s="107" t="e">
        <f t="shared" si="14"/>
        <v>#DIV/0!</v>
      </c>
      <c r="AB36" s="163"/>
      <c r="AC36" s="107" t="e">
        <f t="shared" si="15"/>
        <v>#DIV/0!</v>
      </c>
      <c r="AD36" s="163"/>
      <c r="AE36" s="107" t="e">
        <f t="shared" si="16"/>
        <v>#DIV/0!</v>
      </c>
      <c r="AF36" s="33">
        <f t="shared" si="19"/>
        <v>1</v>
      </c>
      <c r="AG36" s="105">
        <f t="shared" si="17"/>
        <v>1</v>
      </c>
      <c r="AH36" s="42"/>
    </row>
    <row r="37" spans="1:34" ht="80.099999999999994" customHeight="1">
      <c r="A37" s="35"/>
      <c r="B37" s="27" t="s">
        <v>171</v>
      </c>
      <c r="C37" s="28">
        <f>SUM(C38:C41)</f>
        <v>4</v>
      </c>
      <c r="D37" s="38">
        <f t="shared" si="4"/>
        <v>1</v>
      </c>
      <c r="E37" s="37"/>
      <c r="F37" s="182"/>
      <c r="G37" s="37"/>
      <c r="H37" s="28">
        <f>SUM(H38:H41)</f>
        <v>3</v>
      </c>
      <c r="I37" s="38">
        <f t="shared" si="5"/>
        <v>1</v>
      </c>
      <c r="J37" s="28">
        <f>SUM(J38:J41)</f>
        <v>3</v>
      </c>
      <c r="K37" s="38">
        <f t="shared" si="6"/>
        <v>1</v>
      </c>
      <c r="L37" s="28">
        <f>SUM(L38:L41)</f>
        <v>3</v>
      </c>
      <c r="M37" s="38">
        <f t="shared" si="7"/>
        <v>1</v>
      </c>
      <c r="N37" s="28">
        <f>SUM(N38:N41)</f>
        <v>3</v>
      </c>
      <c r="O37" s="38">
        <f t="shared" si="8"/>
        <v>1</v>
      </c>
      <c r="P37" s="28">
        <f>SUM(P38:P41)</f>
        <v>3</v>
      </c>
      <c r="Q37" s="38">
        <f t="shared" si="9"/>
        <v>1</v>
      </c>
      <c r="R37" s="28">
        <f>SUM(R38:R41)</f>
        <v>3</v>
      </c>
      <c r="S37" s="38">
        <f t="shared" si="10"/>
        <v>1</v>
      </c>
      <c r="T37" s="28">
        <f>SUM(T38:T41)</f>
        <v>3</v>
      </c>
      <c r="U37" s="38">
        <f t="shared" si="11"/>
        <v>1</v>
      </c>
      <c r="V37" s="28">
        <f>SUM(V38:V41)</f>
        <v>3</v>
      </c>
      <c r="W37" s="38">
        <f t="shared" si="12"/>
        <v>1</v>
      </c>
      <c r="X37" s="162">
        <f>SUM(X38:X41)</f>
        <v>0</v>
      </c>
      <c r="Y37" s="169" t="e">
        <f t="shared" si="13"/>
        <v>#DIV/0!</v>
      </c>
      <c r="Z37" s="162">
        <f>SUM(Z38:Z41)</f>
        <v>0</v>
      </c>
      <c r="AA37" s="169" t="e">
        <f t="shared" si="14"/>
        <v>#DIV/0!</v>
      </c>
      <c r="AB37" s="162">
        <f>SUM(AB38:AB41)</f>
        <v>0</v>
      </c>
      <c r="AC37" s="169" t="e">
        <f t="shared" si="15"/>
        <v>#DIV/0!</v>
      </c>
      <c r="AD37" s="162">
        <f>SUM(AD38:AD41)</f>
        <v>0</v>
      </c>
      <c r="AE37" s="169" t="e">
        <f t="shared" si="16"/>
        <v>#DIV/0!</v>
      </c>
      <c r="AF37" s="28">
        <f>SUM(AF38:AF41)</f>
        <v>3</v>
      </c>
      <c r="AG37" s="38">
        <f t="shared" si="17"/>
        <v>1</v>
      </c>
      <c r="AH37" s="38"/>
    </row>
    <row r="38" spans="1:34" ht="80.099999999999994" customHeight="1" outlineLevel="1">
      <c r="A38" s="35"/>
      <c r="B38" s="30" t="s">
        <v>53</v>
      </c>
      <c r="C38" s="31">
        <v>2</v>
      </c>
      <c r="D38" s="70">
        <f t="shared" si="4"/>
        <v>1</v>
      </c>
      <c r="E38" s="40"/>
      <c r="F38" s="40"/>
      <c r="G38" s="40"/>
      <c r="H38" s="31">
        <v>1</v>
      </c>
      <c r="I38" s="70">
        <f t="shared" si="5"/>
        <v>1</v>
      </c>
      <c r="J38" s="31">
        <v>1</v>
      </c>
      <c r="K38" s="70">
        <f t="shared" si="6"/>
        <v>1</v>
      </c>
      <c r="L38" s="31">
        <v>1</v>
      </c>
      <c r="M38" s="70">
        <f t="shared" si="7"/>
        <v>1</v>
      </c>
      <c r="N38" s="31">
        <v>1</v>
      </c>
      <c r="O38" s="70">
        <f t="shared" si="8"/>
        <v>1</v>
      </c>
      <c r="P38" s="31">
        <v>1</v>
      </c>
      <c r="Q38" s="70">
        <f t="shared" si="9"/>
        <v>1</v>
      </c>
      <c r="R38" s="31">
        <v>1</v>
      </c>
      <c r="S38" s="70">
        <f t="shared" si="10"/>
        <v>1</v>
      </c>
      <c r="T38" s="31">
        <v>1</v>
      </c>
      <c r="U38" s="70">
        <f t="shared" si="11"/>
        <v>1</v>
      </c>
      <c r="V38" s="31">
        <v>1</v>
      </c>
      <c r="W38" s="70">
        <f t="shared" si="12"/>
        <v>1</v>
      </c>
      <c r="X38" s="163"/>
      <c r="Y38" s="107" t="e">
        <f t="shared" si="13"/>
        <v>#DIV/0!</v>
      </c>
      <c r="Z38" s="163"/>
      <c r="AA38" s="107" t="e">
        <f t="shared" si="14"/>
        <v>#DIV/0!</v>
      </c>
      <c r="AB38" s="163"/>
      <c r="AC38" s="107" t="e">
        <f t="shared" si="15"/>
        <v>#DIV/0!</v>
      </c>
      <c r="AD38" s="163"/>
      <c r="AE38" s="107" t="e">
        <f t="shared" si="16"/>
        <v>#DIV/0!</v>
      </c>
      <c r="AF38" s="33">
        <f>V38</f>
        <v>1</v>
      </c>
      <c r="AG38" s="105">
        <f t="shared" si="17"/>
        <v>1</v>
      </c>
      <c r="AH38" s="42"/>
    </row>
    <row r="39" spans="1:34" ht="80.099999999999994" customHeight="1" outlineLevel="1">
      <c r="A39" s="35"/>
      <c r="B39" s="30" t="s">
        <v>54</v>
      </c>
      <c r="C39" s="31">
        <v>0</v>
      </c>
      <c r="D39" s="107" t="e">
        <f t="shared" si="4"/>
        <v>#DIV/0!</v>
      </c>
      <c r="E39" s="40"/>
      <c r="F39" s="40"/>
      <c r="G39" s="40"/>
      <c r="H39" s="31">
        <v>0</v>
      </c>
      <c r="I39" s="107" t="e">
        <f t="shared" si="5"/>
        <v>#DIV/0!</v>
      </c>
      <c r="J39" s="31">
        <v>0</v>
      </c>
      <c r="K39" s="107" t="e">
        <f t="shared" si="6"/>
        <v>#DIV/0!</v>
      </c>
      <c r="L39" s="31">
        <v>0</v>
      </c>
      <c r="M39" s="107" t="e">
        <f t="shared" si="7"/>
        <v>#DIV/0!</v>
      </c>
      <c r="N39" s="31">
        <v>0</v>
      </c>
      <c r="O39" s="107" t="e">
        <f t="shared" si="8"/>
        <v>#DIV/0!</v>
      </c>
      <c r="P39" s="31">
        <v>0</v>
      </c>
      <c r="Q39" s="107" t="e">
        <f t="shared" si="9"/>
        <v>#DIV/0!</v>
      </c>
      <c r="R39" s="31">
        <v>0</v>
      </c>
      <c r="S39" s="107" t="e">
        <f t="shared" si="10"/>
        <v>#DIV/0!</v>
      </c>
      <c r="T39" s="31">
        <v>0</v>
      </c>
      <c r="U39" s="107" t="e">
        <f t="shared" si="11"/>
        <v>#DIV/0!</v>
      </c>
      <c r="V39" s="31">
        <v>0</v>
      </c>
      <c r="W39" s="107" t="e">
        <f t="shared" si="12"/>
        <v>#DIV/0!</v>
      </c>
      <c r="X39" s="163"/>
      <c r="Y39" s="107" t="e">
        <f t="shared" si="13"/>
        <v>#DIV/0!</v>
      </c>
      <c r="Z39" s="163"/>
      <c r="AA39" s="107" t="e">
        <f t="shared" si="14"/>
        <v>#DIV/0!</v>
      </c>
      <c r="AB39" s="163"/>
      <c r="AC39" s="107" t="e">
        <f t="shared" si="15"/>
        <v>#DIV/0!</v>
      </c>
      <c r="AD39" s="163"/>
      <c r="AE39" s="107" t="e">
        <f t="shared" si="16"/>
        <v>#DIV/0!</v>
      </c>
      <c r="AF39" s="33">
        <f t="shared" ref="AF39:AF41" si="20">V39</f>
        <v>0</v>
      </c>
      <c r="AG39" s="234" t="e">
        <f t="shared" si="17"/>
        <v>#DIV/0!</v>
      </c>
      <c r="AH39" s="42"/>
    </row>
    <row r="40" spans="1:34" ht="80.099999999999994" customHeight="1" outlineLevel="1">
      <c r="A40" s="35"/>
      <c r="B40" s="30" t="s">
        <v>55</v>
      </c>
      <c r="C40" s="31">
        <v>0</v>
      </c>
      <c r="D40" s="107" t="e">
        <f t="shared" si="4"/>
        <v>#DIV/0!</v>
      </c>
      <c r="E40" s="40"/>
      <c r="F40" s="40"/>
      <c r="G40" s="40"/>
      <c r="H40" s="31">
        <v>0</v>
      </c>
      <c r="I40" s="107" t="e">
        <f t="shared" si="5"/>
        <v>#DIV/0!</v>
      </c>
      <c r="J40" s="31">
        <v>0</v>
      </c>
      <c r="K40" s="107" t="e">
        <f t="shared" si="6"/>
        <v>#DIV/0!</v>
      </c>
      <c r="L40" s="31">
        <v>0</v>
      </c>
      <c r="M40" s="107" t="e">
        <f t="shared" si="7"/>
        <v>#DIV/0!</v>
      </c>
      <c r="N40" s="31">
        <v>0</v>
      </c>
      <c r="O40" s="107" t="e">
        <f t="shared" si="8"/>
        <v>#DIV/0!</v>
      </c>
      <c r="P40" s="31">
        <v>0</v>
      </c>
      <c r="Q40" s="107" t="e">
        <f t="shared" si="9"/>
        <v>#DIV/0!</v>
      </c>
      <c r="R40" s="31">
        <v>0</v>
      </c>
      <c r="S40" s="107" t="e">
        <f t="shared" si="10"/>
        <v>#DIV/0!</v>
      </c>
      <c r="T40" s="31">
        <v>0</v>
      </c>
      <c r="U40" s="107" t="e">
        <f t="shared" si="11"/>
        <v>#DIV/0!</v>
      </c>
      <c r="V40" s="31">
        <v>0</v>
      </c>
      <c r="W40" s="107" t="e">
        <f t="shared" si="12"/>
        <v>#DIV/0!</v>
      </c>
      <c r="X40" s="163"/>
      <c r="Y40" s="107" t="e">
        <f t="shared" si="13"/>
        <v>#DIV/0!</v>
      </c>
      <c r="Z40" s="163"/>
      <c r="AA40" s="107" t="e">
        <f t="shared" si="14"/>
        <v>#DIV/0!</v>
      </c>
      <c r="AB40" s="163"/>
      <c r="AC40" s="107" t="e">
        <f t="shared" si="15"/>
        <v>#DIV/0!</v>
      </c>
      <c r="AD40" s="163"/>
      <c r="AE40" s="107" t="e">
        <f t="shared" si="16"/>
        <v>#DIV/0!</v>
      </c>
      <c r="AF40" s="33">
        <f t="shared" si="20"/>
        <v>0</v>
      </c>
      <c r="AG40" s="234" t="e">
        <f t="shared" si="17"/>
        <v>#DIV/0!</v>
      </c>
      <c r="AH40" s="42"/>
    </row>
    <row r="41" spans="1:34" ht="80.099999999999994" customHeight="1" outlineLevel="1">
      <c r="A41" s="35"/>
      <c r="B41" s="30" t="s">
        <v>56</v>
      </c>
      <c r="C41" s="31">
        <v>2</v>
      </c>
      <c r="D41" s="70">
        <f t="shared" si="4"/>
        <v>1</v>
      </c>
      <c r="E41" s="40"/>
      <c r="F41" s="214"/>
      <c r="G41" s="40"/>
      <c r="H41" s="31">
        <v>2</v>
      </c>
      <c r="I41" s="70">
        <f t="shared" si="5"/>
        <v>1</v>
      </c>
      <c r="J41" s="31">
        <v>2</v>
      </c>
      <c r="K41" s="70">
        <f t="shared" si="6"/>
        <v>1</v>
      </c>
      <c r="L41" s="31">
        <v>2</v>
      </c>
      <c r="M41" s="70">
        <f t="shared" si="7"/>
        <v>1</v>
      </c>
      <c r="N41" s="31">
        <v>2</v>
      </c>
      <c r="O41" s="70">
        <f t="shared" si="8"/>
        <v>1</v>
      </c>
      <c r="P41" s="31">
        <v>2</v>
      </c>
      <c r="Q41" s="70">
        <f t="shared" si="9"/>
        <v>1</v>
      </c>
      <c r="R41" s="31">
        <v>2</v>
      </c>
      <c r="S41" s="70">
        <f t="shared" si="10"/>
        <v>1</v>
      </c>
      <c r="T41" s="31">
        <v>2</v>
      </c>
      <c r="U41" s="70">
        <f t="shared" si="11"/>
        <v>1</v>
      </c>
      <c r="V41" s="31">
        <v>2</v>
      </c>
      <c r="W41" s="70">
        <f t="shared" si="12"/>
        <v>1</v>
      </c>
      <c r="X41" s="163"/>
      <c r="Y41" s="107" t="e">
        <f t="shared" si="13"/>
        <v>#DIV/0!</v>
      </c>
      <c r="Z41" s="163"/>
      <c r="AA41" s="107" t="e">
        <f t="shared" si="14"/>
        <v>#DIV/0!</v>
      </c>
      <c r="AB41" s="163"/>
      <c r="AC41" s="107" t="e">
        <f t="shared" si="15"/>
        <v>#DIV/0!</v>
      </c>
      <c r="AD41" s="163"/>
      <c r="AE41" s="107" t="e">
        <f t="shared" si="16"/>
        <v>#DIV/0!</v>
      </c>
      <c r="AF41" s="33">
        <f t="shared" si="20"/>
        <v>2</v>
      </c>
      <c r="AG41" s="105">
        <f t="shared" si="17"/>
        <v>1</v>
      </c>
      <c r="AH41" s="42"/>
    </row>
    <row r="42" spans="1:34" ht="80.099999999999994" customHeight="1">
      <c r="A42" s="35"/>
      <c r="B42" s="27" t="s">
        <v>172</v>
      </c>
      <c r="C42" s="28">
        <f>SUM(C43:C47)</f>
        <v>1</v>
      </c>
      <c r="D42" s="38">
        <f t="shared" si="4"/>
        <v>1</v>
      </c>
      <c r="E42" s="37"/>
      <c r="F42" s="37"/>
      <c r="G42" s="37"/>
      <c r="H42" s="28">
        <f>SUM(H43:H47)</f>
        <v>0</v>
      </c>
      <c r="I42" s="169" t="e">
        <f t="shared" si="5"/>
        <v>#DIV/0!</v>
      </c>
      <c r="J42" s="28">
        <f>SUM(J43:J47)</f>
        <v>1</v>
      </c>
      <c r="K42" s="38">
        <f t="shared" si="6"/>
        <v>1</v>
      </c>
      <c r="L42" s="28">
        <f>SUM(L43:L47)</f>
        <v>1</v>
      </c>
      <c r="M42" s="38">
        <f t="shared" si="7"/>
        <v>1</v>
      </c>
      <c r="N42" s="28">
        <f>SUM(N43:N47)</f>
        <v>1</v>
      </c>
      <c r="O42" s="38">
        <f t="shared" si="8"/>
        <v>1</v>
      </c>
      <c r="P42" s="28">
        <f>SUM(P43:P47)</f>
        <v>1</v>
      </c>
      <c r="Q42" s="38">
        <f t="shared" si="9"/>
        <v>1</v>
      </c>
      <c r="R42" s="28">
        <f>SUM(R43:R47)</f>
        <v>1</v>
      </c>
      <c r="S42" s="38">
        <f t="shared" si="10"/>
        <v>1</v>
      </c>
      <c r="T42" s="28">
        <f>SUM(T43:T47)</f>
        <v>1</v>
      </c>
      <c r="U42" s="38">
        <f t="shared" si="11"/>
        <v>1</v>
      </c>
      <c r="V42" s="28">
        <f>SUM(V43:V47)</f>
        <v>1</v>
      </c>
      <c r="W42" s="38">
        <f t="shared" si="12"/>
        <v>1</v>
      </c>
      <c r="X42" s="162">
        <f>SUM(X43:X47)</f>
        <v>0</v>
      </c>
      <c r="Y42" s="169" t="e">
        <f t="shared" si="13"/>
        <v>#DIV/0!</v>
      </c>
      <c r="Z42" s="162">
        <f>SUM(Z43:Z47)</f>
        <v>0</v>
      </c>
      <c r="AA42" s="169" t="e">
        <f t="shared" si="14"/>
        <v>#DIV/0!</v>
      </c>
      <c r="AB42" s="162">
        <f>SUM(AB43:AB47)</f>
        <v>0</v>
      </c>
      <c r="AC42" s="169" t="e">
        <f t="shared" si="15"/>
        <v>#DIV/0!</v>
      </c>
      <c r="AD42" s="162">
        <f>SUM(AD43:AD47)</f>
        <v>0</v>
      </c>
      <c r="AE42" s="169" t="e">
        <f t="shared" si="16"/>
        <v>#DIV/0!</v>
      </c>
      <c r="AF42" s="28">
        <f>SUM(AF43:AF47)</f>
        <v>1</v>
      </c>
      <c r="AG42" s="38">
        <f t="shared" si="17"/>
        <v>1</v>
      </c>
      <c r="AH42" s="38"/>
    </row>
    <row r="43" spans="1:34" ht="80.099999999999994" customHeight="1" outlineLevel="1">
      <c r="A43" s="35"/>
      <c r="B43" s="30" t="s">
        <v>57</v>
      </c>
      <c r="C43" s="31">
        <v>0</v>
      </c>
      <c r="D43" s="107" t="e">
        <f t="shared" si="4"/>
        <v>#DIV/0!</v>
      </c>
      <c r="E43" s="40"/>
      <c r="F43" s="40"/>
      <c r="G43" s="40"/>
      <c r="H43" s="31">
        <v>0</v>
      </c>
      <c r="I43" s="107" t="e">
        <f t="shared" si="5"/>
        <v>#DIV/0!</v>
      </c>
      <c r="J43" s="31">
        <v>0</v>
      </c>
      <c r="K43" s="107" t="e">
        <f t="shared" si="6"/>
        <v>#DIV/0!</v>
      </c>
      <c r="L43" s="31">
        <v>0</v>
      </c>
      <c r="M43" s="107" t="e">
        <f t="shared" si="7"/>
        <v>#DIV/0!</v>
      </c>
      <c r="N43" s="31">
        <v>0</v>
      </c>
      <c r="O43" s="107" t="e">
        <f t="shared" si="8"/>
        <v>#DIV/0!</v>
      </c>
      <c r="P43" s="31">
        <v>0</v>
      </c>
      <c r="Q43" s="107" t="e">
        <f t="shared" si="9"/>
        <v>#DIV/0!</v>
      </c>
      <c r="R43" s="31">
        <v>0</v>
      </c>
      <c r="S43" s="107" t="e">
        <f t="shared" si="10"/>
        <v>#DIV/0!</v>
      </c>
      <c r="T43" s="31">
        <v>0</v>
      </c>
      <c r="U43" s="107" t="e">
        <f t="shared" si="11"/>
        <v>#DIV/0!</v>
      </c>
      <c r="V43" s="31">
        <v>0</v>
      </c>
      <c r="W43" s="107" t="e">
        <f t="shared" si="12"/>
        <v>#DIV/0!</v>
      </c>
      <c r="X43" s="163"/>
      <c r="Y43" s="107" t="e">
        <f t="shared" si="13"/>
        <v>#DIV/0!</v>
      </c>
      <c r="Z43" s="163"/>
      <c r="AA43" s="107" t="e">
        <f t="shared" si="14"/>
        <v>#DIV/0!</v>
      </c>
      <c r="AB43" s="163"/>
      <c r="AC43" s="107" t="e">
        <f t="shared" si="15"/>
        <v>#DIV/0!</v>
      </c>
      <c r="AD43" s="163"/>
      <c r="AE43" s="107" t="e">
        <f t="shared" si="16"/>
        <v>#DIV/0!</v>
      </c>
      <c r="AF43" s="33">
        <f>V43</f>
        <v>0</v>
      </c>
      <c r="AG43" s="234" t="e">
        <f t="shared" si="17"/>
        <v>#DIV/0!</v>
      </c>
      <c r="AH43" s="42"/>
    </row>
    <row r="44" spans="1:34" ht="80.099999999999994" customHeight="1" outlineLevel="1">
      <c r="A44" s="35"/>
      <c r="B44" s="30" t="s">
        <v>58</v>
      </c>
      <c r="C44" s="31">
        <v>0</v>
      </c>
      <c r="D44" s="107" t="e">
        <f t="shared" si="4"/>
        <v>#DIV/0!</v>
      </c>
      <c r="E44" s="40"/>
      <c r="F44" s="40"/>
      <c r="G44" s="40"/>
      <c r="H44" s="31">
        <v>0</v>
      </c>
      <c r="I44" s="107" t="e">
        <f t="shared" si="5"/>
        <v>#DIV/0!</v>
      </c>
      <c r="J44" s="31">
        <v>0</v>
      </c>
      <c r="K44" s="107" t="e">
        <f t="shared" si="6"/>
        <v>#DIV/0!</v>
      </c>
      <c r="L44" s="31">
        <v>0</v>
      </c>
      <c r="M44" s="107" t="e">
        <f t="shared" si="7"/>
        <v>#DIV/0!</v>
      </c>
      <c r="N44" s="31">
        <v>0</v>
      </c>
      <c r="O44" s="107" t="e">
        <f t="shared" si="8"/>
        <v>#DIV/0!</v>
      </c>
      <c r="P44" s="31">
        <v>0</v>
      </c>
      <c r="Q44" s="107" t="e">
        <f t="shared" si="9"/>
        <v>#DIV/0!</v>
      </c>
      <c r="R44" s="31">
        <v>0</v>
      </c>
      <c r="S44" s="107" t="e">
        <f t="shared" si="10"/>
        <v>#DIV/0!</v>
      </c>
      <c r="T44" s="31">
        <v>0</v>
      </c>
      <c r="U44" s="107" t="e">
        <f t="shared" si="11"/>
        <v>#DIV/0!</v>
      </c>
      <c r="V44" s="31">
        <v>0</v>
      </c>
      <c r="W44" s="107" t="e">
        <f t="shared" si="12"/>
        <v>#DIV/0!</v>
      </c>
      <c r="X44" s="163"/>
      <c r="Y44" s="107" t="e">
        <f t="shared" si="13"/>
        <v>#DIV/0!</v>
      </c>
      <c r="Z44" s="163"/>
      <c r="AA44" s="107" t="e">
        <f t="shared" si="14"/>
        <v>#DIV/0!</v>
      </c>
      <c r="AB44" s="163"/>
      <c r="AC44" s="107" t="e">
        <f t="shared" si="15"/>
        <v>#DIV/0!</v>
      </c>
      <c r="AD44" s="163"/>
      <c r="AE44" s="107" t="e">
        <f t="shared" si="16"/>
        <v>#DIV/0!</v>
      </c>
      <c r="AF44" s="33">
        <f t="shared" ref="AF44:AF47" si="21">V44</f>
        <v>0</v>
      </c>
      <c r="AG44" s="234" t="e">
        <f t="shared" si="17"/>
        <v>#DIV/0!</v>
      </c>
      <c r="AH44" s="42"/>
    </row>
    <row r="45" spans="1:34" ht="80.099999999999994" customHeight="1" outlineLevel="1">
      <c r="A45" s="35"/>
      <c r="B45" s="30" t="s">
        <v>59</v>
      </c>
      <c r="C45" s="31">
        <v>1</v>
      </c>
      <c r="D45" s="70">
        <f t="shared" si="4"/>
        <v>1</v>
      </c>
      <c r="E45" s="40"/>
      <c r="F45" s="40"/>
      <c r="G45" s="40"/>
      <c r="H45" s="31">
        <v>0</v>
      </c>
      <c r="I45" s="107" t="e">
        <f t="shared" si="5"/>
        <v>#DIV/0!</v>
      </c>
      <c r="J45" s="31">
        <v>1</v>
      </c>
      <c r="K45" s="70">
        <f t="shared" si="6"/>
        <v>1</v>
      </c>
      <c r="L45" s="31">
        <v>1</v>
      </c>
      <c r="M45" s="70">
        <f t="shared" si="7"/>
        <v>1</v>
      </c>
      <c r="N45" s="31">
        <v>1</v>
      </c>
      <c r="O45" s="70">
        <f t="shared" si="8"/>
        <v>1</v>
      </c>
      <c r="P45" s="31">
        <v>1</v>
      </c>
      <c r="Q45" s="70">
        <f t="shared" si="9"/>
        <v>1</v>
      </c>
      <c r="R45" s="31">
        <v>1</v>
      </c>
      <c r="S45" s="70">
        <f t="shared" si="10"/>
        <v>1</v>
      </c>
      <c r="T45" s="31">
        <v>1</v>
      </c>
      <c r="U45" s="70">
        <f t="shared" si="11"/>
        <v>1</v>
      </c>
      <c r="V45" s="31">
        <v>1</v>
      </c>
      <c r="W45" s="70">
        <f t="shared" si="12"/>
        <v>1</v>
      </c>
      <c r="X45" s="163"/>
      <c r="Y45" s="107" t="e">
        <f t="shared" si="13"/>
        <v>#DIV/0!</v>
      </c>
      <c r="Z45" s="163"/>
      <c r="AA45" s="107" t="e">
        <f t="shared" si="14"/>
        <v>#DIV/0!</v>
      </c>
      <c r="AB45" s="163"/>
      <c r="AC45" s="107" t="e">
        <f t="shared" si="15"/>
        <v>#DIV/0!</v>
      </c>
      <c r="AD45" s="163"/>
      <c r="AE45" s="107" t="e">
        <f t="shared" si="16"/>
        <v>#DIV/0!</v>
      </c>
      <c r="AF45" s="33">
        <f t="shared" si="21"/>
        <v>1</v>
      </c>
      <c r="AG45" s="105">
        <f t="shared" si="17"/>
        <v>1</v>
      </c>
      <c r="AH45" s="42"/>
    </row>
    <row r="46" spans="1:34" ht="80.099999999999994" customHeight="1" outlineLevel="1">
      <c r="A46" s="35"/>
      <c r="B46" s="30" t="s">
        <v>60</v>
      </c>
      <c r="C46" s="31">
        <v>0</v>
      </c>
      <c r="D46" s="107" t="e">
        <f t="shared" si="4"/>
        <v>#DIV/0!</v>
      </c>
      <c r="E46" s="40"/>
      <c r="F46" s="40"/>
      <c r="G46" s="40"/>
      <c r="H46" s="31">
        <v>0</v>
      </c>
      <c r="I46" s="107" t="e">
        <f t="shared" si="5"/>
        <v>#DIV/0!</v>
      </c>
      <c r="J46" s="31">
        <v>0</v>
      </c>
      <c r="K46" s="107" t="e">
        <f t="shared" si="6"/>
        <v>#DIV/0!</v>
      </c>
      <c r="L46" s="31">
        <v>0</v>
      </c>
      <c r="M46" s="107" t="e">
        <f t="shared" si="7"/>
        <v>#DIV/0!</v>
      </c>
      <c r="N46" s="31">
        <v>0</v>
      </c>
      <c r="O46" s="107" t="e">
        <f t="shared" si="8"/>
        <v>#DIV/0!</v>
      </c>
      <c r="P46" s="31">
        <v>0</v>
      </c>
      <c r="Q46" s="107" t="e">
        <f t="shared" si="9"/>
        <v>#DIV/0!</v>
      </c>
      <c r="R46" s="31">
        <v>0</v>
      </c>
      <c r="S46" s="107" t="e">
        <f t="shared" si="10"/>
        <v>#DIV/0!</v>
      </c>
      <c r="T46" s="31">
        <v>0</v>
      </c>
      <c r="U46" s="107" t="e">
        <f t="shared" si="11"/>
        <v>#DIV/0!</v>
      </c>
      <c r="V46" s="31">
        <v>0</v>
      </c>
      <c r="W46" s="107" t="e">
        <f t="shared" si="12"/>
        <v>#DIV/0!</v>
      </c>
      <c r="X46" s="163"/>
      <c r="Y46" s="107" t="e">
        <f t="shared" si="13"/>
        <v>#DIV/0!</v>
      </c>
      <c r="Z46" s="163"/>
      <c r="AA46" s="107" t="e">
        <f t="shared" si="14"/>
        <v>#DIV/0!</v>
      </c>
      <c r="AB46" s="163"/>
      <c r="AC46" s="107" t="e">
        <f t="shared" si="15"/>
        <v>#DIV/0!</v>
      </c>
      <c r="AD46" s="163"/>
      <c r="AE46" s="107" t="e">
        <f t="shared" si="16"/>
        <v>#DIV/0!</v>
      </c>
      <c r="AF46" s="33">
        <f t="shared" si="21"/>
        <v>0</v>
      </c>
      <c r="AG46" s="234" t="e">
        <f t="shared" si="17"/>
        <v>#DIV/0!</v>
      </c>
      <c r="AH46" s="42"/>
    </row>
    <row r="47" spans="1:34" ht="80.099999999999994" customHeight="1" outlineLevel="1">
      <c r="A47" s="35"/>
      <c r="B47" s="30" t="s">
        <v>61</v>
      </c>
      <c r="C47" s="31">
        <v>0</v>
      </c>
      <c r="D47" s="107" t="e">
        <f t="shared" si="4"/>
        <v>#DIV/0!</v>
      </c>
      <c r="E47" s="40"/>
      <c r="F47" s="40"/>
      <c r="G47" s="40"/>
      <c r="H47" s="31">
        <v>0</v>
      </c>
      <c r="I47" s="107" t="e">
        <f t="shared" si="5"/>
        <v>#DIV/0!</v>
      </c>
      <c r="J47" s="31">
        <v>0</v>
      </c>
      <c r="K47" s="107" t="e">
        <f t="shared" si="6"/>
        <v>#DIV/0!</v>
      </c>
      <c r="L47" s="31">
        <v>0</v>
      </c>
      <c r="M47" s="107" t="e">
        <f t="shared" si="7"/>
        <v>#DIV/0!</v>
      </c>
      <c r="N47" s="31">
        <v>0</v>
      </c>
      <c r="O47" s="107" t="e">
        <f t="shared" si="8"/>
        <v>#DIV/0!</v>
      </c>
      <c r="P47" s="31">
        <v>0</v>
      </c>
      <c r="Q47" s="107" t="e">
        <f t="shared" si="9"/>
        <v>#DIV/0!</v>
      </c>
      <c r="R47" s="31">
        <v>0</v>
      </c>
      <c r="S47" s="107" t="e">
        <f t="shared" si="10"/>
        <v>#DIV/0!</v>
      </c>
      <c r="T47" s="31">
        <v>0</v>
      </c>
      <c r="U47" s="107" t="e">
        <f t="shared" si="11"/>
        <v>#DIV/0!</v>
      </c>
      <c r="V47" s="31">
        <v>0</v>
      </c>
      <c r="W47" s="107" t="e">
        <f t="shared" si="12"/>
        <v>#DIV/0!</v>
      </c>
      <c r="X47" s="163"/>
      <c r="Y47" s="107" t="e">
        <f t="shared" si="13"/>
        <v>#DIV/0!</v>
      </c>
      <c r="Z47" s="163"/>
      <c r="AA47" s="107" t="e">
        <f t="shared" si="14"/>
        <v>#DIV/0!</v>
      </c>
      <c r="AB47" s="163"/>
      <c r="AC47" s="107" t="e">
        <f t="shared" si="15"/>
        <v>#DIV/0!</v>
      </c>
      <c r="AD47" s="163"/>
      <c r="AE47" s="107" t="e">
        <f t="shared" si="16"/>
        <v>#DIV/0!</v>
      </c>
      <c r="AF47" s="33">
        <f t="shared" si="21"/>
        <v>0</v>
      </c>
      <c r="AG47" s="234" t="e">
        <f t="shared" si="17"/>
        <v>#DIV/0!</v>
      </c>
      <c r="AH47" s="42"/>
    </row>
    <row r="48" spans="1:34" ht="80.099999999999994" customHeight="1" outlineLevel="1">
      <c r="A48" s="35"/>
      <c r="B48" s="27" t="s">
        <v>265</v>
      </c>
      <c r="C48" s="28">
        <v>0</v>
      </c>
      <c r="D48" s="38" t="e">
        <f t="shared" si="4"/>
        <v>#DIV/0!</v>
      </c>
      <c r="E48" s="37"/>
      <c r="F48" s="37"/>
      <c r="G48" s="37"/>
      <c r="H48" s="28">
        <v>0</v>
      </c>
      <c r="I48" s="169" t="e">
        <f t="shared" si="5"/>
        <v>#DIV/0!</v>
      </c>
      <c r="J48" s="28">
        <v>0</v>
      </c>
      <c r="K48" s="169" t="e">
        <f t="shared" si="6"/>
        <v>#DIV/0!</v>
      </c>
      <c r="L48" s="28">
        <v>0</v>
      </c>
      <c r="M48" s="169" t="e">
        <f t="shared" si="7"/>
        <v>#DIV/0!</v>
      </c>
      <c r="N48" s="28">
        <v>0</v>
      </c>
      <c r="O48" s="169" t="e">
        <f t="shared" si="8"/>
        <v>#DIV/0!</v>
      </c>
      <c r="P48" s="28">
        <v>0</v>
      </c>
      <c r="Q48" s="169" t="e">
        <f t="shared" si="9"/>
        <v>#DIV/0!</v>
      </c>
      <c r="R48" s="28">
        <v>0</v>
      </c>
      <c r="S48" s="169" t="e">
        <f t="shared" si="10"/>
        <v>#DIV/0!</v>
      </c>
      <c r="T48" s="28">
        <v>0</v>
      </c>
      <c r="U48" s="169" t="e">
        <f t="shared" si="11"/>
        <v>#DIV/0!</v>
      </c>
      <c r="V48" s="28">
        <v>0</v>
      </c>
      <c r="W48" s="169" t="e">
        <f t="shared" si="12"/>
        <v>#DIV/0!</v>
      </c>
      <c r="X48" s="162"/>
      <c r="Y48" s="169" t="e">
        <f t="shared" si="13"/>
        <v>#DIV/0!</v>
      </c>
      <c r="Z48" s="162"/>
      <c r="AA48" s="169" t="e">
        <f t="shared" si="14"/>
        <v>#DIV/0!</v>
      </c>
      <c r="AB48" s="162"/>
      <c r="AC48" s="169" t="e">
        <f t="shared" si="15"/>
        <v>#DIV/0!</v>
      </c>
      <c r="AD48" s="162"/>
      <c r="AE48" s="169" t="e">
        <f t="shared" si="16"/>
        <v>#DIV/0!</v>
      </c>
      <c r="AF48" s="28">
        <f>V48</f>
        <v>0</v>
      </c>
      <c r="AG48" s="38" t="e">
        <f t="shared" si="17"/>
        <v>#DIV/0!</v>
      </c>
      <c r="AH48" s="38"/>
    </row>
    <row r="49" spans="1:34" ht="80.099999999999994" customHeight="1">
      <c r="A49" s="316" t="s">
        <v>27</v>
      </c>
      <c r="B49" s="24" t="s">
        <v>62</v>
      </c>
      <c r="C49" s="25">
        <f>C50+C55+C60+C65+C71</f>
        <v>17</v>
      </c>
      <c r="D49" s="26">
        <f t="shared" ref="D49:D71" si="22">C49/C3</f>
        <v>1</v>
      </c>
      <c r="E49" s="26"/>
      <c r="F49" s="26"/>
      <c r="G49" s="26"/>
      <c r="H49" s="25">
        <f>H50+H55+H60+H65+H71</f>
        <v>14</v>
      </c>
      <c r="I49" s="26">
        <f t="shared" ref="I49:I71" si="23">H49/H3</f>
        <v>1</v>
      </c>
      <c r="J49" s="25">
        <f>J50+J55+J60+J65+J71</f>
        <v>17</v>
      </c>
      <c r="K49" s="26">
        <f t="shared" ref="K49:K71" si="24">J49/J3</f>
        <v>1</v>
      </c>
      <c r="L49" s="25">
        <f>L50+L55+L60+L65+L71</f>
        <v>16</v>
      </c>
      <c r="M49" s="26">
        <f t="shared" ref="M49:M71" si="25">L49/L3</f>
        <v>1</v>
      </c>
      <c r="N49" s="25">
        <f>N50+N55+N60+N65+N71</f>
        <v>16</v>
      </c>
      <c r="O49" s="26">
        <f t="shared" ref="O49:O71" si="26">N49/N3</f>
        <v>0.94117647058823528</v>
      </c>
      <c r="P49" s="25">
        <f>P50+P55+P60+P65+P71</f>
        <v>18</v>
      </c>
      <c r="Q49" s="26">
        <f t="shared" ref="Q49:Q71" si="27">P49/P3</f>
        <v>1</v>
      </c>
      <c r="R49" s="25">
        <f>R50+R55+R60+R65+R71</f>
        <v>16</v>
      </c>
      <c r="S49" s="26">
        <f t="shared" ref="S49:S71" si="28">R49/R3</f>
        <v>0.94117647058823528</v>
      </c>
      <c r="T49" s="25">
        <f>T50+T55+T60+T65+T71</f>
        <v>17</v>
      </c>
      <c r="U49" s="26">
        <f t="shared" ref="U49:U71" si="29">T49/T3</f>
        <v>1</v>
      </c>
      <c r="V49" s="25">
        <f>V50+V55+V60+V65+V71</f>
        <v>19</v>
      </c>
      <c r="W49" s="26">
        <f t="shared" ref="W49:W71" si="30">V49/V3</f>
        <v>1</v>
      </c>
      <c r="X49" s="170">
        <f>X50+X55+X60+X65+X71</f>
        <v>0</v>
      </c>
      <c r="Y49" s="172" t="e">
        <f t="shared" ref="Y49:Y71" si="31">X49/X3</f>
        <v>#DIV/0!</v>
      </c>
      <c r="Z49" s="170">
        <f>Z50+Z55+Z60+Z65+Z71</f>
        <v>0</v>
      </c>
      <c r="AA49" s="172" t="e">
        <f t="shared" ref="AA49:AA71" si="32">Z49/Z3</f>
        <v>#DIV/0!</v>
      </c>
      <c r="AB49" s="170">
        <f>AB50+AB55+AB60+AB65+AB71</f>
        <v>0</v>
      </c>
      <c r="AC49" s="172" t="e">
        <f t="shared" ref="AC49:AC71" si="33">AB49/AB3</f>
        <v>#DIV/0!</v>
      </c>
      <c r="AD49" s="170">
        <f>AD50+AD55+AD60+AD65+AD71</f>
        <v>0</v>
      </c>
      <c r="AE49" s="172" t="e">
        <f t="shared" ref="AE49:AE71" si="34">AD49/AD3</f>
        <v>#DIV/0!</v>
      </c>
      <c r="AF49" s="25">
        <f>AF50+AF55+AF60+AF65+AF71</f>
        <v>19</v>
      </c>
      <c r="AG49" s="36">
        <f t="shared" ref="AG49:AG71" si="35">AF49/AF3</f>
        <v>1</v>
      </c>
      <c r="AH49" s="171" t="e">
        <f>AG49/F49-100%</f>
        <v>#DIV/0!</v>
      </c>
    </row>
    <row r="50" spans="1:34" ht="79.5" customHeight="1">
      <c r="A50" s="316"/>
      <c r="B50" s="27" t="s">
        <v>169</v>
      </c>
      <c r="C50" s="28">
        <f>SUM(C51:C54)</f>
        <v>7</v>
      </c>
      <c r="D50" s="38">
        <f t="shared" si="22"/>
        <v>1</v>
      </c>
      <c r="E50" s="37"/>
      <c r="F50" s="37"/>
      <c r="G50" s="37"/>
      <c r="H50" s="28">
        <f>SUM(H51:H54)</f>
        <v>7</v>
      </c>
      <c r="I50" s="38">
        <f t="shared" si="23"/>
        <v>1</v>
      </c>
      <c r="J50" s="28">
        <f>SUM(J51:J54)</f>
        <v>8</v>
      </c>
      <c r="K50" s="38">
        <f t="shared" si="24"/>
        <v>1</v>
      </c>
      <c r="L50" s="28">
        <f>SUM(L51:L54)</f>
        <v>7</v>
      </c>
      <c r="M50" s="38">
        <f t="shared" si="25"/>
        <v>1</v>
      </c>
      <c r="N50" s="28">
        <f>SUM(N51:N54)</f>
        <v>6</v>
      </c>
      <c r="O50" s="38">
        <f t="shared" si="26"/>
        <v>0.8571428571428571</v>
      </c>
      <c r="P50" s="28">
        <f>SUM(P51:P54)</f>
        <v>8</v>
      </c>
      <c r="Q50" s="38">
        <f t="shared" si="27"/>
        <v>1</v>
      </c>
      <c r="R50" s="28">
        <f>SUM(R51:R54)</f>
        <v>8</v>
      </c>
      <c r="S50" s="38">
        <f t="shared" si="28"/>
        <v>1</v>
      </c>
      <c r="T50" s="28">
        <f>SUM(T51:T54)</f>
        <v>8</v>
      </c>
      <c r="U50" s="38">
        <f t="shared" si="29"/>
        <v>1</v>
      </c>
      <c r="V50" s="28">
        <f>SUM(V51:V54)</f>
        <v>8</v>
      </c>
      <c r="W50" s="38">
        <f t="shared" si="30"/>
        <v>1</v>
      </c>
      <c r="X50" s="162">
        <f>SUM(X51:X54)</f>
        <v>0</v>
      </c>
      <c r="Y50" s="169" t="e">
        <f t="shared" si="31"/>
        <v>#DIV/0!</v>
      </c>
      <c r="Z50" s="162">
        <f>SUM(Z51:Z54)</f>
        <v>0</v>
      </c>
      <c r="AA50" s="169" t="e">
        <f t="shared" si="32"/>
        <v>#DIV/0!</v>
      </c>
      <c r="AB50" s="162">
        <f>SUM(AB51:AB54)</f>
        <v>0</v>
      </c>
      <c r="AC50" s="169" t="e">
        <f t="shared" si="33"/>
        <v>#DIV/0!</v>
      </c>
      <c r="AD50" s="162">
        <f>SUM(AD51:AD54)</f>
        <v>0</v>
      </c>
      <c r="AE50" s="169" t="e">
        <f t="shared" si="34"/>
        <v>#DIV/0!</v>
      </c>
      <c r="AF50" s="28">
        <f>SUM(AF51:AF54)</f>
        <v>8</v>
      </c>
      <c r="AG50" s="38">
        <f t="shared" si="35"/>
        <v>1</v>
      </c>
      <c r="AH50" s="169" t="e">
        <f>AG50/F50-100%</f>
        <v>#DIV/0!</v>
      </c>
    </row>
    <row r="51" spans="1:34" ht="80.099999999999994" customHeight="1" outlineLevel="1">
      <c r="A51" s="316"/>
      <c r="B51" s="30" t="s">
        <v>45</v>
      </c>
      <c r="C51" s="31">
        <v>1</v>
      </c>
      <c r="D51" s="70">
        <f t="shared" si="22"/>
        <v>1</v>
      </c>
      <c r="E51" s="40"/>
      <c r="F51" s="40"/>
      <c r="G51" s="40"/>
      <c r="H51" s="31">
        <v>1</v>
      </c>
      <c r="I51" s="70">
        <f t="shared" si="23"/>
        <v>1</v>
      </c>
      <c r="J51" s="31">
        <v>1</v>
      </c>
      <c r="K51" s="70">
        <f t="shared" si="24"/>
        <v>1</v>
      </c>
      <c r="L51" s="31">
        <v>1</v>
      </c>
      <c r="M51" s="70">
        <f t="shared" si="25"/>
        <v>1</v>
      </c>
      <c r="N51" s="31">
        <v>1</v>
      </c>
      <c r="O51" s="70">
        <f t="shared" si="26"/>
        <v>1</v>
      </c>
      <c r="P51" s="31">
        <v>1</v>
      </c>
      <c r="Q51" s="70">
        <f t="shared" si="27"/>
        <v>1</v>
      </c>
      <c r="R51" s="31">
        <v>1</v>
      </c>
      <c r="S51" s="70">
        <f t="shared" si="28"/>
        <v>1</v>
      </c>
      <c r="T51" s="31">
        <v>1</v>
      </c>
      <c r="U51" s="70">
        <f t="shared" si="29"/>
        <v>1</v>
      </c>
      <c r="V51" s="31">
        <v>1</v>
      </c>
      <c r="W51" s="70">
        <f t="shared" si="30"/>
        <v>1</v>
      </c>
      <c r="X51" s="163"/>
      <c r="Y51" s="107" t="e">
        <f t="shared" si="31"/>
        <v>#DIV/0!</v>
      </c>
      <c r="Z51" s="163"/>
      <c r="AA51" s="107" t="e">
        <f t="shared" si="32"/>
        <v>#DIV/0!</v>
      </c>
      <c r="AB51" s="163"/>
      <c r="AC51" s="107" t="e">
        <f t="shared" si="33"/>
        <v>#DIV/0!</v>
      </c>
      <c r="AD51" s="163"/>
      <c r="AE51" s="107" t="e">
        <f t="shared" si="34"/>
        <v>#DIV/0!</v>
      </c>
      <c r="AF51" s="33">
        <f>V51</f>
        <v>1</v>
      </c>
      <c r="AG51" s="105">
        <f t="shared" si="35"/>
        <v>1</v>
      </c>
      <c r="AH51" s="42"/>
    </row>
    <row r="52" spans="1:34" ht="80.099999999999994" customHeight="1" outlineLevel="1">
      <c r="A52" s="34"/>
      <c r="B52" s="30" t="s">
        <v>46</v>
      </c>
      <c r="C52" s="31">
        <v>4</v>
      </c>
      <c r="D52" s="70">
        <f t="shared" si="22"/>
        <v>1</v>
      </c>
      <c r="E52" s="40"/>
      <c r="F52" s="40"/>
      <c r="G52" s="40"/>
      <c r="H52" s="31">
        <v>4</v>
      </c>
      <c r="I52" s="70">
        <f t="shared" si="23"/>
        <v>1</v>
      </c>
      <c r="J52" s="31">
        <v>4</v>
      </c>
      <c r="K52" s="70">
        <f t="shared" si="24"/>
        <v>1</v>
      </c>
      <c r="L52" s="31">
        <v>4</v>
      </c>
      <c r="M52" s="70">
        <f t="shared" si="25"/>
        <v>1</v>
      </c>
      <c r="N52" s="31">
        <v>4</v>
      </c>
      <c r="O52" s="70">
        <f t="shared" si="26"/>
        <v>1</v>
      </c>
      <c r="P52" s="31">
        <v>4</v>
      </c>
      <c r="Q52" s="70">
        <f t="shared" si="27"/>
        <v>1</v>
      </c>
      <c r="R52" s="31">
        <v>4</v>
      </c>
      <c r="S52" s="70">
        <f t="shared" si="28"/>
        <v>1</v>
      </c>
      <c r="T52" s="31">
        <v>4</v>
      </c>
      <c r="U52" s="70">
        <f t="shared" si="29"/>
        <v>1</v>
      </c>
      <c r="V52" s="31">
        <v>4</v>
      </c>
      <c r="W52" s="70">
        <f t="shared" si="30"/>
        <v>1</v>
      </c>
      <c r="X52" s="163"/>
      <c r="Y52" s="107" t="e">
        <f t="shared" si="31"/>
        <v>#DIV/0!</v>
      </c>
      <c r="Z52" s="163"/>
      <c r="AA52" s="107" t="e">
        <f t="shared" si="32"/>
        <v>#DIV/0!</v>
      </c>
      <c r="AB52" s="163"/>
      <c r="AC52" s="107" t="e">
        <f t="shared" si="33"/>
        <v>#DIV/0!</v>
      </c>
      <c r="AD52" s="163"/>
      <c r="AE52" s="107" t="e">
        <f t="shared" si="34"/>
        <v>#DIV/0!</v>
      </c>
      <c r="AF52" s="33">
        <f t="shared" ref="AF52:AF54" si="36">V52</f>
        <v>4</v>
      </c>
      <c r="AG52" s="105">
        <f t="shared" si="35"/>
        <v>1</v>
      </c>
      <c r="AH52" s="42"/>
    </row>
    <row r="53" spans="1:34" ht="80.099999999999994" customHeight="1" outlineLevel="1">
      <c r="A53" s="34"/>
      <c r="B53" s="30" t="s">
        <v>47</v>
      </c>
      <c r="C53" s="31">
        <v>2</v>
      </c>
      <c r="D53" s="70">
        <f t="shared" si="22"/>
        <v>1</v>
      </c>
      <c r="E53" s="40"/>
      <c r="F53" s="40"/>
      <c r="G53" s="40"/>
      <c r="H53" s="31">
        <v>2</v>
      </c>
      <c r="I53" s="70">
        <f t="shared" si="23"/>
        <v>1</v>
      </c>
      <c r="J53" s="31">
        <v>3</v>
      </c>
      <c r="K53" s="70">
        <f t="shared" si="24"/>
        <v>1</v>
      </c>
      <c r="L53" s="31">
        <v>2</v>
      </c>
      <c r="M53" s="70">
        <f t="shared" si="25"/>
        <v>1</v>
      </c>
      <c r="N53" s="31">
        <v>1</v>
      </c>
      <c r="O53" s="70">
        <f t="shared" si="26"/>
        <v>0.5</v>
      </c>
      <c r="P53" s="31">
        <v>3</v>
      </c>
      <c r="Q53" s="70">
        <f t="shared" si="27"/>
        <v>1</v>
      </c>
      <c r="R53" s="31">
        <v>3</v>
      </c>
      <c r="S53" s="70">
        <f t="shared" si="28"/>
        <v>1</v>
      </c>
      <c r="T53" s="31">
        <v>3</v>
      </c>
      <c r="U53" s="70">
        <f t="shared" si="29"/>
        <v>1</v>
      </c>
      <c r="V53" s="31">
        <v>3</v>
      </c>
      <c r="W53" s="70">
        <f t="shared" si="30"/>
        <v>1</v>
      </c>
      <c r="X53" s="163"/>
      <c r="Y53" s="107" t="e">
        <f t="shared" si="31"/>
        <v>#DIV/0!</v>
      </c>
      <c r="Z53" s="163"/>
      <c r="AA53" s="107" t="e">
        <f t="shared" si="32"/>
        <v>#DIV/0!</v>
      </c>
      <c r="AB53" s="163"/>
      <c r="AC53" s="107" t="e">
        <f t="shared" si="33"/>
        <v>#DIV/0!</v>
      </c>
      <c r="AD53" s="163"/>
      <c r="AE53" s="107" t="e">
        <f t="shared" si="34"/>
        <v>#DIV/0!</v>
      </c>
      <c r="AF53" s="33">
        <f t="shared" si="36"/>
        <v>3</v>
      </c>
      <c r="AG53" s="105">
        <f t="shared" si="35"/>
        <v>1</v>
      </c>
      <c r="AH53" s="42"/>
    </row>
    <row r="54" spans="1:34" ht="80.099999999999994" customHeight="1" outlineLevel="1">
      <c r="A54" s="34"/>
      <c r="B54" s="30" t="s">
        <v>48</v>
      </c>
      <c r="C54" s="31">
        <v>0</v>
      </c>
      <c r="D54" s="107" t="e">
        <f t="shared" si="22"/>
        <v>#DIV/0!</v>
      </c>
      <c r="E54" s="40"/>
      <c r="F54" s="40"/>
      <c r="G54" s="40"/>
      <c r="H54" s="31">
        <v>0</v>
      </c>
      <c r="I54" s="107" t="e">
        <f t="shared" si="23"/>
        <v>#DIV/0!</v>
      </c>
      <c r="J54" s="31">
        <v>0</v>
      </c>
      <c r="K54" s="107" t="e">
        <f t="shared" si="24"/>
        <v>#DIV/0!</v>
      </c>
      <c r="L54" s="31">
        <v>0</v>
      </c>
      <c r="M54" s="107" t="e">
        <f t="shared" si="25"/>
        <v>#DIV/0!</v>
      </c>
      <c r="N54" s="31">
        <v>0</v>
      </c>
      <c r="O54" s="107" t="e">
        <f t="shared" si="26"/>
        <v>#DIV/0!</v>
      </c>
      <c r="P54" s="31">
        <v>0</v>
      </c>
      <c r="Q54" s="107" t="e">
        <f t="shared" si="27"/>
        <v>#DIV/0!</v>
      </c>
      <c r="R54" s="31">
        <v>0</v>
      </c>
      <c r="S54" s="107" t="e">
        <f t="shared" si="28"/>
        <v>#DIV/0!</v>
      </c>
      <c r="T54" s="31">
        <v>0</v>
      </c>
      <c r="U54" s="107" t="e">
        <f t="shared" si="29"/>
        <v>#DIV/0!</v>
      </c>
      <c r="V54" s="31">
        <v>0</v>
      </c>
      <c r="W54" s="107" t="e">
        <f t="shared" si="30"/>
        <v>#DIV/0!</v>
      </c>
      <c r="X54" s="163"/>
      <c r="Y54" s="107" t="e">
        <f t="shared" si="31"/>
        <v>#DIV/0!</v>
      </c>
      <c r="Z54" s="163"/>
      <c r="AA54" s="107" t="e">
        <f t="shared" si="32"/>
        <v>#DIV/0!</v>
      </c>
      <c r="AB54" s="163"/>
      <c r="AC54" s="107" t="e">
        <f t="shared" si="33"/>
        <v>#DIV/0!</v>
      </c>
      <c r="AD54" s="163"/>
      <c r="AE54" s="107" t="e">
        <f t="shared" si="34"/>
        <v>#DIV/0!</v>
      </c>
      <c r="AF54" s="33">
        <f t="shared" si="36"/>
        <v>0</v>
      </c>
      <c r="AG54" s="234" t="e">
        <f t="shared" si="35"/>
        <v>#DIV/0!</v>
      </c>
      <c r="AH54" s="42"/>
    </row>
    <row r="55" spans="1:34" ht="80.099999999999994" customHeight="1">
      <c r="A55" s="35"/>
      <c r="B55" s="27" t="s">
        <v>170</v>
      </c>
      <c r="C55" s="28">
        <f>SUM(C56:C59)</f>
        <v>5</v>
      </c>
      <c r="D55" s="38">
        <f t="shared" si="22"/>
        <v>1</v>
      </c>
      <c r="E55" s="37"/>
      <c r="F55" s="37"/>
      <c r="G55" s="37"/>
      <c r="H55" s="28">
        <f>SUM(H56:H59)</f>
        <v>4</v>
      </c>
      <c r="I55" s="38">
        <f t="shared" si="23"/>
        <v>1</v>
      </c>
      <c r="J55" s="28">
        <f>SUM(J56:J59)</f>
        <v>5</v>
      </c>
      <c r="K55" s="38">
        <f t="shared" si="24"/>
        <v>1</v>
      </c>
      <c r="L55" s="28">
        <f>SUM(L56:L59)</f>
        <v>5</v>
      </c>
      <c r="M55" s="38">
        <f t="shared" si="25"/>
        <v>1</v>
      </c>
      <c r="N55" s="28">
        <f>SUM(N56:N59)</f>
        <v>6</v>
      </c>
      <c r="O55" s="38">
        <f t="shared" si="26"/>
        <v>1</v>
      </c>
      <c r="P55" s="28">
        <f>SUM(P56:P59)</f>
        <v>6</v>
      </c>
      <c r="Q55" s="38">
        <f t="shared" si="27"/>
        <v>1</v>
      </c>
      <c r="R55" s="28">
        <f>SUM(R56:R59)</f>
        <v>4</v>
      </c>
      <c r="S55" s="38">
        <f t="shared" si="28"/>
        <v>0.8</v>
      </c>
      <c r="T55" s="28">
        <f>SUM(T56:T59)</f>
        <v>5</v>
      </c>
      <c r="U55" s="38">
        <f t="shared" si="29"/>
        <v>1</v>
      </c>
      <c r="V55" s="28">
        <f>SUM(V56:V59)</f>
        <v>7</v>
      </c>
      <c r="W55" s="38">
        <f t="shared" si="30"/>
        <v>1</v>
      </c>
      <c r="X55" s="162">
        <f>SUM(X56:X59)</f>
        <v>0</v>
      </c>
      <c r="Y55" s="169" t="e">
        <f t="shared" si="31"/>
        <v>#DIV/0!</v>
      </c>
      <c r="Z55" s="162">
        <f>SUM(Z56:Z59)</f>
        <v>0</v>
      </c>
      <c r="AA55" s="169" t="e">
        <f t="shared" si="32"/>
        <v>#DIV/0!</v>
      </c>
      <c r="AB55" s="162">
        <f>SUM(AB56:AB59)</f>
        <v>0</v>
      </c>
      <c r="AC55" s="169" t="e">
        <f t="shared" si="33"/>
        <v>#DIV/0!</v>
      </c>
      <c r="AD55" s="162">
        <f>SUM(AD56:AD59)</f>
        <v>0</v>
      </c>
      <c r="AE55" s="169" t="e">
        <f t="shared" si="34"/>
        <v>#DIV/0!</v>
      </c>
      <c r="AF55" s="28">
        <f>SUM(AF56:AF59)</f>
        <v>7</v>
      </c>
      <c r="AG55" s="38">
        <f t="shared" si="35"/>
        <v>1</v>
      </c>
      <c r="AH55" s="169" t="e">
        <f>AG55/F55-100%</f>
        <v>#DIV/0!</v>
      </c>
    </row>
    <row r="56" spans="1:34" ht="80.099999999999994" customHeight="1" outlineLevel="1">
      <c r="A56" s="35"/>
      <c r="B56" s="30" t="s">
        <v>49</v>
      </c>
      <c r="C56" s="31">
        <v>3</v>
      </c>
      <c r="D56" s="70">
        <f t="shared" si="22"/>
        <v>1</v>
      </c>
      <c r="E56" s="40"/>
      <c r="F56" s="40"/>
      <c r="G56" s="40"/>
      <c r="H56" s="31">
        <v>3</v>
      </c>
      <c r="I56" s="70">
        <f t="shared" si="23"/>
        <v>1</v>
      </c>
      <c r="J56" s="163">
        <v>3</v>
      </c>
      <c r="K56" s="70">
        <f t="shared" si="24"/>
        <v>1</v>
      </c>
      <c r="L56" s="31">
        <v>3</v>
      </c>
      <c r="M56" s="70">
        <f t="shared" si="25"/>
        <v>1</v>
      </c>
      <c r="N56" s="31">
        <v>3</v>
      </c>
      <c r="O56" s="70">
        <f t="shared" si="26"/>
        <v>1</v>
      </c>
      <c r="P56" s="31">
        <v>3</v>
      </c>
      <c r="Q56" s="70">
        <f t="shared" si="27"/>
        <v>1</v>
      </c>
      <c r="R56" s="31">
        <v>2</v>
      </c>
      <c r="S56" s="70">
        <f t="shared" si="28"/>
        <v>1</v>
      </c>
      <c r="T56" s="31">
        <v>2</v>
      </c>
      <c r="U56" s="70">
        <f t="shared" si="29"/>
        <v>1</v>
      </c>
      <c r="V56" s="31">
        <v>4</v>
      </c>
      <c r="W56" s="70">
        <f t="shared" si="30"/>
        <v>1</v>
      </c>
      <c r="X56" s="163"/>
      <c r="Y56" s="107" t="e">
        <f t="shared" si="31"/>
        <v>#DIV/0!</v>
      </c>
      <c r="Z56" s="163"/>
      <c r="AA56" s="107" t="e">
        <f t="shared" si="32"/>
        <v>#DIV/0!</v>
      </c>
      <c r="AB56" s="163"/>
      <c r="AC56" s="107" t="e">
        <f t="shared" si="33"/>
        <v>#DIV/0!</v>
      </c>
      <c r="AD56" s="163"/>
      <c r="AE56" s="107" t="e">
        <f t="shared" si="34"/>
        <v>#DIV/0!</v>
      </c>
      <c r="AF56" s="33">
        <f>V56</f>
        <v>4</v>
      </c>
      <c r="AG56" s="105">
        <f t="shared" si="35"/>
        <v>1</v>
      </c>
      <c r="AH56" s="42"/>
    </row>
    <row r="57" spans="1:34" ht="80.099999999999994" customHeight="1" outlineLevel="1">
      <c r="A57" s="35"/>
      <c r="B57" s="30" t="s">
        <v>50</v>
      </c>
      <c r="C57" s="31">
        <v>2</v>
      </c>
      <c r="D57" s="70">
        <f t="shared" si="22"/>
        <v>1</v>
      </c>
      <c r="E57" s="40"/>
      <c r="F57" s="40"/>
      <c r="G57" s="40"/>
      <c r="H57" s="31">
        <v>1</v>
      </c>
      <c r="I57" s="70">
        <f t="shared" si="23"/>
        <v>1</v>
      </c>
      <c r="J57" s="31">
        <v>2</v>
      </c>
      <c r="K57" s="70">
        <f t="shared" si="24"/>
        <v>1</v>
      </c>
      <c r="L57" s="31">
        <v>2</v>
      </c>
      <c r="M57" s="70">
        <f t="shared" si="25"/>
        <v>1</v>
      </c>
      <c r="N57" s="31">
        <v>2</v>
      </c>
      <c r="O57" s="70">
        <f t="shared" si="26"/>
        <v>1</v>
      </c>
      <c r="P57" s="31">
        <v>2</v>
      </c>
      <c r="Q57" s="70">
        <f t="shared" si="27"/>
        <v>1</v>
      </c>
      <c r="R57" s="31">
        <v>2</v>
      </c>
      <c r="S57" s="70">
        <f t="shared" si="28"/>
        <v>1</v>
      </c>
      <c r="T57" s="31">
        <v>2</v>
      </c>
      <c r="U57" s="70">
        <f t="shared" si="29"/>
        <v>1</v>
      </c>
      <c r="V57" s="31">
        <v>2</v>
      </c>
      <c r="W57" s="70">
        <f t="shared" si="30"/>
        <v>1</v>
      </c>
      <c r="X57" s="163"/>
      <c r="Y57" s="107" t="e">
        <f t="shared" si="31"/>
        <v>#DIV/0!</v>
      </c>
      <c r="Z57" s="163"/>
      <c r="AA57" s="107" t="e">
        <f t="shared" si="32"/>
        <v>#DIV/0!</v>
      </c>
      <c r="AB57" s="163"/>
      <c r="AC57" s="107" t="e">
        <f t="shared" si="33"/>
        <v>#DIV/0!</v>
      </c>
      <c r="AD57" s="163"/>
      <c r="AE57" s="107" t="e">
        <f t="shared" si="34"/>
        <v>#DIV/0!</v>
      </c>
      <c r="AF57" s="33">
        <f t="shared" ref="AF57:AF59" si="37">V57</f>
        <v>2</v>
      </c>
      <c r="AG57" s="105">
        <f t="shared" si="35"/>
        <v>1</v>
      </c>
      <c r="AH57" s="42"/>
    </row>
    <row r="58" spans="1:34" ht="80.099999999999994" customHeight="1" outlineLevel="1">
      <c r="A58" s="35"/>
      <c r="B58" s="30" t="s">
        <v>51</v>
      </c>
      <c r="C58" s="31">
        <v>0</v>
      </c>
      <c r="D58" s="107" t="e">
        <f t="shared" si="22"/>
        <v>#DIV/0!</v>
      </c>
      <c r="E58" s="40"/>
      <c r="F58" s="40"/>
      <c r="G58" s="40"/>
      <c r="H58" s="31">
        <v>0</v>
      </c>
      <c r="I58" s="107" t="e">
        <f t="shared" si="23"/>
        <v>#DIV/0!</v>
      </c>
      <c r="J58" s="31">
        <v>0</v>
      </c>
      <c r="K58" s="107" t="e">
        <f t="shared" si="24"/>
        <v>#DIV/0!</v>
      </c>
      <c r="L58" s="31">
        <v>0</v>
      </c>
      <c r="M58" s="107" t="e">
        <f t="shared" si="25"/>
        <v>#DIV/0!</v>
      </c>
      <c r="N58" s="31">
        <v>0</v>
      </c>
      <c r="O58" s="107" t="e">
        <f t="shared" si="26"/>
        <v>#DIV/0!</v>
      </c>
      <c r="P58" s="31">
        <v>0</v>
      </c>
      <c r="Q58" s="107" t="e">
        <f t="shared" si="27"/>
        <v>#DIV/0!</v>
      </c>
      <c r="R58" s="31">
        <v>0</v>
      </c>
      <c r="S58" s="107" t="e">
        <f t="shared" si="28"/>
        <v>#DIV/0!</v>
      </c>
      <c r="T58" s="31">
        <v>0</v>
      </c>
      <c r="U58" s="107" t="e">
        <f t="shared" si="29"/>
        <v>#DIV/0!</v>
      </c>
      <c r="V58" s="31">
        <v>0</v>
      </c>
      <c r="W58" s="107" t="e">
        <f t="shared" si="30"/>
        <v>#DIV/0!</v>
      </c>
      <c r="X58" s="163"/>
      <c r="Y58" s="107" t="e">
        <f t="shared" si="31"/>
        <v>#DIV/0!</v>
      </c>
      <c r="Z58" s="163"/>
      <c r="AA58" s="107" t="e">
        <f t="shared" si="32"/>
        <v>#DIV/0!</v>
      </c>
      <c r="AB58" s="163"/>
      <c r="AC58" s="107" t="e">
        <f t="shared" si="33"/>
        <v>#DIV/0!</v>
      </c>
      <c r="AD58" s="163"/>
      <c r="AE58" s="107" t="e">
        <f t="shared" si="34"/>
        <v>#DIV/0!</v>
      </c>
      <c r="AF58" s="33">
        <f t="shared" si="37"/>
        <v>0</v>
      </c>
      <c r="AG58" s="234" t="e">
        <f t="shared" si="35"/>
        <v>#DIV/0!</v>
      </c>
      <c r="AH58" s="42"/>
    </row>
    <row r="59" spans="1:34" ht="80.099999999999994" customHeight="1" outlineLevel="1">
      <c r="A59" s="35"/>
      <c r="B59" s="30" t="s">
        <v>52</v>
      </c>
      <c r="C59" s="31">
        <v>0</v>
      </c>
      <c r="D59" s="107" t="e">
        <f t="shared" si="22"/>
        <v>#DIV/0!</v>
      </c>
      <c r="E59" s="40"/>
      <c r="F59" s="40"/>
      <c r="G59" s="40"/>
      <c r="H59" s="31">
        <v>0</v>
      </c>
      <c r="I59" s="107" t="e">
        <f t="shared" si="23"/>
        <v>#DIV/0!</v>
      </c>
      <c r="J59" s="31">
        <v>0</v>
      </c>
      <c r="K59" s="107" t="e">
        <f t="shared" si="24"/>
        <v>#DIV/0!</v>
      </c>
      <c r="L59" s="31">
        <v>0</v>
      </c>
      <c r="M59" s="107" t="e">
        <f t="shared" si="25"/>
        <v>#DIV/0!</v>
      </c>
      <c r="N59" s="31">
        <v>1</v>
      </c>
      <c r="O59" s="70">
        <f t="shared" si="26"/>
        <v>1</v>
      </c>
      <c r="P59" s="31">
        <v>1</v>
      </c>
      <c r="Q59" s="70">
        <f t="shared" si="27"/>
        <v>1</v>
      </c>
      <c r="R59" s="31">
        <v>0</v>
      </c>
      <c r="S59" s="70">
        <f t="shared" si="28"/>
        <v>0</v>
      </c>
      <c r="T59" s="31">
        <v>1</v>
      </c>
      <c r="U59" s="70">
        <f t="shared" si="29"/>
        <v>1</v>
      </c>
      <c r="V59" s="31">
        <v>1</v>
      </c>
      <c r="W59" s="70">
        <f t="shared" si="30"/>
        <v>1</v>
      </c>
      <c r="X59" s="163"/>
      <c r="Y59" s="107" t="e">
        <f t="shared" si="31"/>
        <v>#DIV/0!</v>
      </c>
      <c r="Z59" s="163"/>
      <c r="AA59" s="107" t="e">
        <f t="shared" si="32"/>
        <v>#DIV/0!</v>
      </c>
      <c r="AB59" s="163"/>
      <c r="AC59" s="107" t="e">
        <f t="shared" si="33"/>
        <v>#DIV/0!</v>
      </c>
      <c r="AD59" s="163"/>
      <c r="AE59" s="107" t="e">
        <f t="shared" si="34"/>
        <v>#DIV/0!</v>
      </c>
      <c r="AF59" s="33">
        <f t="shared" si="37"/>
        <v>1</v>
      </c>
      <c r="AG59" s="105">
        <f t="shared" si="35"/>
        <v>1</v>
      </c>
      <c r="AH59" s="42"/>
    </row>
    <row r="60" spans="1:34" ht="80.099999999999994" customHeight="1">
      <c r="A60" s="35"/>
      <c r="B60" s="27" t="s">
        <v>171</v>
      </c>
      <c r="C60" s="28">
        <f>SUM(C61:C64)</f>
        <v>4</v>
      </c>
      <c r="D60" s="38">
        <f t="shared" si="22"/>
        <v>1</v>
      </c>
      <c r="E60" s="37"/>
      <c r="F60" s="37"/>
      <c r="G60" s="37"/>
      <c r="H60" s="28">
        <f>SUM(H61:H64)</f>
        <v>3</v>
      </c>
      <c r="I60" s="38">
        <f t="shared" si="23"/>
        <v>1</v>
      </c>
      <c r="J60" s="28">
        <f>SUM(J61:J64)</f>
        <v>3</v>
      </c>
      <c r="K60" s="38">
        <f t="shared" si="24"/>
        <v>1</v>
      </c>
      <c r="L60" s="28">
        <f>SUM(L61:L64)</f>
        <v>3</v>
      </c>
      <c r="M60" s="38">
        <f t="shared" si="25"/>
        <v>1</v>
      </c>
      <c r="N60" s="28">
        <f>SUM(N61:N64)</f>
        <v>3</v>
      </c>
      <c r="O60" s="38">
        <f t="shared" si="26"/>
        <v>1</v>
      </c>
      <c r="P60" s="28">
        <f>SUM(P61:P64)</f>
        <v>3</v>
      </c>
      <c r="Q60" s="38">
        <f t="shared" si="27"/>
        <v>1</v>
      </c>
      <c r="R60" s="28">
        <f>SUM(R61:R64)</f>
        <v>3</v>
      </c>
      <c r="S60" s="38">
        <f t="shared" si="28"/>
        <v>1</v>
      </c>
      <c r="T60" s="28">
        <f>SUM(T61:T64)</f>
        <v>3</v>
      </c>
      <c r="U60" s="38">
        <f t="shared" si="29"/>
        <v>1</v>
      </c>
      <c r="V60" s="28">
        <f>SUM(V61:V64)</f>
        <v>3</v>
      </c>
      <c r="W60" s="38">
        <f t="shared" si="30"/>
        <v>1</v>
      </c>
      <c r="X60" s="162">
        <f>SUM(X61:X64)</f>
        <v>0</v>
      </c>
      <c r="Y60" s="169" t="e">
        <f t="shared" si="31"/>
        <v>#DIV/0!</v>
      </c>
      <c r="Z60" s="162">
        <f>SUM(Z61:Z64)</f>
        <v>0</v>
      </c>
      <c r="AA60" s="169" t="e">
        <f t="shared" si="32"/>
        <v>#DIV/0!</v>
      </c>
      <c r="AB60" s="162">
        <f>SUM(AB61:AB64)</f>
        <v>0</v>
      </c>
      <c r="AC60" s="169" t="e">
        <f t="shared" si="33"/>
        <v>#DIV/0!</v>
      </c>
      <c r="AD60" s="162">
        <f>SUM(AD61:AD64)</f>
        <v>0</v>
      </c>
      <c r="AE60" s="169" t="e">
        <f t="shared" si="34"/>
        <v>#DIV/0!</v>
      </c>
      <c r="AF60" s="28">
        <f>SUM(AF61:AF64)</f>
        <v>3</v>
      </c>
      <c r="AG60" s="38">
        <f t="shared" si="35"/>
        <v>1</v>
      </c>
      <c r="AH60" s="169" t="e">
        <f>AG60/F60-100%</f>
        <v>#DIV/0!</v>
      </c>
    </row>
    <row r="61" spans="1:34" ht="80.099999999999994" customHeight="1" outlineLevel="1">
      <c r="A61" s="35"/>
      <c r="B61" s="30" t="s">
        <v>53</v>
      </c>
      <c r="C61" s="31">
        <v>2</v>
      </c>
      <c r="D61" s="70">
        <f t="shared" si="22"/>
        <v>1</v>
      </c>
      <c r="E61" s="40"/>
      <c r="F61" s="40"/>
      <c r="G61" s="40"/>
      <c r="H61" s="31">
        <v>1</v>
      </c>
      <c r="I61" s="70">
        <f t="shared" si="23"/>
        <v>1</v>
      </c>
      <c r="J61" s="31">
        <v>1</v>
      </c>
      <c r="K61" s="70">
        <f t="shared" si="24"/>
        <v>1</v>
      </c>
      <c r="L61" s="31">
        <v>1</v>
      </c>
      <c r="M61" s="70">
        <f t="shared" si="25"/>
        <v>1</v>
      </c>
      <c r="N61" s="31">
        <v>1</v>
      </c>
      <c r="O61" s="70">
        <f t="shared" si="26"/>
        <v>1</v>
      </c>
      <c r="P61" s="31">
        <v>1</v>
      </c>
      <c r="Q61" s="70">
        <f t="shared" si="27"/>
        <v>1</v>
      </c>
      <c r="R61" s="31">
        <v>1</v>
      </c>
      <c r="S61" s="70">
        <f t="shared" si="28"/>
        <v>1</v>
      </c>
      <c r="T61" s="31">
        <v>1</v>
      </c>
      <c r="U61" s="70">
        <f t="shared" si="29"/>
        <v>1</v>
      </c>
      <c r="V61" s="31">
        <v>1</v>
      </c>
      <c r="W61" s="70">
        <f t="shared" si="30"/>
        <v>1</v>
      </c>
      <c r="X61" s="163"/>
      <c r="Y61" s="107" t="e">
        <f t="shared" si="31"/>
        <v>#DIV/0!</v>
      </c>
      <c r="Z61" s="163"/>
      <c r="AA61" s="107" t="e">
        <f t="shared" si="32"/>
        <v>#DIV/0!</v>
      </c>
      <c r="AB61" s="163"/>
      <c r="AC61" s="107" t="e">
        <f t="shared" si="33"/>
        <v>#DIV/0!</v>
      </c>
      <c r="AD61" s="163"/>
      <c r="AE61" s="107" t="e">
        <f t="shared" si="34"/>
        <v>#DIV/0!</v>
      </c>
      <c r="AF61" s="33">
        <f>V61</f>
        <v>1</v>
      </c>
      <c r="AG61" s="105">
        <f t="shared" si="35"/>
        <v>1</v>
      </c>
      <c r="AH61" s="42"/>
    </row>
    <row r="62" spans="1:34" ht="80.099999999999994" customHeight="1" outlineLevel="1">
      <c r="A62" s="35"/>
      <c r="B62" s="30" t="s">
        <v>54</v>
      </c>
      <c r="C62" s="31">
        <v>0</v>
      </c>
      <c r="D62" s="107" t="e">
        <f t="shared" si="22"/>
        <v>#DIV/0!</v>
      </c>
      <c r="E62" s="40"/>
      <c r="F62" s="40"/>
      <c r="G62" s="40"/>
      <c r="H62" s="31">
        <v>0</v>
      </c>
      <c r="I62" s="107" t="e">
        <f t="shared" si="23"/>
        <v>#DIV/0!</v>
      </c>
      <c r="J62" s="31">
        <v>0</v>
      </c>
      <c r="K62" s="107" t="e">
        <f t="shared" si="24"/>
        <v>#DIV/0!</v>
      </c>
      <c r="L62" s="31">
        <v>0</v>
      </c>
      <c r="M62" s="107" t="e">
        <f t="shared" si="25"/>
        <v>#DIV/0!</v>
      </c>
      <c r="N62" s="31">
        <v>0</v>
      </c>
      <c r="O62" s="107" t="e">
        <f t="shared" si="26"/>
        <v>#DIV/0!</v>
      </c>
      <c r="P62" s="31">
        <v>0</v>
      </c>
      <c r="Q62" s="107" t="e">
        <f t="shared" si="27"/>
        <v>#DIV/0!</v>
      </c>
      <c r="R62" s="31">
        <v>0</v>
      </c>
      <c r="S62" s="107" t="e">
        <f t="shared" si="28"/>
        <v>#DIV/0!</v>
      </c>
      <c r="T62" s="31">
        <v>0</v>
      </c>
      <c r="U62" s="107" t="e">
        <f t="shared" si="29"/>
        <v>#DIV/0!</v>
      </c>
      <c r="V62" s="31">
        <v>0</v>
      </c>
      <c r="W62" s="107" t="e">
        <f t="shared" si="30"/>
        <v>#DIV/0!</v>
      </c>
      <c r="X62" s="163"/>
      <c r="Y62" s="107" t="e">
        <f t="shared" si="31"/>
        <v>#DIV/0!</v>
      </c>
      <c r="Z62" s="163"/>
      <c r="AA62" s="107" t="e">
        <f t="shared" si="32"/>
        <v>#DIV/0!</v>
      </c>
      <c r="AB62" s="163"/>
      <c r="AC62" s="107" t="e">
        <f t="shared" si="33"/>
        <v>#DIV/0!</v>
      </c>
      <c r="AD62" s="163"/>
      <c r="AE62" s="107" t="e">
        <f t="shared" si="34"/>
        <v>#DIV/0!</v>
      </c>
      <c r="AF62" s="33">
        <f t="shared" ref="AF62:AF64" si="38">V62</f>
        <v>0</v>
      </c>
      <c r="AG62" s="234" t="e">
        <f t="shared" si="35"/>
        <v>#DIV/0!</v>
      </c>
      <c r="AH62" s="42"/>
    </row>
    <row r="63" spans="1:34" ht="80.099999999999994" customHeight="1" outlineLevel="1">
      <c r="A63" s="35"/>
      <c r="B63" s="30" t="s">
        <v>55</v>
      </c>
      <c r="C63" s="31">
        <v>0</v>
      </c>
      <c r="D63" s="107" t="e">
        <f t="shared" si="22"/>
        <v>#DIV/0!</v>
      </c>
      <c r="E63" s="40"/>
      <c r="F63" s="40"/>
      <c r="G63" s="40"/>
      <c r="H63" s="31">
        <v>0</v>
      </c>
      <c r="I63" s="107" t="e">
        <f t="shared" si="23"/>
        <v>#DIV/0!</v>
      </c>
      <c r="J63" s="31">
        <v>0</v>
      </c>
      <c r="K63" s="107" t="e">
        <f t="shared" si="24"/>
        <v>#DIV/0!</v>
      </c>
      <c r="L63" s="31">
        <v>0</v>
      </c>
      <c r="M63" s="107" t="e">
        <f t="shared" si="25"/>
        <v>#DIV/0!</v>
      </c>
      <c r="N63" s="31">
        <v>0</v>
      </c>
      <c r="O63" s="107" t="e">
        <f t="shared" si="26"/>
        <v>#DIV/0!</v>
      </c>
      <c r="P63" s="31">
        <v>0</v>
      </c>
      <c r="Q63" s="107" t="e">
        <f t="shared" si="27"/>
        <v>#DIV/0!</v>
      </c>
      <c r="R63" s="31">
        <v>0</v>
      </c>
      <c r="S63" s="107" t="e">
        <f t="shared" si="28"/>
        <v>#DIV/0!</v>
      </c>
      <c r="T63" s="31">
        <v>0</v>
      </c>
      <c r="U63" s="107" t="e">
        <f t="shared" si="29"/>
        <v>#DIV/0!</v>
      </c>
      <c r="V63" s="31">
        <v>0</v>
      </c>
      <c r="W63" s="107" t="e">
        <f t="shared" si="30"/>
        <v>#DIV/0!</v>
      </c>
      <c r="X63" s="163"/>
      <c r="Y63" s="107" t="e">
        <f t="shared" si="31"/>
        <v>#DIV/0!</v>
      </c>
      <c r="Z63" s="163"/>
      <c r="AA63" s="107" t="e">
        <f t="shared" si="32"/>
        <v>#DIV/0!</v>
      </c>
      <c r="AB63" s="163"/>
      <c r="AC63" s="107" t="e">
        <f t="shared" si="33"/>
        <v>#DIV/0!</v>
      </c>
      <c r="AD63" s="163"/>
      <c r="AE63" s="107" t="e">
        <f t="shared" si="34"/>
        <v>#DIV/0!</v>
      </c>
      <c r="AF63" s="33">
        <f t="shared" si="38"/>
        <v>0</v>
      </c>
      <c r="AG63" s="234" t="e">
        <f t="shared" si="35"/>
        <v>#DIV/0!</v>
      </c>
      <c r="AH63" s="42"/>
    </row>
    <row r="64" spans="1:34" ht="80.099999999999994" customHeight="1" outlineLevel="1">
      <c r="A64" s="35"/>
      <c r="B64" s="30" t="s">
        <v>56</v>
      </c>
      <c r="C64" s="31">
        <v>2</v>
      </c>
      <c r="D64" s="70">
        <f t="shared" si="22"/>
        <v>1</v>
      </c>
      <c r="E64" s="40"/>
      <c r="F64" s="40"/>
      <c r="G64" s="40"/>
      <c r="H64" s="31">
        <v>2</v>
      </c>
      <c r="I64" s="70">
        <f t="shared" si="23"/>
        <v>1</v>
      </c>
      <c r="J64" s="31">
        <v>2</v>
      </c>
      <c r="K64" s="70">
        <f t="shared" si="24"/>
        <v>1</v>
      </c>
      <c r="L64" s="31">
        <v>2</v>
      </c>
      <c r="M64" s="70">
        <f t="shared" si="25"/>
        <v>1</v>
      </c>
      <c r="N64" s="31">
        <v>2</v>
      </c>
      <c r="O64" s="70">
        <f t="shared" si="26"/>
        <v>1</v>
      </c>
      <c r="P64" s="31">
        <v>2</v>
      </c>
      <c r="Q64" s="70">
        <f t="shared" si="27"/>
        <v>1</v>
      </c>
      <c r="R64" s="31">
        <v>2</v>
      </c>
      <c r="S64" s="70">
        <f t="shared" si="28"/>
        <v>1</v>
      </c>
      <c r="T64" s="31">
        <v>2</v>
      </c>
      <c r="U64" s="70">
        <f t="shared" si="29"/>
        <v>1</v>
      </c>
      <c r="V64" s="31">
        <v>2</v>
      </c>
      <c r="W64" s="70">
        <f t="shared" si="30"/>
        <v>1</v>
      </c>
      <c r="X64" s="163"/>
      <c r="Y64" s="107" t="e">
        <f t="shared" si="31"/>
        <v>#DIV/0!</v>
      </c>
      <c r="Z64" s="163"/>
      <c r="AA64" s="107" t="e">
        <f t="shared" si="32"/>
        <v>#DIV/0!</v>
      </c>
      <c r="AB64" s="163"/>
      <c r="AC64" s="107" t="e">
        <f t="shared" si="33"/>
        <v>#DIV/0!</v>
      </c>
      <c r="AD64" s="163"/>
      <c r="AE64" s="107" t="e">
        <f t="shared" si="34"/>
        <v>#DIV/0!</v>
      </c>
      <c r="AF64" s="33">
        <f t="shared" si="38"/>
        <v>2</v>
      </c>
      <c r="AG64" s="105">
        <f t="shared" si="35"/>
        <v>1</v>
      </c>
      <c r="AH64" s="42"/>
    </row>
    <row r="65" spans="1:34" ht="80.099999999999994" customHeight="1">
      <c r="A65" s="35"/>
      <c r="B65" s="27" t="s">
        <v>172</v>
      </c>
      <c r="C65" s="28">
        <f>SUM(C66:C70)</f>
        <v>1</v>
      </c>
      <c r="D65" s="38">
        <f t="shared" si="22"/>
        <v>1</v>
      </c>
      <c r="E65" s="37"/>
      <c r="F65" s="37"/>
      <c r="G65" s="37"/>
      <c r="H65" s="28">
        <f>SUM(H66:H70)</f>
        <v>0</v>
      </c>
      <c r="I65" s="169" t="e">
        <f t="shared" si="23"/>
        <v>#DIV/0!</v>
      </c>
      <c r="J65" s="28">
        <f>SUM(J66:J70)</f>
        <v>1</v>
      </c>
      <c r="K65" s="38">
        <f t="shared" si="24"/>
        <v>1</v>
      </c>
      <c r="L65" s="28">
        <f>SUM(L66:L70)</f>
        <v>1</v>
      </c>
      <c r="M65" s="38">
        <f t="shared" si="25"/>
        <v>1</v>
      </c>
      <c r="N65" s="28">
        <f>SUM(N66:N70)</f>
        <v>1</v>
      </c>
      <c r="O65" s="38">
        <f t="shared" si="26"/>
        <v>1</v>
      </c>
      <c r="P65" s="28">
        <f>SUM(P66:P70)</f>
        <v>1</v>
      </c>
      <c r="Q65" s="38">
        <f t="shared" si="27"/>
        <v>1</v>
      </c>
      <c r="R65" s="28">
        <f>SUM(R66:R70)</f>
        <v>1</v>
      </c>
      <c r="S65" s="38">
        <f t="shared" si="28"/>
        <v>1</v>
      </c>
      <c r="T65" s="28">
        <f>SUM(T66:T70)</f>
        <v>1</v>
      </c>
      <c r="U65" s="38">
        <f t="shared" si="29"/>
        <v>1</v>
      </c>
      <c r="V65" s="28">
        <f>SUM(V66:V70)</f>
        <v>1</v>
      </c>
      <c r="W65" s="38">
        <f t="shared" si="30"/>
        <v>1</v>
      </c>
      <c r="X65" s="162">
        <f>SUM(X66:X70)</f>
        <v>0</v>
      </c>
      <c r="Y65" s="169" t="e">
        <f t="shared" si="31"/>
        <v>#DIV/0!</v>
      </c>
      <c r="Z65" s="162">
        <f>SUM(Z66:Z70)</f>
        <v>0</v>
      </c>
      <c r="AA65" s="169" t="e">
        <f t="shared" si="32"/>
        <v>#DIV/0!</v>
      </c>
      <c r="AB65" s="162">
        <f>SUM(AB66:AB70)</f>
        <v>0</v>
      </c>
      <c r="AC65" s="169" t="e">
        <f t="shared" si="33"/>
        <v>#DIV/0!</v>
      </c>
      <c r="AD65" s="162">
        <f>SUM(AD66:AD70)</f>
        <v>0</v>
      </c>
      <c r="AE65" s="169" t="e">
        <f t="shared" si="34"/>
        <v>#DIV/0!</v>
      </c>
      <c r="AF65" s="28">
        <f>SUM(AF66:AF70)</f>
        <v>1</v>
      </c>
      <c r="AG65" s="38">
        <f t="shared" si="35"/>
        <v>1</v>
      </c>
      <c r="AH65" s="169" t="e">
        <f t="shared" ref="AH65:AH70" si="39">AG65/F65-100%</f>
        <v>#DIV/0!</v>
      </c>
    </row>
    <row r="66" spans="1:34" ht="80.099999999999994" customHeight="1" outlineLevel="1">
      <c r="A66" s="35"/>
      <c r="B66" s="30" t="s">
        <v>57</v>
      </c>
      <c r="C66" s="31">
        <v>0</v>
      </c>
      <c r="D66" s="107" t="e">
        <f t="shared" si="22"/>
        <v>#DIV/0!</v>
      </c>
      <c r="E66" s="40"/>
      <c r="F66" s="40"/>
      <c r="G66" s="40"/>
      <c r="H66" s="31">
        <v>0</v>
      </c>
      <c r="I66" s="107" t="e">
        <f t="shared" si="23"/>
        <v>#DIV/0!</v>
      </c>
      <c r="J66" s="31">
        <v>0</v>
      </c>
      <c r="K66" s="107" t="e">
        <f t="shared" si="24"/>
        <v>#DIV/0!</v>
      </c>
      <c r="L66" s="31">
        <v>0</v>
      </c>
      <c r="M66" s="107" t="e">
        <f t="shared" si="25"/>
        <v>#DIV/0!</v>
      </c>
      <c r="N66" s="31">
        <v>0</v>
      </c>
      <c r="O66" s="107" t="e">
        <f t="shared" si="26"/>
        <v>#DIV/0!</v>
      </c>
      <c r="P66" s="31">
        <v>0</v>
      </c>
      <c r="Q66" s="107" t="e">
        <f t="shared" si="27"/>
        <v>#DIV/0!</v>
      </c>
      <c r="R66" s="31">
        <v>0</v>
      </c>
      <c r="S66" s="107" t="e">
        <f t="shared" si="28"/>
        <v>#DIV/0!</v>
      </c>
      <c r="T66" s="31">
        <v>0</v>
      </c>
      <c r="U66" s="107" t="e">
        <f t="shared" si="29"/>
        <v>#DIV/0!</v>
      </c>
      <c r="V66" s="31">
        <v>0</v>
      </c>
      <c r="W66" s="107" t="e">
        <f t="shared" si="30"/>
        <v>#DIV/0!</v>
      </c>
      <c r="X66" s="163"/>
      <c r="Y66" s="107" t="e">
        <f t="shared" si="31"/>
        <v>#DIV/0!</v>
      </c>
      <c r="Z66" s="163"/>
      <c r="AA66" s="107" t="e">
        <f t="shared" si="32"/>
        <v>#DIV/0!</v>
      </c>
      <c r="AB66" s="163"/>
      <c r="AC66" s="107" t="e">
        <f t="shared" si="33"/>
        <v>#DIV/0!</v>
      </c>
      <c r="AD66" s="163"/>
      <c r="AE66" s="107" t="e">
        <f t="shared" si="34"/>
        <v>#DIV/0!</v>
      </c>
      <c r="AF66" s="33">
        <f>V66</f>
        <v>0</v>
      </c>
      <c r="AG66" s="234" t="e">
        <f t="shared" si="35"/>
        <v>#DIV/0!</v>
      </c>
      <c r="AH66" s="42" t="e">
        <f t="shared" si="39"/>
        <v>#DIV/0!</v>
      </c>
    </row>
    <row r="67" spans="1:34" ht="80.099999999999994" customHeight="1" outlineLevel="1">
      <c r="A67" s="35"/>
      <c r="B67" s="30" t="s">
        <v>58</v>
      </c>
      <c r="C67" s="31">
        <v>0</v>
      </c>
      <c r="D67" s="107" t="e">
        <f t="shared" si="22"/>
        <v>#DIV/0!</v>
      </c>
      <c r="E67" s="40"/>
      <c r="F67" s="40"/>
      <c r="G67" s="40"/>
      <c r="H67" s="31">
        <v>0</v>
      </c>
      <c r="I67" s="107" t="e">
        <f t="shared" si="23"/>
        <v>#DIV/0!</v>
      </c>
      <c r="J67" s="31">
        <v>0</v>
      </c>
      <c r="K67" s="107" t="e">
        <f t="shared" si="24"/>
        <v>#DIV/0!</v>
      </c>
      <c r="L67" s="31">
        <v>0</v>
      </c>
      <c r="M67" s="107" t="e">
        <f t="shared" si="25"/>
        <v>#DIV/0!</v>
      </c>
      <c r="N67" s="31">
        <v>0</v>
      </c>
      <c r="O67" s="107" t="e">
        <f t="shared" si="26"/>
        <v>#DIV/0!</v>
      </c>
      <c r="P67" s="31">
        <v>0</v>
      </c>
      <c r="Q67" s="107" t="e">
        <f t="shared" si="27"/>
        <v>#DIV/0!</v>
      </c>
      <c r="R67" s="31">
        <v>0</v>
      </c>
      <c r="S67" s="107" t="e">
        <f t="shared" si="28"/>
        <v>#DIV/0!</v>
      </c>
      <c r="T67" s="31">
        <v>0</v>
      </c>
      <c r="U67" s="107" t="e">
        <f t="shared" si="29"/>
        <v>#DIV/0!</v>
      </c>
      <c r="V67" s="31">
        <v>0</v>
      </c>
      <c r="W67" s="107" t="e">
        <f t="shared" si="30"/>
        <v>#DIV/0!</v>
      </c>
      <c r="X67" s="163"/>
      <c r="Y67" s="107" t="e">
        <f t="shared" si="31"/>
        <v>#DIV/0!</v>
      </c>
      <c r="Z67" s="163"/>
      <c r="AA67" s="107" t="e">
        <f t="shared" si="32"/>
        <v>#DIV/0!</v>
      </c>
      <c r="AB67" s="163"/>
      <c r="AC67" s="107" t="e">
        <f t="shared" si="33"/>
        <v>#DIV/0!</v>
      </c>
      <c r="AD67" s="163"/>
      <c r="AE67" s="107" t="e">
        <f t="shared" si="34"/>
        <v>#DIV/0!</v>
      </c>
      <c r="AF67" s="33">
        <f t="shared" ref="AF67:AF70" si="40">V67</f>
        <v>0</v>
      </c>
      <c r="AG67" s="234" t="e">
        <f t="shared" si="35"/>
        <v>#DIV/0!</v>
      </c>
      <c r="AH67" s="42" t="e">
        <f t="shared" si="39"/>
        <v>#DIV/0!</v>
      </c>
    </row>
    <row r="68" spans="1:34" ht="80.099999999999994" customHeight="1" outlineLevel="1">
      <c r="A68" s="35"/>
      <c r="B68" s="30" t="s">
        <v>59</v>
      </c>
      <c r="C68" s="31">
        <v>1</v>
      </c>
      <c r="D68" s="70">
        <f t="shared" si="22"/>
        <v>1</v>
      </c>
      <c r="E68" s="40"/>
      <c r="F68" s="40"/>
      <c r="G68" s="40"/>
      <c r="H68" s="31">
        <v>0</v>
      </c>
      <c r="I68" s="107" t="e">
        <f t="shared" si="23"/>
        <v>#DIV/0!</v>
      </c>
      <c r="J68" s="31">
        <v>1</v>
      </c>
      <c r="K68" s="70">
        <f t="shared" si="24"/>
        <v>1</v>
      </c>
      <c r="L68" s="31">
        <v>1</v>
      </c>
      <c r="M68" s="70">
        <f t="shared" si="25"/>
        <v>1</v>
      </c>
      <c r="N68" s="31">
        <v>1</v>
      </c>
      <c r="O68" s="70">
        <f t="shared" si="26"/>
        <v>1</v>
      </c>
      <c r="P68" s="31">
        <v>1</v>
      </c>
      <c r="Q68" s="70">
        <f t="shared" si="27"/>
        <v>1</v>
      </c>
      <c r="R68" s="31">
        <v>1</v>
      </c>
      <c r="S68" s="70">
        <f t="shared" si="28"/>
        <v>1</v>
      </c>
      <c r="T68" s="31">
        <v>1</v>
      </c>
      <c r="U68" s="70">
        <f t="shared" si="29"/>
        <v>1</v>
      </c>
      <c r="V68" s="31">
        <v>1</v>
      </c>
      <c r="W68" s="70">
        <f t="shared" si="30"/>
        <v>1</v>
      </c>
      <c r="X68" s="163"/>
      <c r="Y68" s="107" t="e">
        <f t="shared" si="31"/>
        <v>#DIV/0!</v>
      </c>
      <c r="Z68" s="163"/>
      <c r="AA68" s="107" t="e">
        <f t="shared" si="32"/>
        <v>#DIV/0!</v>
      </c>
      <c r="AB68" s="163"/>
      <c r="AC68" s="107" t="e">
        <f t="shared" si="33"/>
        <v>#DIV/0!</v>
      </c>
      <c r="AD68" s="163"/>
      <c r="AE68" s="107" t="e">
        <f t="shared" si="34"/>
        <v>#DIV/0!</v>
      </c>
      <c r="AF68" s="33">
        <f t="shared" si="40"/>
        <v>1</v>
      </c>
      <c r="AG68" s="105">
        <f t="shared" si="35"/>
        <v>1</v>
      </c>
      <c r="AH68" s="42" t="e">
        <f t="shared" si="39"/>
        <v>#DIV/0!</v>
      </c>
    </row>
    <row r="69" spans="1:34" ht="80.099999999999994" customHeight="1" outlineLevel="1">
      <c r="A69" s="35"/>
      <c r="B69" s="30" t="s">
        <v>60</v>
      </c>
      <c r="C69" s="31">
        <v>0</v>
      </c>
      <c r="D69" s="107" t="e">
        <f t="shared" si="22"/>
        <v>#DIV/0!</v>
      </c>
      <c r="E69" s="40"/>
      <c r="F69" s="40"/>
      <c r="G69" s="40"/>
      <c r="H69" s="31">
        <v>0</v>
      </c>
      <c r="I69" s="107" t="e">
        <f t="shared" si="23"/>
        <v>#DIV/0!</v>
      </c>
      <c r="J69" s="31">
        <v>0</v>
      </c>
      <c r="K69" s="107" t="e">
        <f t="shared" si="24"/>
        <v>#DIV/0!</v>
      </c>
      <c r="L69" s="31">
        <v>0</v>
      </c>
      <c r="M69" s="107" t="e">
        <f t="shared" si="25"/>
        <v>#DIV/0!</v>
      </c>
      <c r="N69" s="31">
        <v>0</v>
      </c>
      <c r="O69" s="107" t="e">
        <f t="shared" si="26"/>
        <v>#DIV/0!</v>
      </c>
      <c r="P69" s="31">
        <v>0</v>
      </c>
      <c r="Q69" s="107" t="e">
        <f t="shared" si="27"/>
        <v>#DIV/0!</v>
      </c>
      <c r="R69" s="31">
        <v>0</v>
      </c>
      <c r="S69" s="107" t="e">
        <f t="shared" si="28"/>
        <v>#DIV/0!</v>
      </c>
      <c r="T69" s="31">
        <v>0</v>
      </c>
      <c r="U69" s="107" t="e">
        <f t="shared" si="29"/>
        <v>#DIV/0!</v>
      </c>
      <c r="V69" s="31">
        <v>0</v>
      </c>
      <c r="W69" s="107" t="e">
        <f t="shared" si="30"/>
        <v>#DIV/0!</v>
      </c>
      <c r="X69" s="163"/>
      <c r="Y69" s="107" t="e">
        <f t="shared" si="31"/>
        <v>#DIV/0!</v>
      </c>
      <c r="Z69" s="163"/>
      <c r="AA69" s="107" t="e">
        <f t="shared" si="32"/>
        <v>#DIV/0!</v>
      </c>
      <c r="AB69" s="163"/>
      <c r="AC69" s="107" t="e">
        <f t="shared" si="33"/>
        <v>#DIV/0!</v>
      </c>
      <c r="AD69" s="163"/>
      <c r="AE69" s="107" t="e">
        <f t="shared" si="34"/>
        <v>#DIV/0!</v>
      </c>
      <c r="AF69" s="33">
        <f t="shared" si="40"/>
        <v>0</v>
      </c>
      <c r="AG69" s="234" t="e">
        <f t="shared" si="35"/>
        <v>#DIV/0!</v>
      </c>
      <c r="AH69" s="42" t="e">
        <f t="shared" si="39"/>
        <v>#DIV/0!</v>
      </c>
    </row>
    <row r="70" spans="1:34" ht="80.099999999999994" customHeight="1" outlineLevel="1">
      <c r="A70" s="35"/>
      <c r="B70" s="30" t="s">
        <v>61</v>
      </c>
      <c r="C70" s="31">
        <v>0</v>
      </c>
      <c r="D70" s="107" t="e">
        <f t="shared" si="22"/>
        <v>#DIV/0!</v>
      </c>
      <c r="E70" s="40"/>
      <c r="F70" s="40"/>
      <c r="G70" s="40"/>
      <c r="H70" s="31">
        <v>0</v>
      </c>
      <c r="I70" s="107" t="e">
        <f t="shared" si="23"/>
        <v>#DIV/0!</v>
      </c>
      <c r="J70" s="31">
        <v>0</v>
      </c>
      <c r="K70" s="107" t="e">
        <f t="shared" si="24"/>
        <v>#DIV/0!</v>
      </c>
      <c r="L70" s="31">
        <v>0</v>
      </c>
      <c r="M70" s="107" t="e">
        <f t="shared" si="25"/>
        <v>#DIV/0!</v>
      </c>
      <c r="N70" s="31">
        <v>0</v>
      </c>
      <c r="O70" s="107" t="e">
        <f t="shared" si="26"/>
        <v>#DIV/0!</v>
      </c>
      <c r="P70" s="31">
        <v>0</v>
      </c>
      <c r="Q70" s="107" t="e">
        <f t="shared" si="27"/>
        <v>#DIV/0!</v>
      </c>
      <c r="R70" s="31">
        <v>0</v>
      </c>
      <c r="S70" s="107" t="e">
        <f t="shared" si="28"/>
        <v>#DIV/0!</v>
      </c>
      <c r="T70" s="31">
        <v>0</v>
      </c>
      <c r="U70" s="107" t="e">
        <f t="shared" si="29"/>
        <v>#DIV/0!</v>
      </c>
      <c r="V70" s="31">
        <v>0</v>
      </c>
      <c r="W70" s="107" t="e">
        <f t="shared" si="30"/>
        <v>#DIV/0!</v>
      </c>
      <c r="X70" s="163"/>
      <c r="Y70" s="107" t="e">
        <f t="shared" si="31"/>
        <v>#DIV/0!</v>
      </c>
      <c r="Z70" s="163"/>
      <c r="AA70" s="107" t="e">
        <f t="shared" si="32"/>
        <v>#DIV/0!</v>
      </c>
      <c r="AB70" s="163"/>
      <c r="AC70" s="107" t="e">
        <f t="shared" si="33"/>
        <v>#DIV/0!</v>
      </c>
      <c r="AD70" s="163"/>
      <c r="AE70" s="107" t="e">
        <f t="shared" si="34"/>
        <v>#DIV/0!</v>
      </c>
      <c r="AF70" s="33">
        <f t="shared" si="40"/>
        <v>0</v>
      </c>
      <c r="AG70" s="234" t="e">
        <f t="shared" si="35"/>
        <v>#DIV/0!</v>
      </c>
      <c r="AH70" s="42" t="e">
        <f t="shared" si="39"/>
        <v>#DIV/0!</v>
      </c>
    </row>
    <row r="71" spans="1:34" ht="80.099999999999994" customHeight="1" outlineLevel="1">
      <c r="A71" s="35"/>
      <c r="B71" s="27" t="s">
        <v>265</v>
      </c>
      <c r="C71" s="28">
        <v>0</v>
      </c>
      <c r="D71" s="169" t="e">
        <f t="shared" si="22"/>
        <v>#DIV/0!</v>
      </c>
      <c r="E71" s="37"/>
      <c r="F71" s="37"/>
      <c r="G71" s="37"/>
      <c r="H71" s="28">
        <v>0</v>
      </c>
      <c r="I71" s="169" t="e">
        <f t="shared" si="23"/>
        <v>#DIV/0!</v>
      </c>
      <c r="J71" s="28">
        <v>0</v>
      </c>
      <c r="K71" s="169" t="e">
        <f t="shared" si="24"/>
        <v>#DIV/0!</v>
      </c>
      <c r="L71" s="28">
        <v>0</v>
      </c>
      <c r="M71" s="169" t="e">
        <f t="shared" si="25"/>
        <v>#DIV/0!</v>
      </c>
      <c r="N71" s="28">
        <v>0</v>
      </c>
      <c r="O71" s="169" t="e">
        <f t="shared" si="26"/>
        <v>#DIV/0!</v>
      </c>
      <c r="P71" s="28">
        <v>0</v>
      </c>
      <c r="Q71" s="169" t="e">
        <f t="shared" si="27"/>
        <v>#DIV/0!</v>
      </c>
      <c r="R71" s="28">
        <v>0</v>
      </c>
      <c r="S71" s="169" t="e">
        <f t="shared" si="28"/>
        <v>#DIV/0!</v>
      </c>
      <c r="T71" s="28">
        <v>0</v>
      </c>
      <c r="U71" s="169" t="e">
        <f t="shared" si="29"/>
        <v>#DIV/0!</v>
      </c>
      <c r="V71" s="28">
        <v>0</v>
      </c>
      <c r="W71" s="169" t="e">
        <f t="shared" si="30"/>
        <v>#DIV/0!</v>
      </c>
      <c r="X71" s="162"/>
      <c r="Y71" s="169" t="e">
        <f t="shared" si="31"/>
        <v>#DIV/0!</v>
      </c>
      <c r="Z71" s="162"/>
      <c r="AA71" s="169" t="e">
        <f t="shared" si="32"/>
        <v>#DIV/0!</v>
      </c>
      <c r="AB71" s="162"/>
      <c r="AC71" s="169" t="e">
        <f t="shared" si="33"/>
        <v>#DIV/0!</v>
      </c>
      <c r="AD71" s="162"/>
      <c r="AE71" s="169" t="e">
        <f t="shared" si="34"/>
        <v>#DIV/0!</v>
      </c>
      <c r="AF71" s="28">
        <f>V71</f>
        <v>0</v>
      </c>
      <c r="AG71" s="169" t="e">
        <f t="shared" si="35"/>
        <v>#DIV/0!</v>
      </c>
      <c r="AH71" s="38"/>
    </row>
    <row r="72" spans="1:34">
      <c r="A72" s="44" t="s">
        <v>269</v>
      </c>
    </row>
  </sheetData>
  <mergeCells count="21">
    <mergeCell ref="A3:A5"/>
    <mergeCell ref="A26:A28"/>
    <mergeCell ref="A49:A51"/>
    <mergeCell ref="X1:Y1"/>
    <mergeCell ref="Z1:AA1"/>
    <mergeCell ref="A1:B2"/>
    <mergeCell ref="C1:D1"/>
    <mergeCell ref="E1:F1"/>
    <mergeCell ref="G1:G2"/>
    <mergeCell ref="H1:I1"/>
    <mergeCell ref="J1:K1"/>
    <mergeCell ref="AB1:AC1"/>
    <mergeCell ref="AD1:AE1"/>
    <mergeCell ref="AF1:AG1"/>
    <mergeCell ref="AH1:AH2"/>
    <mergeCell ref="L1:M1"/>
    <mergeCell ref="N1:O1"/>
    <mergeCell ref="P1:Q1"/>
    <mergeCell ref="R1:S1"/>
    <mergeCell ref="T1:U1"/>
    <mergeCell ref="V1:W1"/>
  </mergeCells>
  <conditionalFormatting sqref="AH26:AH71 AH1:AH2">
    <cfRule type="cellIs" dxfId="6" priority="3" stopIfTrue="1" operator="notBetween">
      <formula>0.1</formula>
      <formula>-0.1</formula>
    </cfRule>
  </conditionalFormatting>
  <pageMargins left="0.74803149606299213" right="0.74803149606299213" top="0.98425196850393704" bottom="0.98425196850393704" header="0.51181102362204722" footer="0.51181102362204722"/>
  <pageSetup paperSize="9" scale="21" firstPageNumber="28" fitToHeight="23" orientation="landscape" useFirstPageNumber="1" r:id="rId1"/>
  <headerFooter alignWithMargins="0">
    <oddFooter>&amp;R&amp;12Page &amp;P</oddFooter>
  </headerFooter>
  <rowBreaks count="2" manualBreakCount="2">
    <brk id="25" max="33" man="1"/>
    <brk id="48" max="33" man="1"/>
  </rowBreaks>
</worksheet>
</file>

<file path=xl/worksheets/sheet9.xml><?xml version="1.0" encoding="utf-8"?>
<worksheet xmlns="http://schemas.openxmlformats.org/spreadsheetml/2006/main" xmlns:r="http://schemas.openxmlformats.org/officeDocument/2006/relationships">
  <sheetPr>
    <tabColor rgb="FF92D050"/>
  </sheetPr>
  <dimension ref="A1:AI95"/>
  <sheetViews>
    <sheetView view="pageBreakPreview" zoomScale="40" zoomScaleNormal="50" zoomScaleSheetLayoutView="40" workbookViewId="0">
      <pane ySplit="2" topLeftCell="A3" activePane="bottomLeft" state="frozen"/>
      <selection activeCell="AF3" sqref="AF3:AF140"/>
      <selection pane="bottomLeft" activeCell="A6" sqref="A6"/>
    </sheetView>
  </sheetViews>
  <sheetFormatPr defaultRowHeight="26.25" outlineLevelRow="1"/>
  <cols>
    <col min="1" max="1" width="52" style="4" customWidth="1"/>
    <col min="2" max="2" width="76" style="3" customWidth="1"/>
    <col min="3" max="3" width="14.7109375" style="1" customWidth="1"/>
    <col min="4" max="4" width="16" style="19" customWidth="1"/>
    <col min="5" max="5" width="17.140625" style="1" customWidth="1"/>
    <col min="6" max="6" width="12" style="1" customWidth="1"/>
    <col min="7" max="7" width="12.28515625" style="1" customWidth="1"/>
    <col min="8" max="8" width="14.7109375" style="1" customWidth="1"/>
    <col min="9" max="9" width="16" style="19" customWidth="1"/>
    <col min="10" max="10" width="14.7109375" style="1" customWidth="1"/>
    <col min="11" max="11" width="16" style="20" customWidth="1"/>
    <col min="12" max="12" width="14.7109375" style="1" customWidth="1"/>
    <col min="13" max="13" width="16" style="20" customWidth="1"/>
    <col min="14" max="14" width="14.7109375" style="1" customWidth="1"/>
    <col min="15" max="15" width="16" style="20" customWidth="1"/>
    <col min="16" max="16" width="14.7109375" style="1" customWidth="1"/>
    <col min="17" max="17" width="16" style="20" customWidth="1"/>
    <col min="18" max="18" width="14.7109375" style="1" customWidth="1"/>
    <col min="19" max="19" width="16" style="20" customWidth="1"/>
    <col min="20" max="20" width="14.7109375" style="1" customWidth="1"/>
    <col min="21" max="21" width="16" style="20" customWidth="1"/>
    <col min="22" max="22" width="14.7109375" style="1" customWidth="1"/>
    <col min="23" max="23" width="16" style="20" customWidth="1"/>
    <col min="24" max="24" width="14.7109375" style="1" customWidth="1"/>
    <col min="25" max="25" width="16" style="20" customWidth="1"/>
    <col min="26" max="26" width="14.7109375" style="1" customWidth="1"/>
    <col min="27" max="27" width="16" style="20" customWidth="1"/>
    <col min="28" max="28" width="14.7109375" style="1" customWidth="1"/>
    <col min="29" max="29" width="16" style="20" customWidth="1"/>
    <col min="30" max="30" width="15" style="1" customWidth="1"/>
    <col min="31" max="31" width="16" style="20" customWidth="1"/>
    <col min="32" max="32" width="13.42578125" style="1" customWidth="1"/>
    <col min="33" max="33" width="18.140625" style="20" customWidth="1"/>
    <col min="34" max="34" width="17.140625" style="1" customWidth="1"/>
  </cols>
  <sheetData>
    <row r="1" spans="1:34" ht="99.95" customHeight="1">
      <c r="A1" s="315" t="s">
        <v>227</v>
      </c>
      <c r="B1" s="315"/>
      <c r="C1" s="307" t="s">
        <v>163</v>
      </c>
      <c r="D1" s="307"/>
      <c r="E1" s="307" t="s">
        <v>70</v>
      </c>
      <c r="F1" s="307"/>
      <c r="G1" s="308" t="s">
        <v>0</v>
      </c>
      <c r="H1" s="306">
        <v>42736</v>
      </c>
      <c r="I1" s="307"/>
      <c r="J1" s="306">
        <v>42767</v>
      </c>
      <c r="K1" s="307"/>
      <c r="L1" s="306">
        <v>42795</v>
      </c>
      <c r="M1" s="307"/>
      <c r="N1" s="306">
        <v>42826</v>
      </c>
      <c r="O1" s="307"/>
      <c r="P1" s="306">
        <v>42856</v>
      </c>
      <c r="Q1" s="307"/>
      <c r="R1" s="306">
        <v>42887</v>
      </c>
      <c r="S1" s="307"/>
      <c r="T1" s="306">
        <v>42917</v>
      </c>
      <c r="U1" s="307"/>
      <c r="V1" s="306">
        <v>42948</v>
      </c>
      <c r="W1" s="307"/>
      <c r="X1" s="306">
        <v>42979</v>
      </c>
      <c r="Y1" s="307"/>
      <c r="Z1" s="306">
        <v>43009</v>
      </c>
      <c r="AA1" s="307"/>
      <c r="AB1" s="306">
        <v>43040</v>
      </c>
      <c r="AC1" s="307"/>
      <c r="AD1" s="306">
        <v>43070</v>
      </c>
      <c r="AE1" s="307"/>
      <c r="AF1" s="314" t="s">
        <v>1</v>
      </c>
      <c r="AG1" s="314"/>
      <c r="AH1" s="313" t="s">
        <v>2</v>
      </c>
    </row>
    <row r="2" spans="1:34" ht="99.95" customHeight="1">
      <c r="A2" s="315"/>
      <c r="B2" s="315"/>
      <c r="C2" s="125" t="s">
        <v>3</v>
      </c>
      <c r="D2" s="125" t="s">
        <v>4</v>
      </c>
      <c r="E2" s="125" t="s">
        <v>3</v>
      </c>
      <c r="F2" s="125" t="s">
        <v>4</v>
      </c>
      <c r="G2" s="308"/>
      <c r="H2" s="126" t="s">
        <v>3</v>
      </c>
      <c r="I2" s="125" t="s">
        <v>4</v>
      </c>
      <c r="J2" s="207" t="s">
        <v>3</v>
      </c>
      <c r="K2" s="206" t="s">
        <v>4</v>
      </c>
      <c r="L2" s="221" t="s">
        <v>3</v>
      </c>
      <c r="M2" s="222" t="s">
        <v>4</v>
      </c>
      <c r="N2" s="232" t="s">
        <v>3</v>
      </c>
      <c r="O2" s="233" t="s">
        <v>4</v>
      </c>
      <c r="P2" s="253" t="s">
        <v>3</v>
      </c>
      <c r="Q2" s="254" t="s">
        <v>4</v>
      </c>
      <c r="R2" s="257" t="s">
        <v>3</v>
      </c>
      <c r="S2" s="256" t="s">
        <v>4</v>
      </c>
      <c r="T2" s="265" t="s">
        <v>3</v>
      </c>
      <c r="U2" s="264" t="s">
        <v>4</v>
      </c>
      <c r="V2" s="270" t="s">
        <v>3</v>
      </c>
      <c r="W2" s="269" t="s">
        <v>4</v>
      </c>
      <c r="X2" s="126" t="s">
        <v>3</v>
      </c>
      <c r="Y2" s="125" t="s">
        <v>4</v>
      </c>
      <c r="Z2" s="126" t="s">
        <v>3</v>
      </c>
      <c r="AA2" s="125" t="s">
        <v>4</v>
      </c>
      <c r="AB2" s="126" t="s">
        <v>3</v>
      </c>
      <c r="AC2" s="125" t="s">
        <v>4</v>
      </c>
      <c r="AD2" s="126" t="s">
        <v>3</v>
      </c>
      <c r="AE2" s="125" t="s">
        <v>4</v>
      </c>
      <c r="AF2" s="127" t="s">
        <v>3</v>
      </c>
      <c r="AG2" s="127" t="s">
        <v>4</v>
      </c>
      <c r="AH2" s="313"/>
    </row>
    <row r="3" spans="1:34" ht="80.099999999999994" customHeight="1">
      <c r="A3" s="316" t="s">
        <v>261</v>
      </c>
      <c r="B3" s="24" t="s">
        <v>62</v>
      </c>
      <c r="C3" s="25">
        <f>C4+C9+C14+C19+C25</f>
        <v>539</v>
      </c>
      <c r="D3" s="36">
        <f>C3/'Children in Care'!C3</f>
        <v>8.612975391498881E-2</v>
      </c>
      <c r="E3" s="25" t="s">
        <v>7</v>
      </c>
      <c r="F3" s="26"/>
      <c r="G3" s="26"/>
      <c r="H3" s="25">
        <f>H4+H9+H14+H19+H25</f>
        <v>586</v>
      </c>
      <c r="I3" s="36">
        <f>H3/'[1]Children in Care'!H3</f>
        <v>9.2692186017083206E-2</v>
      </c>
      <c r="J3" s="25">
        <f>J4+J9+J14+J19+J25</f>
        <v>605</v>
      </c>
      <c r="K3" s="36">
        <f>J3/'[1]Children in Care'!J3</f>
        <v>9.6031746031746038E-2</v>
      </c>
      <c r="L3" s="25">
        <f>L4+L9+L14+L19+L25</f>
        <v>613</v>
      </c>
      <c r="M3" s="36">
        <f>L3/'[1]Children in Care'!L3</f>
        <v>9.7178186429930244E-2</v>
      </c>
      <c r="N3" s="25">
        <f>N4+N9+N14+N19+N25</f>
        <v>606</v>
      </c>
      <c r="O3" s="36">
        <f>N3/'Children in Care'!N3</f>
        <v>9.6358721577357295E-2</v>
      </c>
      <c r="P3" s="25">
        <f>P4+P9+P14+P19+P25</f>
        <v>602</v>
      </c>
      <c r="Q3" s="36">
        <f>P3/'Children in Care'!P3</f>
        <v>9.5905687430301104E-2</v>
      </c>
      <c r="R3" s="25">
        <f>R4+R9+R14+R19+R25</f>
        <v>616</v>
      </c>
      <c r="S3" s="36">
        <f>R3/'Children in Care'!R3</f>
        <v>9.782436080673336E-2</v>
      </c>
      <c r="T3" s="25">
        <f>T4+T9+T14+T19+T25</f>
        <v>607</v>
      </c>
      <c r="U3" s="36">
        <f>T3/'Children in Care'!T3</f>
        <v>9.6779336734693883E-2</v>
      </c>
      <c r="V3" s="25">
        <f>V4+V9+V14+V19+V25</f>
        <v>604</v>
      </c>
      <c r="W3" s="36">
        <f>V3/'Children in Care'!V3</f>
        <v>9.6841430174763501E-2</v>
      </c>
      <c r="X3" s="170">
        <f>X4+X9+X14+X19+X25</f>
        <v>0</v>
      </c>
      <c r="Y3" s="171" t="e">
        <f>X3/'Children in Care'!X3</f>
        <v>#DIV/0!</v>
      </c>
      <c r="Z3" s="170">
        <f>Z4+Z9+Z14+Z19+Z25</f>
        <v>0</v>
      </c>
      <c r="AA3" s="171" t="e">
        <f>Z3/'Children in Care'!Z3</f>
        <v>#DIV/0!</v>
      </c>
      <c r="AB3" s="170">
        <f>AB4+AB9+AB14+AB19+AB25</f>
        <v>0</v>
      </c>
      <c r="AC3" s="171" t="e">
        <f>AB3/'Children in Care'!AB3</f>
        <v>#DIV/0!</v>
      </c>
      <c r="AD3" s="170">
        <f>AD4+AD9+AD14+AD19+AD25</f>
        <v>0</v>
      </c>
      <c r="AE3" s="171" t="e">
        <f>AD3/'Children in Care'!AD3</f>
        <v>#DIV/0!</v>
      </c>
      <c r="AF3" s="25">
        <f>AF4+AF9+AF14+AF19+AF25</f>
        <v>604</v>
      </c>
      <c r="AG3" s="36">
        <f>AF3/'Children in Care'!AF3</f>
        <v>9.6841430174763501E-2</v>
      </c>
      <c r="AH3" s="26"/>
    </row>
    <row r="4" spans="1:34" ht="80.099999999999994" customHeight="1">
      <c r="A4" s="316"/>
      <c r="B4" s="27" t="s">
        <v>169</v>
      </c>
      <c r="C4" s="28">
        <f>SUM(C5:C8)</f>
        <v>271</v>
      </c>
      <c r="D4" s="38">
        <f>C4/'Children in Care'!C4</f>
        <v>0.17982747179827471</v>
      </c>
      <c r="E4" s="29"/>
      <c r="F4" s="29"/>
      <c r="G4" s="29"/>
      <c r="H4" s="28">
        <f>SUM(H5:H8)</f>
        <v>277</v>
      </c>
      <c r="I4" s="38">
        <f>H4/'[1]Children in Care'!H4</f>
        <v>0.18393094289508632</v>
      </c>
      <c r="J4" s="28">
        <f>SUM(J5:J8)</f>
        <v>274</v>
      </c>
      <c r="K4" s="38">
        <f>J4/'[1]Children in Care'!J4</f>
        <v>0.1803818301514154</v>
      </c>
      <c r="L4" s="28">
        <f>SUM(L5:L8)</f>
        <v>277</v>
      </c>
      <c r="M4" s="38">
        <f>L4/'[1]Children in Care'!L4</f>
        <v>0.18283828382838282</v>
      </c>
      <c r="N4" s="28">
        <f>SUM(N5:N8)</f>
        <v>266</v>
      </c>
      <c r="O4" s="38">
        <f>N4/'Children in Care'!N4</f>
        <v>0.17662682602921648</v>
      </c>
      <c r="P4" s="28">
        <f>SUM(P5:P8)</f>
        <v>260</v>
      </c>
      <c r="Q4" s="38">
        <f>P4/'Children in Care'!P4</f>
        <v>0.17426273458445041</v>
      </c>
      <c r="R4" s="28">
        <f>SUM(R5:R8)</f>
        <v>272</v>
      </c>
      <c r="S4" s="38">
        <f>R4/'Children in Care'!R4</f>
        <v>0.18267293485560779</v>
      </c>
      <c r="T4" s="28">
        <f>SUM(T5:T8)</f>
        <v>271</v>
      </c>
      <c r="U4" s="38">
        <f>T4/'Children in Care'!T4</f>
        <v>0.18127090301003346</v>
      </c>
      <c r="V4" s="28">
        <f>SUM(V5:V8)</f>
        <v>270</v>
      </c>
      <c r="W4" s="38">
        <f>V4/'Children in Care'!V4</f>
        <v>0.18012008005336891</v>
      </c>
      <c r="X4" s="162">
        <f>SUM(X5:X8)</f>
        <v>0</v>
      </c>
      <c r="Y4" s="169" t="e">
        <f>X4/'Children in Care'!X4</f>
        <v>#DIV/0!</v>
      </c>
      <c r="Z4" s="162">
        <f>SUM(Z5:Z8)</f>
        <v>0</v>
      </c>
      <c r="AA4" s="169" t="e">
        <f>Z4/'Children in Care'!Z4</f>
        <v>#DIV/0!</v>
      </c>
      <c r="AB4" s="162">
        <f>SUM(AB5:AB8)</f>
        <v>0</v>
      </c>
      <c r="AC4" s="169" t="e">
        <f>AB4/'Children in Care'!AB4</f>
        <v>#DIV/0!</v>
      </c>
      <c r="AD4" s="162">
        <f>SUM(AD5:AD8)</f>
        <v>0</v>
      </c>
      <c r="AE4" s="169" t="e">
        <f>AD4/'Children in Care'!AD4</f>
        <v>#DIV/0!</v>
      </c>
      <c r="AF4" s="28">
        <f>SUM(AF5:AF8)</f>
        <v>270</v>
      </c>
      <c r="AG4" s="38">
        <f>AF4/'Children in Care'!AF4</f>
        <v>0.18012008005336891</v>
      </c>
      <c r="AH4" s="29"/>
    </row>
    <row r="5" spans="1:34" ht="80.099999999999994" customHeight="1" outlineLevel="1">
      <c r="A5" s="316"/>
      <c r="B5" s="30" t="s">
        <v>45</v>
      </c>
      <c r="C5" s="31">
        <f>C28+C51+C74</f>
        <v>99</v>
      </c>
      <c r="D5" s="70">
        <f>C5/'Children in Care'!C5</f>
        <v>0.25848563968668409</v>
      </c>
      <c r="E5" s="32"/>
      <c r="F5" s="32"/>
      <c r="G5" s="32"/>
      <c r="H5" s="31">
        <f>H28+H51+H74</f>
        <v>99</v>
      </c>
      <c r="I5" s="70">
        <f>H5/'[1]Children in Care'!H5</f>
        <v>0.2578125</v>
      </c>
      <c r="J5" s="31">
        <f>J28+J51+J74</f>
        <v>98</v>
      </c>
      <c r="K5" s="70">
        <f>J5/'[1]Children in Care'!J5</f>
        <v>0.25192802056555269</v>
      </c>
      <c r="L5" s="31">
        <f>L28+L51+L74</f>
        <v>102</v>
      </c>
      <c r="M5" s="70">
        <f>L5/'[1]Children in Care'!L5</f>
        <v>0.25888324873096447</v>
      </c>
      <c r="N5" s="31">
        <f>N28+N51+N74</f>
        <v>99</v>
      </c>
      <c r="O5" s="70">
        <f>N5/'Children in Care'!N5</f>
        <v>0.25319693094629159</v>
      </c>
      <c r="P5" s="31">
        <f>P28+P51+P74</f>
        <v>95</v>
      </c>
      <c r="Q5" s="70">
        <f>P5/'Children in Care'!P5</f>
        <v>0.2454780361757106</v>
      </c>
      <c r="R5" s="31">
        <f>R28+R51+R74</f>
        <v>96</v>
      </c>
      <c r="S5" s="70">
        <f>R5/'Children in Care'!R5</f>
        <v>0.24935064935064935</v>
      </c>
      <c r="T5" s="31">
        <f>T28+T51+T74</f>
        <v>93</v>
      </c>
      <c r="U5" s="70">
        <f>T5/'Children in Care'!T5</f>
        <v>0.24281984334203655</v>
      </c>
      <c r="V5" s="31">
        <f>V28+V51+V74</f>
        <v>95</v>
      </c>
      <c r="W5" s="70">
        <f>V5/'Children in Care'!V5</f>
        <v>0.25132275132275134</v>
      </c>
      <c r="X5" s="163">
        <f>X28+X51+X74</f>
        <v>0</v>
      </c>
      <c r="Y5" s="107" t="e">
        <f>X5/'Children in Care'!X5</f>
        <v>#DIV/0!</v>
      </c>
      <c r="Z5" s="163">
        <f>Z28+Z51+Z74</f>
        <v>0</v>
      </c>
      <c r="AA5" s="107" t="e">
        <f>Z5/'Children in Care'!Z5</f>
        <v>#DIV/0!</v>
      </c>
      <c r="AB5" s="163">
        <f>AB28+AB51+AB74</f>
        <v>0</v>
      </c>
      <c r="AC5" s="107" t="e">
        <f>AB5/'Children in Care'!AB5</f>
        <v>#DIV/0!</v>
      </c>
      <c r="AD5" s="163">
        <f>AD28+AD51+AD74</f>
        <v>0</v>
      </c>
      <c r="AE5" s="107" t="e">
        <f>AD5/'Children in Care'!AD5</f>
        <v>#DIV/0!</v>
      </c>
      <c r="AF5" s="33">
        <f>V5</f>
        <v>95</v>
      </c>
      <c r="AG5" s="105">
        <f>AF5/'Children in Care'!AF5</f>
        <v>0.25132275132275134</v>
      </c>
      <c r="AH5" s="32"/>
    </row>
    <row r="6" spans="1:34" ht="80.099999999999994" customHeight="1" outlineLevel="1">
      <c r="A6" s="286" t="s">
        <v>262</v>
      </c>
      <c r="B6" s="30" t="s">
        <v>46</v>
      </c>
      <c r="C6" s="31">
        <f t="shared" ref="C6" si="0">C29+C52+C75</f>
        <v>39</v>
      </c>
      <c r="D6" s="70">
        <f>C6/'Children in Care'!C6</f>
        <v>0.13588850174216027</v>
      </c>
      <c r="E6" s="32"/>
      <c r="F6" s="32"/>
      <c r="G6" s="32"/>
      <c r="H6" s="31">
        <f>H29+H52+H75</f>
        <v>39</v>
      </c>
      <c r="I6" s="70">
        <f>H6/'[1]Children in Care'!H6</f>
        <v>0.1368421052631579</v>
      </c>
      <c r="J6" s="31">
        <f>J29+J52+J75</f>
        <v>39</v>
      </c>
      <c r="K6" s="70">
        <f>J6/'[1]Children in Care'!J6</f>
        <v>0.1368421052631579</v>
      </c>
      <c r="L6" s="31">
        <f t="shared" ref="L6:L8" si="1">L29+L52+L75</f>
        <v>39</v>
      </c>
      <c r="M6" s="70">
        <f>L6/'[1]Children in Care'!L6</f>
        <v>0.13636363636363635</v>
      </c>
      <c r="N6" s="31">
        <f t="shared" ref="N6" si="2">N29+N52+N75</f>
        <v>38</v>
      </c>
      <c r="O6" s="70">
        <f>N6/'Children in Care'!N6</f>
        <v>0.13333333333333333</v>
      </c>
      <c r="P6" s="31">
        <f t="shared" ref="P6:R6" si="3">P29+P52+P75</f>
        <v>36</v>
      </c>
      <c r="Q6" s="70">
        <f>P6/'Children in Care'!P6</f>
        <v>0.12903225806451613</v>
      </c>
      <c r="R6" s="31">
        <f t="shared" si="3"/>
        <v>41</v>
      </c>
      <c r="S6" s="70">
        <f>R6/'Children in Care'!R6</f>
        <v>0.1453900709219858</v>
      </c>
      <c r="T6" s="31">
        <f t="shared" ref="T6" si="4">T29+T52+T75</f>
        <v>41</v>
      </c>
      <c r="U6" s="70">
        <f>T6/'Children in Care'!T6</f>
        <v>0.14487632508833923</v>
      </c>
      <c r="V6" s="31">
        <f t="shared" ref="V6" si="5">V29+V52+V75</f>
        <v>39</v>
      </c>
      <c r="W6" s="70">
        <f>V6/'Children in Care'!V6</f>
        <v>0.13928571428571429</v>
      </c>
      <c r="X6" s="163">
        <f t="shared" ref="X6" si="6">X29+X52+X75</f>
        <v>0</v>
      </c>
      <c r="Y6" s="107" t="e">
        <f>X6/'Children in Care'!X6</f>
        <v>#DIV/0!</v>
      </c>
      <c r="Z6" s="163">
        <f t="shared" ref="Z6" si="7">Z29+Z52+Z75</f>
        <v>0</v>
      </c>
      <c r="AA6" s="107" t="e">
        <f>Z6/'Children in Care'!Z6</f>
        <v>#DIV/0!</v>
      </c>
      <c r="AB6" s="163">
        <f t="shared" ref="AB6" si="8">AB29+AB52+AB75</f>
        <v>0</v>
      </c>
      <c r="AC6" s="107" t="e">
        <f>AB6/'Children in Care'!AB6</f>
        <v>#DIV/0!</v>
      </c>
      <c r="AD6" s="163">
        <f t="shared" ref="AD6" si="9">AD29+AD52+AD75</f>
        <v>0</v>
      </c>
      <c r="AE6" s="107" t="e">
        <f>AD6/'Children in Care'!AD6</f>
        <v>#DIV/0!</v>
      </c>
      <c r="AF6" s="33">
        <f t="shared" ref="AF6:AF8" si="10">V6</f>
        <v>39</v>
      </c>
      <c r="AG6" s="105">
        <f>AF6/'Children in Care'!AF6</f>
        <v>0.13928571428571429</v>
      </c>
      <c r="AH6" s="32"/>
    </row>
    <row r="7" spans="1:34" ht="80.099999999999994" customHeight="1" outlineLevel="1">
      <c r="A7" s="287" t="s">
        <v>263</v>
      </c>
      <c r="B7" s="30" t="s">
        <v>47</v>
      </c>
      <c r="C7" s="31">
        <f t="shared" ref="C7" si="11">C30+C53+C76</f>
        <v>56</v>
      </c>
      <c r="D7" s="70">
        <f>C7/'Children in Care'!C7</f>
        <v>0.12727272727272726</v>
      </c>
      <c r="E7" s="32"/>
      <c r="F7" s="32"/>
      <c r="G7" s="32"/>
      <c r="H7" s="31">
        <f>H30+H53+H76</f>
        <v>57</v>
      </c>
      <c r="I7" s="70">
        <f>H7/'[1]Children in Care'!H7</f>
        <v>0.13073394495412843</v>
      </c>
      <c r="J7" s="31">
        <f>J30+J53+J76</f>
        <v>55</v>
      </c>
      <c r="K7" s="70">
        <f>J7/'[1]Children in Care'!J7</f>
        <v>0.125</v>
      </c>
      <c r="L7" s="31">
        <f t="shared" si="1"/>
        <v>53</v>
      </c>
      <c r="M7" s="70">
        <f>L7/'[1]Children in Care'!L7</f>
        <v>0.12155963302752294</v>
      </c>
      <c r="N7" s="31">
        <f t="shared" ref="N7" si="12">N30+N53+N76</f>
        <v>53</v>
      </c>
      <c r="O7" s="70">
        <f>N7/'Children in Care'!N7</f>
        <v>0.12183908045977011</v>
      </c>
      <c r="P7" s="31">
        <f t="shared" ref="P7:R7" si="13">P30+P53+P76</f>
        <v>54</v>
      </c>
      <c r="Q7" s="70">
        <f>P7/'Children in Care'!P7</f>
        <v>0.12646370023419204</v>
      </c>
      <c r="R7" s="31">
        <f t="shared" si="13"/>
        <v>55</v>
      </c>
      <c r="S7" s="70">
        <f>R7/'Children in Care'!R7</f>
        <v>0.12820512820512819</v>
      </c>
      <c r="T7" s="31">
        <f t="shared" ref="T7" si="14">T30+T53+T76</f>
        <v>56</v>
      </c>
      <c r="U7" s="70">
        <f>T7/'Children in Care'!T7</f>
        <v>0.12844036697247707</v>
      </c>
      <c r="V7" s="31">
        <f t="shared" ref="V7" si="15">V30+V53+V76</f>
        <v>57</v>
      </c>
      <c r="W7" s="70">
        <f>V7/'Children in Care'!V7</f>
        <v>0.12984054669703873</v>
      </c>
      <c r="X7" s="163">
        <f t="shared" ref="X7" si="16">X30+X53+X76</f>
        <v>0</v>
      </c>
      <c r="Y7" s="107" t="e">
        <f>X7/'Children in Care'!X7</f>
        <v>#DIV/0!</v>
      </c>
      <c r="Z7" s="163">
        <f t="shared" ref="Z7" si="17">Z30+Z53+Z76</f>
        <v>0</v>
      </c>
      <c r="AA7" s="107" t="e">
        <f>Z7/'Children in Care'!Z7</f>
        <v>#DIV/0!</v>
      </c>
      <c r="AB7" s="163">
        <f t="shared" ref="AB7" si="18">AB30+AB53+AB76</f>
        <v>0</v>
      </c>
      <c r="AC7" s="107" t="e">
        <f>AB7/'Children in Care'!AB7</f>
        <v>#DIV/0!</v>
      </c>
      <c r="AD7" s="163">
        <f t="shared" ref="AD7" si="19">AD30+AD53+AD76</f>
        <v>0</v>
      </c>
      <c r="AE7" s="107" t="e">
        <f>AD7/'Children in Care'!AD7</f>
        <v>#DIV/0!</v>
      </c>
      <c r="AF7" s="33">
        <f t="shared" si="10"/>
        <v>57</v>
      </c>
      <c r="AG7" s="105">
        <f>AF7/'Children in Care'!AF7</f>
        <v>0.12984054669703873</v>
      </c>
      <c r="AH7" s="32"/>
    </row>
    <row r="8" spans="1:34" ht="80.099999999999994" customHeight="1" outlineLevel="1">
      <c r="A8" s="287" t="s">
        <v>264</v>
      </c>
      <c r="B8" s="30" t="s">
        <v>48</v>
      </c>
      <c r="C8" s="31">
        <f t="shared" ref="C8" si="20">C31+C54+C77</f>
        <v>77</v>
      </c>
      <c r="D8" s="70">
        <f>C8/'Children in Care'!C8</f>
        <v>0.19395465994962216</v>
      </c>
      <c r="E8" s="32"/>
      <c r="F8" s="32"/>
      <c r="G8" s="32"/>
      <c r="H8" s="31">
        <f>H31+H54+H77</f>
        <v>82</v>
      </c>
      <c r="I8" s="70">
        <f>H8/'[1]Children in Care'!H8</f>
        <v>0.20448877805486285</v>
      </c>
      <c r="J8" s="31">
        <f>J31+J54+J77</f>
        <v>82</v>
      </c>
      <c r="K8" s="70">
        <f>J8/'[1]Children in Care'!J8</f>
        <v>0.20246913580246914</v>
      </c>
      <c r="L8" s="31">
        <f t="shared" si="1"/>
        <v>83</v>
      </c>
      <c r="M8" s="70">
        <f>L8/'[1]Children in Care'!L8</f>
        <v>0.20802005012531327</v>
      </c>
      <c r="N8" s="31">
        <f t="shared" ref="N8" si="21">N31+N54+N77</f>
        <v>76</v>
      </c>
      <c r="O8" s="70">
        <f>N8/'Children in Care'!N8</f>
        <v>0.19240506329113924</v>
      </c>
      <c r="P8" s="31">
        <f t="shared" ref="P8:R8" si="22">P31+P54+P77</f>
        <v>75</v>
      </c>
      <c r="Q8" s="70">
        <f>P8/'Children in Care'!P8</f>
        <v>0.18796992481203006</v>
      </c>
      <c r="R8" s="31">
        <f t="shared" si="22"/>
        <v>80</v>
      </c>
      <c r="S8" s="70">
        <f>R8/'Children in Care'!R8</f>
        <v>0.20356234096692111</v>
      </c>
      <c r="T8" s="31">
        <f t="shared" ref="T8" si="23">T31+T54+T77</f>
        <v>81</v>
      </c>
      <c r="U8" s="70">
        <f>T8/'Children in Care'!T8</f>
        <v>0.20610687022900764</v>
      </c>
      <c r="V8" s="31">
        <f t="shared" ref="V8" si="24">V31+V54+V77</f>
        <v>79</v>
      </c>
      <c r="W8" s="70">
        <f>V8/'Children in Care'!V8</f>
        <v>0.19651741293532338</v>
      </c>
      <c r="X8" s="163">
        <f t="shared" ref="X8" si="25">X31+X54+X77</f>
        <v>0</v>
      </c>
      <c r="Y8" s="107" t="e">
        <f>X8/'Children in Care'!X8</f>
        <v>#DIV/0!</v>
      </c>
      <c r="Z8" s="163">
        <f t="shared" ref="Z8" si="26">Z31+Z54+Z77</f>
        <v>0</v>
      </c>
      <c r="AA8" s="107" t="e">
        <f>Z8/'Children in Care'!Z8</f>
        <v>#DIV/0!</v>
      </c>
      <c r="AB8" s="163">
        <f t="shared" ref="AB8" si="27">AB31+AB54+AB77</f>
        <v>0</v>
      </c>
      <c r="AC8" s="107" t="e">
        <f>AB8/'Children in Care'!AB8</f>
        <v>#DIV/0!</v>
      </c>
      <c r="AD8" s="163">
        <f t="shared" ref="AD8" si="28">AD31+AD54+AD77</f>
        <v>0</v>
      </c>
      <c r="AE8" s="107" t="e">
        <f>AD8/'Children in Care'!AD8</f>
        <v>#DIV/0!</v>
      </c>
      <c r="AF8" s="33">
        <f t="shared" si="10"/>
        <v>79</v>
      </c>
      <c r="AG8" s="105">
        <f>AF8/'Children in Care'!AF8</f>
        <v>0.19651741293532338</v>
      </c>
      <c r="AH8" s="32"/>
    </row>
    <row r="9" spans="1:34" ht="80.099999999999994" customHeight="1">
      <c r="A9" s="289" t="s">
        <v>268</v>
      </c>
      <c r="B9" s="27" t="s">
        <v>170</v>
      </c>
      <c r="C9" s="28">
        <f>SUM(C10:C13)</f>
        <v>154</v>
      </c>
      <c r="D9" s="38">
        <f>C9/'Children in Care'!C9</f>
        <v>0.1037037037037037</v>
      </c>
      <c r="E9" s="29"/>
      <c r="F9" s="29"/>
      <c r="G9" s="29"/>
      <c r="H9" s="28">
        <f>SUM(H10:H13)</f>
        <v>159</v>
      </c>
      <c r="I9" s="38">
        <f>H9/'[1]Children in Care'!H9</f>
        <v>0.10656836461126006</v>
      </c>
      <c r="J9" s="28">
        <f>SUM(J10:J13)</f>
        <v>158</v>
      </c>
      <c r="K9" s="38">
        <f>J9/'[1]Children in Care'!J9</f>
        <v>0.1061114842175957</v>
      </c>
      <c r="L9" s="28">
        <f>SUM(L10:L13)</f>
        <v>159</v>
      </c>
      <c r="M9" s="38">
        <f>L9/'[1]Children in Care'!L9</f>
        <v>0.106</v>
      </c>
      <c r="N9" s="28">
        <f>SUM(N10:N13)</f>
        <v>159</v>
      </c>
      <c r="O9" s="38">
        <f>N9/'Children in Care'!N9</f>
        <v>0.10699865410497982</v>
      </c>
      <c r="P9" s="28">
        <f>SUM(P10:P13)</f>
        <v>161</v>
      </c>
      <c r="Q9" s="38">
        <f>P9/'Children in Care'!P9</f>
        <v>0.10871033085752869</v>
      </c>
      <c r="R9" s="28">
        <f>SUM(R10:R13)</f>
        <v>164</v>
      </c>
      <c r="S9" s="38">
        <f>R9/'Children in Care'!R9</f>
        <v>0.11073598919648886</v>
      </c>
      <c r="T9" s="28">
        <f>SUM(T10:T13)</f>
        <v>160</v>
      </c>
      <c r="U9" s="38">
        <f>T9/'Children in Care'!T9</f>
        <v>0.10818120351588911</v>
      </c>
      <c r="V9" s="28">
        <f>SUM(V10:V13)</f>
        <v>156</v>
      </c>
      <c r="W9" s="38">
        <f>V9/'Children in Care'!V9</f>
        <v>0.10714285714285714</v>
      </c>
      <c r="X9" s="162">
        <f>SUM(X10:X13)</f>
        <v>0</v>
      </c>
      <c r="Y9" s="169" t="e">
        <f>X9/'Children in Care'!X9</f>
        <v>#DIV/0!</v>
      </c>
      <c r="Z9" s="162">
        <f>SUM(Z10:Z13)</f>
        <v>0</v>
      </c>
      <c r="AA9" s="169" t="e">
        <f>Z9/'Children in Care'!Z9</f>
        <v>#DIV/0!</v>
      </c>
      <c r="AB9" s="162">
        <f>SUM(AB10:AB13)</f>
        <v>0</v>
      </c>
      <c r="AC9" s="169" t="e">
        <f>AB9/'Children in Care'!AB9</f>
        <v>#DIV/0!</v>
      </c>
      <c r="AD9" s="162">
        <f>SUM(AD10:AD13)</f>
        <v>0</v>
      </c>
      <c r="AE9" s="169" t="e">
        <f>AD9/'Children in Care'!AD9</f>
        <v>#DIV/0!</v>
      </c>
      <c r="AF9" s="28">
        <f>SUM(AF10:AF13)</f>
        <v>156</v>
      </c>
      <c r="AG9" s="38">
        <f>AF9/'Children in Care'!AF9</f>
        <v>0.10714285714285714</v>
      </c>
      <c r="AH9" s="132"/>
    </row>
    <row r="10" spans="1:34" ht="80.099999999999994" customHeight="1" outlineLevel="1">
      <c r="A10" s="50"/>
      <c r="B10" s="30" t="s">
        <v>49</v>
      </c>
      <c r="C10" s="31">
        <f>C33+C56+C79</f>
        <v>94</v>
      </c>
      <c r="D10" s="70">
        <f>C10/'Children in Care'!C10</f>
        <v>0.15384615384615385</v>
      </c>
      <c r="E10" s="32"/>
      <c r="F10" s="32"/>
      <c r="G10" s="32"/>
      <c r="H10" s="31">
        <f>H33+H56+H79</f>
        <v>93</v>
      </c>
      <c r="I10" s="70">
        <f>H10/'[1]Children in Care'!H10</f>
        <v>0.15270935960591134</v>
      </c>
      <c r="J10" s="31">
        <f>J33+J56+J79</f>
        <v>93</v>
      </c>
      <c r="K10" s="70">
        <f>J10/'[1]Children in Care'!J10</f>
        <v>0.15171288743882544</v>
      </c>
      <c r="L10" s="31">
        <f>L33+L56+L79</f>
        <v>94</v>
      </c>
      <c r="M10" s="70">
        <f>L10/'[1]Children in Care'!L10</f>
        <v>0.15334420880913541</v>
      </c>
      <c r="N10" s="31">
        <f>N33+N56+N79</f>
        <v>95</v>
      </c>
      <c r="O10" s="70">
        <f>N10/'Children in Care'!N10</f>
        <v>0.15625</v>
      </c>
      <c r="P10" s="31">
        <f>P33+P56+P79</f>
        <v>98</v>
      </c>
      <c r="Q10" s="70">
        <f>P10/'Children in Care'!P10</f>
        <v>0.1625207296849088</v>
      </c>
      <c r="R10" s="31">
        <f>R33+R56+R79</f>
        <v>101</v>
      </c>
      <c r="S10" s="70">
        <f>R10/'Children in Care'!R10</f>
        <v>0.16777408637873753</v>
      </c>
      <c r="T10" s="31">
        <f>T33+T56+T79</f>
        <v>98</v>
      </c>
      <c r="U10" s="70">
        <f>T10/'Children in Care'!T10</f>
        <v>0.16498316498316498</v>
      </c>
      <c r="V10" s="31">
        <f>V33+V56+V79</f>
        <v>95</v>
      </c>
      <c r="W10" s="70">
        <f>V10/'Children in Care'!V10</f>
        <v>0.16351118760757316</v>
      </c>
      <c r="X10" s="163">
        <f>X33+X56+X79</f>
        <v>0</v>
      </c>
      <c r="Y10" s="107" t="e">
        <f>X10/'Children in Care'!X10</f>
        <v>#DIV/0!</v>
      </c>
      <c r="Z10" s="163">
        <f>Z33+Z56+Z79</f>
        <v>0</v>
      </c>
      <c r="AA10" s="107" t="e">
        <f>Z10/'Children in Care'!Z10</f>
        <v>#DIV/0!</v>
      </c>
      <c r="AB10" s="163">
        <f>AB33+AB56+AB79</f>
        <v>0</v>
      </c>
      <c r="AC10" s="107" t="e">
        <f>AB10/'Children in Care'!AB10</f>
        <v>#DIV/0!</v>
      </c>
      <c r="AD10" s="163">
        <f>AD33+AD56+AD79</f>
        <v>0</v>
      </c>
      <c r="AE10" s="107" t="e">
        <f>AD10/'Children in Care'!AD10</f>
        <v>#DIV/0!</v>
      </c>
      <c r="AF10" s="33">
        <f>V10</f>
        <v>95</v>
      </c>
      <c r="AG10" s="105">
        <f>AF10/'Children in Care'!AF10</f>
        <v>0.16351118760757316</v>
      </c>
      <c r="AH10" s="32"/>
    </row>
    <row r="11" spans="1:34" ht="80.099999999999994" customHeight="1" outlineLevel="1">
      <c r="A11" s="35"/>
      <c r="B11" s="30" t="s">
        <v>50</v>
      </c>
      <c r="C11" s="31">
        <f t="shared" ref="C11" si="29">C34+C57+C80</f>
        <v>36</v>
      </c>
      <c r="D11" s="70">
        <f>C11/'Children in Care'!C11</f>
        <v>0.11042944785276074</v>
      </c>
      <c r="E11" s="32"/>
      <c r="F11" s="32"/>
      <c r="G11" s="32"/>
      <c r="H11" s="31">
        <f>H34+H57+H80</f>
        <v>42</v>
      </c>
      <c r="I11" s="70">
        <f>H11/'[1]Children in Care'!H11</f>
        <v>0.12612612612612611</v>
      </c>
      <c r="J11" s="31">
        <f>J34+J57+J80</f>
        <v>42</v>
      </c>
      <c r="K11" s="70">
        <f>J11/'[1]Children in Care'!J11</f>
        <v>0.12650602409638553</v>
      </c>
      <c r="L11" s="31">
        <f t="shared" ref="L11:L13" si="30">L34+L57+L80</f>
        <v>41</v>
      </c>
      <c r="M11" s="70">
        <f>L11/'[1]Children in Care'!L11</f>
        <v>0.12238805970149254</v>
      </c>
      <c r="N11" s="31">
        <f t="shared" ref="N11" si="31">N34+N57+N80</f>
        <v>42</v>
      </c>
      <c r="O11" s="70">
        <f>N11/'Children in Care'!N11</f>
        <v>0.12650602409638553</v>
      </c>
      <c r="P11" s="31">
        <f t="shared" ref="P11:R11" si="32">P34+P57+P80</f>
        <v>42</v>
      </c>
      <c r="Q11" s="70">
        <f>P11/'Children in Care'!P11</f>
        <v>0.12650602409638553</v>
      </c>
      <c r="R11" s="31">
        <f t="shared" si="32"/>
        <v>45</v>
      </c>
      <c r="S11" s="70">
        <f>R11/'Children in Care'!R11</f>
        <v>0.13554216867469879</v>
      </c>
      <c r="T11" s="31">
        <f t="shared" ref="T11" si="33">T34+T57+T80</f>
        <v>44</v>
      </c>
      <c r="U11" s="70">
        <f>T11/'Children in Care'!T11</f>
        <v>0.1337386018237082</v>
      </c>
      <c r="V11" s="31">
        <f t="shared" ref="V11" si="34">V34+V57+V80</f>
        <v>42</v>
      </c>
      <c r="W11" s="70">
        <f>V11/'Children in Care'!V11</f>
        <v>0.13043478260869565</v>
      </c>
      <c r="X11" s="163">
        <f t="shared" ref="X11" si="35">X34+X57+X80</f>
        <v>0</v>
      </c>
      <c r="Y11" s="107" t="e">
        <f>X11/'Children in Care'!X11</f>
        <v>#DIV/0!</v>
      </c>
      <c r="Z11" s="163">
        <f t="shared" ref="Z11" si="36">Z34+Z57+Z80</f>
        <v>0</v>
      </c>
      <c r="AA11" s="107" t="e">
        <f>Z11/'Children in Care'!Z11</f>
        <v>#DIV/0!</v>
      </c>
      <c r="AB11" s="163">
        <f t="shared" ref="AB11" si="37">AB34+AB57+AB80</f>
        <v>0</v>
      </c>
      <c r="AC11" s="107" t="e">
        <f>AB11/'Children in Care'!AB11</f>
        <v>#DIV/0!</v>
      </c>
      <c r="AD11" s="163">
        <f t="shared" ref="AD11" si="38">AD34+AD57+AD80</f>
        <v>0</v>
      </c>
      <c r="AE11" s="107" t="e">
        <f>AD11/'Children in Care'!AD11</f>
        <v>#DIV/0!</v>
      </c>
      <c r="AF11" s="33">
        <f t="shared" ref="AF11:AF13" si="39">V11</f>
        <v>42</v>
      </c>
      <c r="AG11" s="105">
        <f>AF11/'Children in Care'!AF11</f>
        <v>0.13043478260869565</v>
      </c>
      <c r="AH11" s="32"/>
    </row>
    <row r="12" spans="1:34" ht="80.099999999999994" customHeight="1" outlineLevel="1">
      <c r="A12" s="35"/>
      <c r="B12" s="30" t="s">
        <v>51</v>
      </c>
      <c r="C12" s="31">
        <f t="shared" ref="C12" si="40">C35+C58+C81</f>
        <v>22</v>
      </c>
      <c r="D12" s="70">
        <f>C12/'Children in Care'!C12</f>
        <v>5.5555555555555552E-2</v>
      </c>
      <c r="E12" s="32"/>
      <c r="F12" s="32"/>
      <c r="G12" s="32"/>
      <c r="H12" s="31">
        <f>H35+H58+H81</f>
        <v>22</v>
      </c>
      <c r="I12" s="70">
        <f>H12/'[1]Children in Care'!H12</f>
        <v>5.5E-2</v>
      </c>
      <c r="J12" s="31">
        <f>J35+J58+J81</f>
        <v>21</v>
      </c>
      <c r="K12" s="70">
        <f>J12/'[1]Children in Care'!J12</f>
        <v>5.3164556962025315E-2</v>
      </c>
      <c r="L12" s="31">
        <f t="shared" si="30"/>
        <v>22</v>
      </c>
      <c r="M12" s="70">
        <f>L12/'[1]Children in Care'!L12</f>
        <v>5.5555555555555552E-2</v>
      </c>
      <c r="N12" s="31">
        <f t="shared" ref="N12" si="41">N35+N58+N81</f>
        <v>20</v>
      </c>
      <c r="O12" s="70">
        <f>N12/'Children in Care'!N12</f>
        <v>5.0890585241730277E-2</v>
      </c>
      <c r="P12" s="31">
        <f t="shared" ref="P12:R12" si="42">P35+P58+P81</f>
        <v>19</v>
      </c>
      <c r="Q12" s="70">
        <f>P12/'Children in Care'!P12</f>
        <v>4.8223350253807105E-2</v>
      </c>
      <c r="R12" s="31">
        <f t="shared" si="42"/>
        <v>16</v>
      </c>
      <c r="S12" s="70">
        <f>R12/'Children in Care'!R12</f>
        <v>4.0920716112531973E-2</v>
      </c>
      <c r="T12" s="31">
        <f t="shared" ref="T12" si="43">T35+T58+T81</f>
        <v>16</v>
      </c>
      <c r="U12" s="70">
        <f>T12/'Children in Care'!T12</f>
        <v>4.0302267002518891E-2</v>
      </c>
      <c r="V12" s="31">
        <f t="shared" ref="V12" si="44">V35+V58+V81</f>
        <v>18</v>
      </c>
      <c r="W12" s="70">
        <f>V12/'Children in Care'!V12</f>
        <v>4.5918367346938778E-2</v>
      </c>
      <c r="X12" s="163">
        <f t="shared" ref="X12" si="45">X35+X58+X81</f>
        <v>0</v>
      </c>
      <c r="Y12" s="107" t="e">
        <f>X12/'Children in Care'!X12</f>
        <v>#DIV/0!</v>
      </c>
      <c r="Z12" s="163">
        <f t="shared" ref="Z12" si="46">Z35+Z58+Z81</f>
        <v>0</v>
      </c>
      <c r="AA12" s="107" t="e">
        <f>Z12/'Children in Care'!Z12</f>
        <v>#DIV/0!</v>
      </c>
      <c r="AB12" s="163">
        <f t="shared" ref="AB12" si="47">AB35+AB58+AB81</f>
        <v>0</v>
      </c>
      <c r="AC12" s="107" t="e">
        <f>AB12/'Children in Care'!AB12</f>
        <v>#DIV/0!</v>
      </c>
      <c r="AD12" s="163">
        <f t="shared" ref="AD12" si="48">AD35+AD58+AD81</f>
        <v>0</v>
      </c>
      <c r="AE12" s="107" t="e">
        <f>AD12/'Children in Care'!AD12</f>
        <v>#DIV/0!</v>
      </c>
      <c r="AF12" s="33">
        <f t="shared" si="39"/>
        <v>18</v>
      </c>
      <c r="AG12" s="105">
        <f>AF12/'Children in Care'!AF12</f>
        <v>4.5918367346938778E-2</v>
      </c>
      <c r="AH12" s="32"/>
    </row>
    <row r="13" spans="1:34" ht="80.099999999999994" customHeight="1" outlineLevel="1">
      <c r="A13" s="35"/>
      <c r="B13" s="30" t="s">
        <v>52</v>
      </c>
      <c r="C13" s="31">
        <f t="shared" ref="C13" si="49">C36+C59+C82</f>
        <v>2</v>
      </c>
      <c r="D13" s="70">
        <f>C13/'Children in Care'!C13</f>
        <v>1.3157894736842105E-2</v>
      </c>
      <c r="E13" s="32"/>
      <c r="F13" s="32"/>
      <c r="G13" s="32"/>
      <c r="H13" s="31">
        <f>H36+H59+H82</f>
        <v>2</v>
      </c>
      <c r="I13" s="70">
        <f>H13/'[1]Children in Care'!H13</f>
        <v>1.3333333333333334E-2</v>
      </c>
      <c r="J13" s="31">
        <f>J36+J59+J82</f>
        <v>2</v>
      </c>
      <c r="K13" s="70">
        <f>J13/'[1]Children in Care'!J13</f>
        <v>1.3422818791946308E-2</v>
      </c>
      <c r="L13" s="31">
        <f t="shared" si="30"/>
        <v>2</v>
      </c>
      <c r="M13" s="70">
        <f>L13/'[1]Children in Care'!L13</f>
        <v>1.282051282051282E-2</v>
      </c>
      <c r="N13" s="31">
        <f t="shared" ref="N13" si="50">N36+N59+N82</f>
        <v>2</v>
      </c>
      <c r="O13" s="70">
        <f>N13/'Children in Care'!N13</f>
        <v>1.3071895424836602E-2</v>
      </c>
      <c r="P13" s="31">
        <f t="shared" ref="P13:R13" si="51">P36+P59+P82</f>
        <v>2</v>
      </c>
      <c r="Q13" s="70">
        <f>P13/'Children in Care'!P13</f>
        <v>1.3157894736842105E-2</v>
      </c>
      <c r="R13" s="31">
        <f t="shared" si="51"/>
        <v>2</v>
      </c>
      <c r="S13" s="70">
        <f>R13/'Children in Care'!R13</f>
        <v>1.282051282051282E-2</v>
      </c>
      <c r="T13" s="31">
        <f t="shared" ref="T13" si="52">T36+T59+T82</f>
        <v>2</v>
      </c>
      <c r="U13" s="70">
        <f>T13/'Children in Care'!T13</f>
        <v>1.2578616352201259E-2</v>
      </c>
      <c r="V13" s="31">
        <f t="shared" ref="V13" si="53">V36+V59+V82</f>
        <v>1</v>
      </c>
      <c r="W13" s="70">
        <f>V13/'Children in Care'!V13</f>
        <v>6.2111801242236021E-3</v>
      </c>
      <c r="X13" s="163">
        <f t="shared" ref="X13" si="54">X36+X59+X82</f>
        <v>0</v>
      </c>
      <c r="Y13" s="107" t="e">
        <f>X13/'Children in Care'!X13</f>
        <v>#DIV/0!</v>
      </c>
      <c r="Z13" s="163">
        <f t="shared" ref="Z13" si="55">Z36+Z59+Z82</f>
        <v>0</v>
      </c>
      <c r="AA13" s="107" t="e">
        <f>Z13/'Children in Care'!Z13</f>
        <v>#DIV/0!</v>
      </c>
      <c r="AB13" s="163">
        <f t="shared" ref="AB13" si="56">AB36+AB59+AB82</f>
        <v>0</v>
      </c>
      <c r="AC13" s="107" t="e">
        <f>AB13/'Children in Care'!AB13</f>
        <v>#DIV/0!</v>
      </c>
      <c r="AD13" s="163">
        <f t="shared" ref="AD13" si="57">AD36+AD59+AD82</f>
        <v>0</v>
      </c>
      <c r="AE13" s="107" t="e">
        <f>AD13/'Children in Care'!AD13</f>
        <v>#DIV/0!</v>
      </c>
      <c r="AF13" s="33">
        <f t="shared" si="39"/>
        <v>1</v>
      </c>
      <c r="AG13" s="105">
        <f>AF13/'Children in Care'!AF13</f>
        <v>6.2111801242236021E-3</v>
      </c>
      <c r="AH13" s="32"/>
    </row>
    <row r="14" spans="1:34" ht="80.099999999999994" customHeight="1">
      <c r="A14" s="35"/>
      <c r="B14" s="27" t="s">
        <v>171</v>
      </c>
      <c r="C14" s="28">
        <f>SUM(C15:C18)</f>
        <v>81</v>
      </c>
      <c r="D14" s="38">
        <f>C14/'Children in Care'!C14</f>
        <v>4.4925124792013313E-2</v>
      </c>
      <c r="E14" s="29"/>
      <c r="F14" s="29"/>
      <c r="G14" s="29"/>
      <c r="H14" s="28">
        <f>SUM(H15:H18)</f>
        <v>85</v>
      </c>
      <c r="I14" s="38">
        <f>H14/'[1]Children in Care'!H14</f>
        <v>4.6909492273730681E-2</v>
      </c>
      <c r="J14" s="28">
        <f>SUM(J15:J18)</f>
        <v>86</v>
      </c>
      <c r="K14" s="38">
        <f>J14/'[1]Children in Care'!J14</f>
        <v>4.8044692737430165E-2</v>
      </c>
      <c r="L14" s="28">
        <f>SUM(L15:L18)</f>
        <v>88</v>
      </c>
      <c r="M14" s="38">
        <f>L14/'[1]Children in Care'!L14</f>
        <v>4.9355019629837356E-2</v>
      </c>
      <c r="N14" s="28">
        <f>SUM(N15:N18)</f>
        <v>91</v>
      </c>
      <c r="O14" s="38">
        <f>N14/'Children in Care'!N14</f>
        <v>5.1267605633802817E-2</v>
      </c>
      <c r="P14" s="28">
        <f>SUM(P15:P18)</f>
        <v>91</v>
      </c>
      <c r="Q14" s="38">
        <f>P14/'Children in Care'!P14</f>
        <v>5.1152332771219784E-2</v>
      </c>
      <c r="R14" s="28">
        <f>SUM(R15:R18)</f>
        <v>96</v>
      </c>
      <c r="S14" s="38">
        <f>R14/'Children in Care'!R14</f>
        <v>5.3661263275572947E-2</v>
      </c>
      <c r="T14" s="28">
        <f>SUM(T15:T18)</f>
        <v>95</v>
      </c>
      <c r="U14" s="38">
        <f>T14/'Children in Care'!T14</f>
        <v>5.3340819764177427E-2</v>
      </c>
      <c r="V14" s="28">
        <f>SUM(V15:V18)</f>
        <v>96</v>
      </c>
      <c r="W14" s="38">
        <f>V14/'Children in Care'!V14</f>
        <v>5.4360135900339751E-2</v>
      </c>
      <c r="X14" s="162">
        <f>SUM(X15:X18)</f>
        <v>0</v>
      </c>
      <c r="Y14" s="169" t="e">
        <f>X14/'Children in Care'!X14</f>
        <v>#DIV/0!</v>
      </c>
      <c r="Z14" s="162">
        <f>SUM(Z15:Z18)</f>
        <v>0</v>
      </c>
      <c r="AA14" s="169" t="e">
        <f>Z14/'Children in Care'!Z14</f>
        <v>#DIV/0!</v>
      </c>
      <c r="AB14" s="162">
        <f>SUM(AB15:AB18)</f>
        <v>0</v>
      </c>
      <c r="AC14" s="169" t="e">
        <f>AB14/'Children in Care'!AB14</f>
        <v>#DIV/0!</v>
      </c>
      <c r="AD14" s="162">
        <f>SUM(AD15:AD18)</f>
        <v>0</v>
      </c>
      <c r="AE14" s="169" t="e">
        <f>AD14/'Children in Care'!AD14</f>
        <v>#DIV/0!</v>
      </c>
      <c r="AF14" s="28">
        <f>SUM(AF15:AF18)</f>
        <v>96</v>
      </c>
      <c r="AG14" s="38">
        <f>AF14/'Children in Care'!AF14</f>
        <v>5.4360135900339751E-2</v>
      </c>
      <c r="AH14" s="29"/>
    </row>
    <row r="15" spans="1:34" ht="80.099999999999994" customHeight="1" outlineLevel="1">
      <c r="A15" s="35"/>
      <c r="B15" s="30" t="s">
        <v>53</v>
      </c>
      <c r="C15" s="31">
        <f>C38+C61+C84</f>
        <v>43</v>
      </c>
      <c r="D15" s="70">
        <f>C15/'Children in Care'!C15</f>
        <v>5.011655011655012E-2</v>
      </c>
      <c r="E15" s="32"/>
      <c r="F15" s="32"/>
      <c r="G15" s="32"/>
      <c r="H15" s="31">
        <f>H38+H61+H84</f>
        <v>45</v>
      </c>
      <c r="I15" s="70">
        <f>H15/'[1]Children in Care'!H15</f>
        <v>5.1963048498845268E-2</v>
      </c>
      <c r="J15" s="31">
        <f>J38+J61+J84</f>
        <v>47</v>
      </c>
      <c r="K15" s="70">
        <f>J15/'[1]Children in Care'!J15</f>
        <v>5.471478463329453E-2</v>
      </c>
      <c r="L15" s="31">
        <f>L38+L61+L84</f>
        <v>46</v>
      </c>
      <c r="M15" s="70">
        <f>L15/'[1]Children in Care'!L15</f>
        <v>5.4054054054054057E-2</v>
      </c>
      <c r="N15" s="31">
        <f>N38+N61+N84</f>
        <v>46</v>
      </c>
      <c r="O15" s="70">
        <f>N15/'Children in Care'!N15</f>
        <v>5.418138987043581E-2</v>
      </c>
      <c r="P15" s="31">
        <f>P38+P61+P84</f>
        <v>48</v>
      </c>
      <c r="Q15" s="70">
        <f>P15/'Children in Care'!P15</f>
        <v>5.667060212514758E-2</v>
      </c>
      <c r="R15" s="31">
        <f>R38+R61+R84</f>
        <v>47</v>
      </c>
      <c r="S15" s="70">
        <f>R15/'Children in Care'!R15</f>
        <v>5.5164319248826289E-2</v>
      </c>
      <c r="T15" s="31">
        <f>T38+T61+T84</f>
        <v>48</v>
      </c>
      <c r="U15" s="70">
        <f>T15/'Children in Care'!T15</f>
        <v>5.6804733727810648E-2</v>
      </c>
      <c r="V15" s="31">
        <f>V38+V61+V84</f>
        <v>47</v>
      </c>
      <c r="W15" s="70">
        <f>V15/'Children in Care'!V15</f>
        <v>5.6220095693779906E-2</v>
      </c>
      <c r="X15" s="163">
        <f>X38+X61+X84</f>
        <v>0</v>
      </c>
      <c r="Y15" s="107" t="e">
        <f>X15/'Children in Care'!X15</f>
        <v>#DIV/0!</v>
      </c>
      <c r="Z15" s="163">
        <f>Z38+Z61+Z84</f>
        <v>0</v>
      </c>
      <c r="AA15" s="107" t="e">
        <f>Z15/'Children in Care'!Z15</f>
        <v>#DIV/0!</v>
      </c>
      <c r="AB15" s="163">
        <f>AB38+AB61+AB84</f>
        <v>0</v>
      </c>
      <c r="AC15" s="107" t="e">
        <f>AB15/'Children in Care'!AB15</f>
        <v>#DIV/0!</v>
      </c>
      <c r="AD15" s="163">
        <f>AD38+AD61+AD84</f>
        <v>0</v>
      </c>
      <c r="AE15" s="107" t="e">
        <f>AD15/'Children in Care'!AD15</f>
        <v>#DIV/0!</v>
      </c>
      <c r="AF15" s="33">
        <f>V15</f>
        <v>47</v>
      </c>
      <c r="AG15" s="105">
        <f>AF15/'Children in Care'!AF15</f>
        <v>5.6220095693779906E-2</v>
      </c>
      <c r="AH15" s="32"/>
    </row>
    <row r="16" spans="1:34" ht="80.099999999999994" customHeight="1" outlineLevel="1">
      <c r="A16" s="35"/>
      <c r="B16" s="30" t="s">
        <v>54</v>
      </c>
      <c r="C16" s="31">
        <f>C39+C62+C85</f>
        <v>3</v>
      </c>
      <c r="D16" s="70">
        <f>C16/'Children in Care'!C16</f>
        <v>1.9736842105263157E-2</v>
      </c>
      <c r="E16" s="32"/>
      <c r="F16" s="32"/>
      <c r="G16" s="32"/>
      <c r="H16" s="31">
        <f>H39+H62+H85</f>
        <v>3</v>
      </c>
      <c r="I16" s="70">
        <f>H16/'[1]Children in Care'!H16</f>
        <v>1.9736842105263157E-2</v>
      </c>
      <c r="J16" s="31">
        <f>J39+J62+J85</f>
        <v>3</v>
      </c>
      <c r="K16" s="70">
        <f>J16/'[1]Children in Care'!J16</f>
        <v>1.9607843137254902E-2</v>
      </c>
      <c r="L16" s="31">
        <f t="shared" ref="L16:L18" si="58">L39+L62+L85</f>
        <v>5</v>
      </c>
      <c r="M16" s="70">
        <f>L16/'[1]Children in Care'!L16</f>
        <v>3.2258064516129031E-2</v>
      </c>
      <c r="N16" s="31">
        <f t="shared" ref="N16" si="59">N39+N62+N85</f>
        <v>5</v>
      </c>
      <c r="O16" s="70">
        <f>N16/'Children in Care'!N16</f>
        <v>3.2467532467532464E-2</v>
      </c>
      <c r="P16" s="31">
        <f t="shared" ref="P16:R16" si="60">P39+P62+P85</f>
        <v>2</v>
      </c>
      <c r="Q16" s="70">
        <f>P16/'Children in Care'!P16</f>
        <v>1.3071895424836602E-2</v>
      </c>
      <c r="R16" s="31">
        <f t="shared" si="60"/>
        <v>6</v>
      </c>
      <c r="S16" s="70">
        <f>R16/'Children in Care'!R16</f>
        <v>3.8461538461538464E-2</v>
      </c>
      <c r="T16" s="31">
        <f t="shared" ref="T16" si="61">T39+T62+T85</f>
        <v>6</v>
      </c>
      <c r="U16" s="70">
        <f>T16/'Children in Care'!T16</f>
        <v>3.8216560509554139E-2</v>
      </c>
      <c r="V16" s="31">
        <f t="shared" ref="V16" si="62">V39+V62+V85</f>
        <v>7</v>
      </c>
      <c r="W16" s="70">
        <f>V16/'Children in Care'!V16</f>
        <v>4.5454545454545456E-2</v>
      </c>
      <c r="X16" s="163">
        <f t="shared" ref="X16" si="63">X39+X62+X85</f>
        <v>0</v>
      </c>
      <c r="Y16" s="107" t="e">
        <f>X16/'Children in Care'!X16</f>
        <v>#DIV/0!</v>
      </c>
      <c r="Z16" s="163">
        <f t="shared" ref="Z16" si="64">Z39+Z62+Z85</f>
        <v>0</v>
      </c>
      <c r="AA16" s="107" t="e">
        <f>Z16/'Children in Care'!Z16</f>
        <v>#DIV/0!</v>
      </c>
      <c r="AB16" s="163">
        <f t="shared" ref="AB16" si="65">AB39+AB62+AB85</f>
        <v>0</v>
      </c>
      <c r="AC16" s="107" t="e">
        <f>AB16/'Children in Care'!AB16</f>
        <v>#DIV/0!</v>
      </c>
      <c r="AD16" s="163">
        <f t="shared" ref="AD16" si="66">AD39+AD62+AD85</f>
        <v>0</v>
      </c>
      <c r="AE16" s="107" t="e">
        <f>AD16/'Children in Care'!AD16</f>
        <v>#DIV/0!</v>
      </c>
      <c r="AF16" s="33">
        <f t="shared" ref="AF16:AF18" si="67">V16</f>
        <v>7</v>
      </c>
      <c r="AG16" s="105">
        <f>AF16/'Children in Care'!AF16</f>
        <v>4.5454545454545456E-2</v>
      </c>
      <c r="AH16" s="32"/>
    </row>
    <row r="17" spans="1:35" ht="80.099999999999994" customHeight="1" outlineLevel="1">
      <c r="A17" s="35"/>
      <c r="B17" s="30" t="s">
        <v>55</v>
      </c>
      <c r="C17" s="31">
        <f>C40+C63+C86</f>
        <v>10</v>
      </c>
      <c r="D17" s="70">
        <f>C17/'Children in Care'!C17</f>
        <v>2.7322404371584699E-2</v>
      </c>
      <c r="E17" s="32"/>
      <c r="F17" s="32"/>
      <c r="G17" s="32"/>
      <c r="H17" s="31">
        <f>H40+H63+H86</f>
        <v>9</v>
      </c>
      <c r="I17" s="70">
        <f>H17/'[1]Children in Care'!H17</f>
        <v>2.4258760107816711E-2</v>
      </c>
      <c r="J17" s="31">
        <f>J40+J63+J86</f>
        <v>10</v>
      </c>
      <c r="K17" s="70">
        <f>J17/'[1]Children in Care'!J17</f>
        <v>2.7472527472527472E-2</v>
      </c>
      <c r="L17" s="31">
        <f t="shared" si="58"/>
        <v>12</v>
      </c>
      <c r="M17" s="70">
        <f>L17/'[1]Children in Care'!L17</f>
        <v>3.3149171270718231E-2</v>
      </c>
      <c r="N17" s="31">
        <f t="shared" ref="N17" si="68">N40+N63+N86</f>
        <v>15</v>
      </c>
      <c r="O17" s="70">
        <f>N17/'Children in Care'!N17</f>
        <v>4.0983606557377046E-2</v>
      </c>
      <c r="P17" s="31">
        <f t="shared" ref="P17:R17" si="69">P40+P63+P86</f>
        <v>16</v>
      </c>
      <c r="Q17" s="70">
        <f>P17/'Children in Care'!P17</f>
        <v>4.3478260869565216E-2</v>
      </c>
      <c r="R17" s="31">
        <f t="shared" si="69"/>
        <v>14</v>
      </c>
      <c r="S17" s="70">
        <f>R17/'Children in Care'!R17</f>
        <v>3.7735849056603772E-2</v>
      </c>
      <c r="T17" s="31">
        <f t="shared" ref="T17" si="70">T40+T63+T86</f>
        <v>12</v>
      </c>
      <c r="U17" s="70">
        <f>T17/'Children in Care'!T17</f>
        <v>3.2432432432432434E-2</v>
      </c>
      <c r="V17" s="31">
        <f t="shared" ref="V17" si="71">V40+V63+V86</f>
        <v>13</v>
      </c>
      <c r="W17" s="70">
        <f>V17/'Children in Care'!V17</f>
        <v>3.5519125683060107E-2</v>
      </c>
      <c r="X17" s="163">
        <f t="shared" ref="X17" si="72">X40+X63+X86</f>
        <v>0</v>
      </c>
      <c r="Y17" s="107" t="e">
        <f>X17/'Children in Care'!X17</f>
        <v>#DIV/0!</v>
      </c>
      <c r="Z17" s="163">
        <f t="shared" ref="Z17" si="73">Z40+Z63+Z86</f>
        <v>0</v>
      </c>
      <c r="AA17" s="107" t="e">
        <f>Z17/'Children in Care'!Z17</f>
        <v>#DIV/0!</v>
      </c>
      <c r="AB17" s="163">
        <f t="shared" ref="AB17" si="74">AB40+AB63+AB86</f>
        <v>0</v>
      </c>
      <c r="AC17" s="107" t="e">
        <f>AB17/'Children in Care'!AB17</f>
        <v>#DIV/0!</v>
      </c>
      <c r="AD17" s="163">
        <f t="shared" ref="AD17" si="75">AD40+AD63+AD86</f>
        <v>0</v>
      </c>
      <c r="AE17" s="107" t="e">
        <f>AD17/'Children in Care'!AD17</f>
        <v>#DIV/0!</v>
      </c>
      <c r="AF17" s="33">
        <f t="shared" si="67"/>
        <v>13</v>
      </c>
      <c r="AG17" s="105">
        <f>AF17/'Children in Care'!AF17</f>
        <v>3.5519125683060107E-2</v>
      </c>
      <c r="AH17" s="32"/>
    </row>
    <row r="18" spans="1:35" ht="80.099999999999994" customHeight="1" outlineLevel="1">
      <c r="A18" s="35"/>
      <c r="B18" s="30" t="s">
        <v>56</v>
      </c>
      <c r="C18" s="31">
        <f>C41+C64+C87</f>
        <v>25</v>
      </c>
      <c r="D18" s="70">
        <f>C18/'Children in Care'!C18</f>
        <v>5.8548009367681501E-2</v>
      </c>
      <c r="E18" s="32"/>
      <c r="F18" s="32"/>
      <c r="G18" s="32"/>
      <c r="H18" s="31">
        <f>H41+H64+H87</f>
        <v>28</v>
      </c>
      <c r="I18" s="70">
        <f>H18/'[1]Children in Care'!H18</f>
        <v>6.6193853427895979E-2</v>
      </c>
      <c r="J18" s="31">
        <f>J41+J64+J87</f>
        <v>26</v>
      </c>
      <c r="K18" s="70">
        <f>J18/'[1]Children in Care'!J18</f>
        <v>6.280193236714976E-2</v>
      </c>
      <c r="L18" s="31">
        <f t="shared" si="58"/>
        <v>25</v>
      </c>
      <c r="M18" s="70">
        <f>L18/'[1]Children in Care'!L18</f>
        <v>6.0240963855421686E-2</v>
      </c>
      <c r="N18" s="31">
        <f t="shared" ref="N18" si="76">N41+N64+N87</f>
        <v>25</v>
      </c>
      <c r="O18" s="70">
        <f>N18/'Children in Care'!N18</f>
        <v>6.1576354679802957E-2</v>
      </c>
      <c r="P18" s="31">
        <f t="shared" ref="P18:R18" si="77">P41+P64+P87</f>
        <v>25</v>
      </c>
      <c r="Q18" s="70">
        <f>P18/'Children in Care'!P18</f>
        <v>6.0827250608272508E-2</v>
      </c>
      <c r="R18" s="31">
        <f t="shared" si="77"/>
        <v>29</v>
      </c>
      <c r="S18" s="70">
        <f>R18/'Children in Care'!R18</f>
        <v>7.0731707317073164E-2</v>
      </c>
      <c r="T18" s="31">
        <f t="shared" ref="T18" si="78">T41+T64+T87</f>
        <v>29</v>
      </c>
      <c r="U18" s="70">
        <f>T18/'Children in Care'!T18</f>
        <v>7.090464547677261E-2</v>
      </c>
      <c r="V18" s="31">
        <f t="shared" ref="V18" si="79">V41+V64+V87</f>
        <v>29</v>
      </c>
      <c r="W18" s="70">
        <f>V18/'Children in Care'!V18</f>
        <v>7.0731707317073164E-2</v>
      </c>
      <c r="X18" s="163">
        <f t="shared" ref="X18" si="80">X41+X64+X87</f>
        <v>0</v>
      </c>
      <c r="Y18" s="107" t="e">
        <f>X18/'Children in Care'!X18</f>
        <v>#DIV/0!</v>
      </c>
      <c r="Z18" s="163">
        <f t="shared" ref="Z18" si="81">Z41+Z64+Z87</f>
        <v>0</v>
      </c>
      <c r="AA18" s="107" t="e">
        <f>Z18/'Children in Care'!Z18</f>
        <v>#DIV/0!</v>
      </c>
      <c r="AB18" s="163">
        <f t="shared" ref="AB18" si="82">AB41+AB64+AB87</f>
        <v>0</v>
      </c>
      <c r="AC18" s="107" t="e">
        <f>AB18/'Children in Care'!AB18</f>
        <v>#DIV/0!</v>
      </c>
      <c r="AD18" s="163">
        <f t="shared" ref="AD18" si="83">AD41+AD64+AD87</f>
        <v>0</v>
      </c>
      <c r="AE18" s="107" t="e">
        <f>AD18/'Children in Care'!AD18</f>
        <v>#DIV/0!</v>
      </c>
      <c r="AF18" s="33">
        <f t="shared" si="67"/>
        <v>29</v>
      </c>
      <c r="AG18" s="105">
        <f>AF18/'Children in Care'!AF18</f>
        <v>7.0731707317073164E-2</v>
      </c>
      <c r="AH18" s="32"/>
    </row>
    <row r="19" spans="1:35" ht="80.099999999999994" customHeight="1">
      <c r="A19" s="35"/>
      <c r="B19" s="27" t="s">
        <v>172</v>
      </c>
      <c r="C19" s="28">
        <f>SUM(C20:C24)</f>
        <v>33</v>
      </c>
      <c r="D19" s="38">
        <f>C19/'Children in Care'!C19</f>
        <v>2.2556390977443608E-2</v>
      </c>
      <c r="E19" s="29"/>
      <c r="F19" s="29"/>
      <c r="G19" s="29"/>
      <c r="H19" s="28">
        <f>SUM(H20:H24)</f>
        <v>28</v>
      </c>
      <c r="I19" s="38">
        <f>H19/'[1]Children in Care'!H19</f>
        <v>1.9112627986348121E-2</v>
      </c>
      <c r="J19" s="28">
        <f>SUM(J20:J24)</f>
        <v>49</v>
      </c>
      <c r="K19" s="38">
        <f>J19/'[1]Children in Care'!J19</f>
        <v>3.3607681755829906E-2</v>
      </c>
      <c r="L19" s="28">
        <f>SUM(L20:L24)</f>
        <v>41</v>
      </c>
      <c r="M19" s="38">
        <f>L19/'[1]Children in Care'!L19</f>
        <v>2.8236914600550965E-2</v>
      </c>
      <c r="N19" s="28">
        <f>SUM(N20:N24)</f>
        <v>41</v>
      </c>
      <c r="O19" s="38">
        <f>N19/'Children in Care'!N19</f>
        <v>2.8062970568104039E-2</v>
      </c>
      <c r="P19" s="28">
        <f>SUM(P20:P24)</f>
        <v>41</v>
      </c>
      <c r="Q19" s="38">
        <f>P19/'Children in Care'!P19</f>
        <v>2.8140013726835965E-2</v>
      </c>
      <c r="R19" s="28">
        <f>SUM(R20:R24)</f>
        <v>39</v>
      </c>
      <c r="S19" s="38">
        <f>R19/'Children in Care'!R19</f>
        <v>2.6512576478585997E-2</v>
      </c>
      <c r="T19" s="28">
        <f>SUM(T20:T24)</f>
        <v>38</v>
      </c>
      <c r="U19" s="38">
        <f>T19/'Children in Care'!T19</f>
        <v>2.6063100137174212E-2</v>
      </c>
      <c r="V19" s="28">
        <f>SUM(V20:V24)</f>
        <v>37</v>
      </c>
      <c r="W19" s="38">
        <f>V19/'Children in Care'!V19</f>
        <v>2.5534851621808144E-2</v>
      </c>
      <c r="X19" s="162">
        <f>SUM(X20:X24)</f>
        <v>0</v>
      </c>
      <c r="Y19" s="169" t="e">
        <f>X19/'Children in Care'!X19</f>
        <v>#DIV/0!</v>
      </c>
      <c r="Z19" s="162">
        <f>SUM(Z20:Z24)</f>
        <v>0</v>
      </c>
      <c r="AA19" s="169" t="e">
        <f>Z19/'Children in Care'!Z19</f>
        <v>#DIV/0!</v>
      </c>
      <c r="AB19" s="162">
        <f>SUM(AB20:AB24)</f>
        <v>0</v>
      </c>
      <c r="AC19" s="169" t="e">
        <f>AB19/'Children in Care'!AB19</f>
        <v>#DIV/0!</v>
      </c>
      <c r="AD19" s="162">
        <f>SUM(AD20:AD24)</f>
        <v>0</v>
      </c>
      <c r="AE19" s="169" t="e">
        <f>AD19/'Children in Care'!AD19</f>
        <v>#DIV/0!</v>
      </c>
      <c r="AF19" s="28">
        <f>SUM(AF20:AF24)</f>
        <v>37</v>
      </c>
      <c r="AG19" s="38">
        <f>AF19/'Children in Care'!AF19</f>
        <v>2.5534851621808144E-2</v>
      </c>
      <c r="AH19" s="29"/>
    </row>
    <row r="20" spans="1:35" ht="80.099999999999994" customHeight="1" outlineLevel="1">
      <c r="A20" s="35"/>
      <c r="B20" s="30" t="s">
        <v>57</v>
      </c>
      <c r="C20" s="31">
        <f>C43+C66+C89</f>
        <v>9</v>
      </c>
      <c r="D20" s="70">
        <f>C20/'Children in Care'!C20</f>
        <v>1.5100671140939598E-2</v>
      </c>
      <c r="E20" s="32"/>
      <c r="F20" s="32"/>
      <c r="G20" s="32"/>
      <c r="H20" s="31">
        <f t="shared" ref="H20:H25" si="84">H43+H66+H89</f>
        <v>5</v>
      </c>
      <c r="I20" s="70">
        <f>H20/'[1]Children in Care'!H20</f>
        <v>8.3194675540765387E-3</v>
      </c>
      <c r="J20" s="31">
        <f t="shared" ref="J20:J25" si="85">J43+J66+J89</f>
        <v>22</v>
      </c>
      <c r="K20" s="70">
        <f>J20/'[1]Children in Care'!J20</f>
        <v>3.6974789915966387E-2</v>
      </c>
      <c r="L20" s="31">
        <f>L43+L66+L89</f>
        <v>18</v>
      </c>
      <c r="M20" s="70">
        <f>L20/'[1]Children in Care'!L20</f>
        <v>3.0354131534569982E-2</v>
      </c>
      <c r="N20" s="31">
        <f>N43+N66+N89</f>
        <v>19</v>
      </c>
      <c r="O20" s="70">
        <f>N20/'Children in Care'!N20</f>
        <v>3.1719532554257093E-2</v>
      </c>
      <c r="P20" s="31">
        <f>P43+P66+P89</f>
        <v>17</v>
      </c>
      <c r="Q20" s="70">
        <f>P20/'Children in Care'!P20</f>
        <v>2.8286189683860232E-2</v>
      </c>
      <c r="R20" s="31">
        <f>R43+R66+R89</f>
        <v>12</v>
      </c>
      <c r="S20" s="70">
        <f>R20/'Children in Care'!R20</f>
        <v>1.9966722129783693E-2</v>
      </c>
      <c r="T20" s="31">
        <f>T43+T66+T89</f>
        <v>13</v>
      </c>
      <c r="U20" s="70">
        <f>T20/'Children in Care'!T20</f>
        <v>2.1630615640599003E-2</v>
      </c>
      <c r="V20" s="31">
        <f>V43+V66+V89</f>
        <v>13</v>
      </c>
      <c r="W20" s="70">
        <f>V20/'Children in Care'!V20</f>
        <v>2.1702838063439065E-2</v>
      </c>
      <c r="X20" s="163">
        <f>X43+X66+X89</f>
        <v>0</v>
      </c>
      <c r="Y20" s="107" t="e">
        <f>X20/'Children in Care'!X20</f>
        <v>#DIV/0!</v>
      </c>
      <c r="Z20" s="163">
        <f>Z43+Z66+Z89</f>
        <v>0</v>
      </c>
      <c r="AA20" s="107" t="e">
        <f>Z20/'Children in Care'!Z20</f>
        <v>#DIV/0!</v>
      </c>
      <c r="AB20" s="163">
        <f>AB43+AB66+AB89</f>
        <v>0</v>
      </c>
      <c r="AC20" s="107" t="e">
        <f>AB20/'Children in Care'!AB20</f>
        <v>#DIV/0!</v>
      </c>
      <c r="AD20" s="163">
        <f>AD43+AD66+AD89</f>
        <v>0</v>
      </c>
      <c r="AE20" s="107" t="e">
        <f>AD20/'Children in Care'!AD20</f>
        <v>#DIV/0!</v>
      </c>
      <c r="AF20" s="33">
        <f>V20</f>
        <v>13</v>
      </c>
      <c r="AG20" s="105">
        <f>AF20/'Children in Care'!AF20</f>
        <v>2.1702838063439065E-2</v>
      </c>
      <c r="AH20" s="32"/>
    </row>
    <row r="21" spans="1:35" ht="80.099999999999994" customHeight="1" outlineLevel="1">
      <c r="A21" s="35"/>
      <c r="B21" s="30" t="s">
        <v>58</v>
      </c>
      <c r="C21" s="31">
        <f>C44+C67+C90</f>
        <v>8</v>
      </c>
      <c r="D21" s="70">
        <f>C21/'Children in Care'!C21</f>
        <v>1.932367149758454E-2</v>
      </c>
      <c r="E21" s="32"/>
      <c r="F21" s="32"/>
      <c r="G21" s="32"/>
      <c r="H21" s="31">
        <f t="shared" si="84"/>
        <v>8</v>
      </c>
      <c r="I21" s="70">
        <f>H21/'[1]Children in Care'!H21</f>
        <v>1.9656019656019656E-2</v>
      </c>
      <c r="J21" s="31">
        <f t="shared" si="85"/>
        <v>9</v>
      </c>
      <c r="K21" s="70">
        <f>J21/'[1]Children in Care'!J21</f>
        <v>2.2222222222222223E-2</v>
      </c>
      <c r="L21" s="31">
        <f t="shared" ref="L21:L25" si="86">L44+L67+L90</f>
        <v>9</v>
      </c>
      <c r="M21" s="70">
        <f>L21/'[1]Children in Care'!L21</f>
        <v>2.2332506203473945E-2</v>
      </c>
      <c r="N21" s="31">
        <f t="shared" ref="N21" si="87">N44+N67+N90</f>
        <v>6</v>
      </c>
      <c r="O21" s="70">
        <f>N21/'Children in Care'!N21</f>
        <v>1.4705882352941176E-2</v>
      </c>
      <c r="P21" s="31">
        <f t="shared" ref="P21:R21" si="88">P44+P67+P90</f>
        <v>8</v>
      </c>
      <c r="Q21" s="70">
        <f>P21/'Children in Care'!P21</f>
        <v>1.9559902200488997E-2</v>
      </c>
      <c r="R21" s="31">
        <f t="shared" si="88"/>
        <v>7</v>
      </c>
      <c r="S21" s="70">
        <f>R21/'Children in Care'!R21</f>
        <v>1.6786570743405275E-2</v>
      </c>
      <c r="T21" s="31">
        <f t="shared" ref="T21" si="89">T44+T67+T90</f>
        <v>5</v>
      </c>
      <c r="U21" s="70">
        <f>T21/'Children in Care'!T21</f>
        <v>1.2077294685990338E-2</v>
      </c>
      <c r="V21" s="31">
        <f t="shared" ref="V21" si="90">V44+V67+V90</f>
        <v>5</v>
      </c>
      <c r="W21" s="70">
        <f>V21/'Children in Care'!V21</f>
        <v>1.2165450121654502E-2</v>
      </c>
      <c r="X21" s="163">
        <f t="shared" ref="X21" si="91">X44+X67+X90</f>
        <v>0</v>
      </c>
      <c r="Y21" s="107" t="e">
        <f>X21/'Children in Care'!X21</f>
        <v>#DIV/0!</v>
      </c>
      <c r="Z21" s="163">
        <f t="shared" ref="Z21" si="92">Z44+Z67+Z90</f>
        <v>0</v>
      </c>
      <c r="AA21" s="107" t="e">
        <f>Z21/'Children in Care'!Z21</f>
        <v>#DIV/0!</v>
      </c>
      <c r="AB21" s="163">
        <f t="shared" ref="AB21" si="93">AB44+AB67+AB90</f>
        <v>0</v>
      </c>
      <c r="AC21" s="107" t="e">
        <f>AB21/'Children in Care'!AB21</f>
        <v>#DIV/0!</v>
      </c>
      <c r="AD21" s="163">
        <f t="shared" ref="AD21" si="94">AD44+AD67+AD90</f>
        <v>0</v>
      </c>
      <c r="AE21" s="107" t="e">
        <f>AD21/'Children in Care'!AD21</f>
        <v>#DIV/0!</v>
      </c>
      <c r="AF21" s="33">
        <f t="shared" ref="AF21:AF24" si="95">V21</f>
        <v>5</v>
      </c>
      <c r="AG21" s="105">
        <f>AF21/'Children in Care'!AF21</f>
        <v>1.2165450121654502E-2</v>
      </c>
      <c r="AH21" s="32"/>
    </row>
    <row r="22" spans="1:35" ht="80.099999999999994" customHeight="1" outlineLevel="1">
      <c r="A22" s="35"/>
      <c r="B22" s="30" t="s">
        <v>59</v>
      </c>
      <c r="C22" s="31">
        <f>C45+C68+C91</f>
        <v>1</v>
      </c>
      <c r="D22" s="70">
        <f>C22/'Children in Care'!C22</f>
        <v>7.462686567164179E-3</v>
      </c>
      <c r="E22" s="32"/>
      <c r="F22" s="32"/>
      <c r="G22" s="32"/>
      <c r="H22" s="31">
        <f t="shared" si="84"/>
        <v>1</v>
      </c>
      <c r="I22" s="70">
        <f>H22/'[1]Children in Care'!H22</f>
        <v>7.1428571428571426E-3</v>
      </c>
      <c r="J22" s="31">
        <f t="shared" si="85"/>
        <v>4</v>
      </c>
      <c r="K22" s="70">
        <f>J22/'[1]Children in Care'!J22</f>
        <v>2.8169014084507043E-2</v>
      </c>
      <c r="L22" s="31">
        <f t="shared" si="86"/>
        <v>1</v>
      </c>
      <c r="M22" s="70">
        <f>L22/'[1]Children in Care'!L22</f>
        <v>7.0422535211267607E-3</v>
      </c>
      <c r="N22" s="31">
        <f t="shared" ref="N22" si="96">N45+N68+N91</f>
        <v>1</v>
      </c>
      <c r="O22" s="70">
        <f>N22/'Children in Care'!N22</f>
        <v>7.1428571428571426E-3</v>
      </c>
      <c r="P22" s="31">
        <f t="shared" ref="P22:R22" si="97">P45+P68+P91</f>
        <v>1</v>
      </c>
      <c r="Q22" s="70">
        <f>P22/'Children in Care'!P22</f>
        <v>7.575757575757576E-3</v>
      </c>
      <c r="R22" s="31">
        <f t="shared" si="97"/>
        <v>4</v>
      </c>
      <c r="S22" s="70">
        <f>R22/'Children in Care'!R22</f>
        <v>3.007518796992481E-2</v>
      </c>
      <c r="T22" s="31">
        <f t="shared" ref="T22" si="98">T45+T68+T91</f>
        <v>4</v>
      </c>
      <c r="U22" s="70">
        <f>T22/'Children in Care'!T22</f>
        <v>2.9850746268656716E-2</v>
      </c>
      <c r="V22" s="31">
        <f t="shared" ref="V22" si="99">V45+V68+V91</f>
        <v>4</v>
      </c>
      <c r="W22" s="70">
        <f>V22/'Children in Care'!V22</f>
        <v>3.007518796992481E-2</v>
      </c>
      <c r="X22" s="163">
        <f t="shared" ref="X22" si="100">X45+X68+X91</f>
        <v>0</v>
      </c>
      <c r="Y22" s="107" t="e">
        <f>X22/'Children in Care'!X22</f>
        <v>#DIV/0!</v>
      </c>
      <c r="Z22" s="163">
        <f t="shared" ref="Z22" si="101">Z45+Z68+Z91</f>
        <v>0</v>
      </c>
      <c r="AA22" s="107" t="e">
        <f>Z22/'Children in Care'!Z22</f>
        <v>#DIV/0!</v>
      </c>
      <c r="AB22" s="163">
        <f t="shared" ref="AB22" si="102">AB45+AB68+AB91</f>
        <v>0</v>
      </c>
      <c r="AC22" s="107" t="e">
        <f>AB22/'Children in Care'!AB22</f>
        <v>#DIV/0!</v>
      </c>
      <c r="AD22" s="163">
        <f t="shared" ref="AD22" si="103">AD45+AD68+AD91</f>
        <v>0</v>
      </c>
      <c r="AE22" s="107" t="e">
        <f>AD22/'Children in Care'!AD22</f>
        <v>#DIV/0!</v>
      </c>
      <c r="AF22" s="33">
        <f t="shared" si="95"/>
        <v>4</v>
      </c>
      <c r="AG22" s="105">
        <f>AF22/'Children in Care'!AF22</f>
        <v>3.007518796992481E-2</v>
      </c>
      <c r="AH22" s="32"/>
    </row>
    <row r="23" spans="1:35" ht="80.099999999999994" customHeight="1" outlineLevel="1">
      <c r="A23" s="35"/>
      <c r="B23" s="30" t="s">
        <v>60</v>
      </c>
      <c r="C23" s="31">
        <f>C46+C69+C92</f>
        <v>8</v>
      </c>
      <c r="D23" s="70">
        <f>C23/'Children in Care'!C23</f>
        <v>3.7037037037037035E-2</v>
      </c>
      <c r="E23" s="32"/>
      <c r="F23" s="32"/>
      <c r="G23" s="32"/>
      <c r="H23" s="31">
        <f t="shared" si="84"/>
        <v>8</v>
      </c>
      <c r="I23" s="70">
        <f>H23/'[1]Children in Care'!H23</f>
        <v>3.7037037037037035E-2</v>
      </c>
      <c r="J23" s="31">
        <f t="shared" si="85"/>
        <v>8</v>
      </c>
      <c r="K23" s="70">
        <f>J23/'[1]Children in Care'!J23</f>
        <v>3.7037037037037035E-2</v>
      </c>
      <c r="L23" s="31">
        <f t="shared" si="86"/>
        <v>8</v>
      </c>
      <c r="M23" s="70">
        <f>L23/'[1]Children in Care'!L23</f>
        <v>3.7383177570093455E-2</v>
      </c>
      <c r="N23" s="31">
        <f t="shared" ref="N23" si="104">N46+N69+N92</f>
        <v>8</v>
      </c>
      <c r="O23" s="70">
        <f>N23/'Children in Care'!N23</f>
        <v>3.7558685446009391E-2</v>
      </c>
      <c r="P23" s="31">
        <f t="shared" ref="P23:R23" si="105">P46+P69+P92</f>
        <v>7</v>
      </c>
      <c r="Q23" s="70">
        <f>P23/'Children in Care'!P23</f>
        <v>3.3175355450236969E-2</v>
      </c>
      <c r="R23" s="31">
        <f t="shared" si="105"/>
        <v>8</v>
      </c>
      <c r="S23" s="70">
        <f>R23/'Children in Care'!R23</f>
        <v>3.7558685446009391E-2</v>
      </c>
      <c r="T23" s="31">
        <f t="shared" ref="T23" si="106">T46+T69+T92</f>
        <v>8</v>
      </c>
      <c r="U23" s="70">
        <f>T23/'Children in Care'!T23</f>
        <v>3.8277511961722487E-2</v>
      </c>
      <c r="V23" s="31">
        <f t="shared" ref="V23" si="107">V46+V69+V92</f>
        <v>7</v>
      </c>
      <c r="W23" s="70">
        <f>V23/'Children in Care'!V23</f>
        <v>3.3980582524271843E-2</v>
      </c>
      <c r="X23" s="163">
        <f t="shared" ref="X23" si="108">X46+X69+X92</f>
        <v>0</v>
      </c>
      <c r="Y23" s="107" t="e">
        <f>X23/'Children in Care'!X23</f>
        <v>#DIV/0!</v>
      </c>
      <c r="Z23" s="163">
        <f t="shared" ref="Z23" si="109">Z46+Z69+Z92</f>
        <v>0</v>
      </c>
      <c r="AA23" s="107" t="e">
        <f>Z23/'Children in Care'!Z23</f>
        <v>#DIV/0!</v>
      </c>
      <c r="AB23" s="163">
        <f t="shared" ref="AB23" si="110">AB46+AB69+AB92</f>
        <v>0</v>
      </c>
      <c r="AC23" s="107" t="e">
        <f>AB23/'Children in Care'!AB23</f>
        <v>#DIV/0!</v>
      </c>
      <c r="AD23" s="163">
        <f t="shared" ref="AD23" si="111">AD46+AD69+AD92</f>
        <v>0</v>
      </c>
      <c r="AE23" s="107" t="e">
        <f>AD23/'Children in Care'!AD23</f>
        <v>#DIV/0!</v>
      </c>
      <c r="AF23" s="33">
        <f t="shared" si="95"/>
        <v>7</v>
      </c>
      <c r="AG23" s="105">
        <f>AF23/'Children in Care'!AF23</f>
        <v>3.3980582524271843E-2</v>
      </c>
      <c r="AH23" s="32"/>
    </row>
    <row r="24" spans="1:35" ht="80.099999999999994" customHeight="1" outlineLevel="1">
      <c r="A24" s="35"/>
      <c r="B24" s="30" t="s">
        <v>61</v>
      </c>
      <c r="C24" s="31">
        <f>C47+C70+C93</f>
        <v>7</v>
      </c>
      <c r="D24" s="70">
        <f>C24/'Children in Care'!C24</f>
        <v>6.7961165048543687E-2</v>
      </c>
      <c r="E24" s="32"/>
      <c r="F24" s="32"/>
      <c r="G24" s="32"/>
      <c r="H24" s="31">
        <f t="shared" si="84"/>
        <v>6</v>
      </c>
      <c r="I24" s="70">
        <f>H24/'[1]Children in Care'!H24</f>
        <v>5.9405940594059403E-2</v>
      </c>
      <c r="J24" s="31">
        <f t="shared" si="85"/>
        <v>6</v>
      </c>
      <c r="K24" s="70">
        <f>J24/'[1]Children in Care'!J24</f>
        <v>0.06</v>
      </c>
      <c r="L24" s="31">
        <f t="shared" si="86"/>
        <v>5</v>
      </c>
      <c r="M24" s="70">
        <f>L24/'[1]Children in Care'!L24</f>
        <v>0.05</v>
      </c>
      <c r="N24" s="31">
        <f t="shared" ref="N24:N25" si="112">N47+N70+N93</f>
        <v>7</v>
      </c>
      <c r="O24" s="70">
        <f>N24/'Children in Care'!N24</f>
        <v>6.9306930693069313E-2</v>
      </c>
      <c r="P24" s="31">
        <f t="shared" ref="P24:R25" si="113">P47+P70+P93</f>
        <v>8</v>
      </c>
      <c r="Q24" s="70">
        <f>P24/'Children in Care'!P24</f>
        <v>7.6923076923076927E-2</v>
      </c>
      <c r="R24" s="31">
        <f t="shared" si="113"/>
        <v>8</v>
      </c>
      <c r="S24" s="70">
        <f>R24/'Children in Care'!R24</f>
        <v>7.476635514018691E-2</v>
      </c>
      <c r="T24" s="31">
        <f t="shared" ref="T24:T25" si="114">T47+T70+T93</f>
        <v>8</v>
      </c>
      <c r="U24" s="70">
        <f>T24/'Children in Care'!T24</f>
        <v>0.08</v>
      </c>
      <c r="V24" s="31">
        <f t="shared" ref="V24:V25" si="115">V47+V70+V93</f>
        <v>8</v>
      </c>
      <c r="W24" s="70">
        <f>V24/'Children in Care'!V24</f>
        <v>0.08</v>
      </c>
      <c r="X24" s="163">
        <f t="shared" ref="X24:X25" si="116">X47+X70+X93</f>
        <v>0</v>
      </c>
      <c r="Y24" s="107" t="e">
        <f>X24/'Children in Care'!X24</f>
        <v>#DIV/0!</v>
      </c>
      <c r="Z24" s="163">
        <f t="shared" ref="Z24:Z25" si="117">Z47+Z70+Z93</f>
        <v>0</v>
      </c>
      <c r="AA24" s="107" t="e">
        <f>Z24/'Children in Care'!Z24</f>
        <v>#DIV/0!</v>
      </c>
      <c r="AB24" s="163">
        <f t="shared" ref="AB24:AB25" si="118">AB47+AB70+AB93</f>
        <v>0</v>
      </c>
      <c r="AC24" s="107" t="e">
        <f>AB24/'Children in Care'!AB24</f>
        <v>#DIV/0!</v>
      </c>
      <c r="AD24" s="163">
        <f t="shared" ref="AD24:AD25" si="119">AD47+AD70+AD93</f>
        <v>0</v>
      </c>
      <c r="AE24" s="107" t="e">
        <f>AD24/'Children in Care'!AD24</f>
        <v>#DIV/0!</v>
      </c>
      <c r="AF24" s="33">
        <f t="shared" si="95"/>
        <v>8</v>
      </c>
      <c r="AG24" s="105">
        <f>AF24/'Children in Care'!AF24</f>
        <v>0.08</v>
      </c>
      <c r="AH24" s="32"/>
      <c r="AI24" s="22"/>
    </row>
    <row r="25" spans="1:35" ht="80.099999999999994" customHeight="1" outlineLevel="1">
      <c r="A25" s="35"/>
      <c r="B25" s="27" t="s">
        <v>265</v>
      </c>
      <c r="C25" s="28"/>
      <c r="D25" s="169" t="e">
        <f>C25/'Children in Care'!C25</f>
        <v>#DIV/0!</v>
      </c>
      <c r="E25" s="29"/>
      <c r="F25" s="29"/>
      <c r="G25" s="29"/>
      <c r="H25" s="28">
        <f t="shared" si="84"/>
        <v>37</v>
      </c>
      <c r="I25" s="38">
        <f>H25/'[1]Children in Care'!H25</f>
        <v>0.78723404255319152</v>
      </c>
      <c r="J25" s="28">
        <f t="shared" si="85"/>
        <v>38</v>
      </c>
      <c r="K25" s="38">
        <f>J25/'[1]Children in Care'!J25</f>
        <v>0.86363636363636365</v>
      </c>
      <c r="L25" s="28">
        <f t="shared" si="86"/>
        <v>48</v>
      </c>
      <c r="M25" s="38">
        <f>L25/'[1]Children in Care'!L25</f>
        <v>0.82758620689655171</v>
      </c>
      <c r="N25" s="28">
        <f t="shared" si="112"/>
        <v>49</v>
      </c>
      <c r="O25" s="38">
        <f>N25/'Children in Care'!N25</f>
        <v>0.80327868852459017</v>
      </c>
      <c r="P25" s="28">
        <f t="shared" si="113"/>
        <v>49</v>
      </c>
      <c r="Q25" s="38">
        <f>P25/'Children in Care'!P25</f>
        <v>0.72058823529411764</v>
      </c>
      <c r="R25" s="28">
        <f t="shared" si="113"/>
        <v>45</v>
      </c>
      <c r="S25" s="38">
        <f>R25/'Children in Care'!R25</f>
        <v>0.67164179104477617</v>
      </c>
      <c r="T25" s="28">
        <f t="shared" si="114"/>
        <v>43</v>
      </c>
      <c r="U25" s="38">
        <f>T25/'Children in Care'!T25</f>
        <v>0.72881355932203384</v>
      </c>
      <c r="V25" s="28">
        <f t="shared" si="115"/>
        <v>45</v>
      </c>
      <c r="W25" s="38">
        <f>V25/'Children in Care'!V25</f>
        <v>0.67164179104477617</v>
      </c>
      <c r="X25" s="162">
        <f t="shared" si="116"/>
        <v>0</v>
      </c>
      <c r="Y25" s="169" t="e">
        <f>X25/'Children in Care'!X25</f>
        <v>#DIV/0!</v>
      </c>
      <c r="Z25" s="162">
        <f t="shared" si="117"/>
        <v>0</v>
      </c>
      <c r="AA25" s="169" t="e">
        <f>Z25/'Children in Care'!Z25</f>
        <v>#DIV/0!</v>
      </c>
      <c r="AB25" s="162">
        <f t="shared" si="118"/>
        <v>0</v>
      </c>
      <c r="AC25" s="169" t="e">
        <f>AB25/'Children in Care'!AB25</f>
        <v>#DIV/0!</v>
      </c>
      <c r="AD25" s="162">
        <f t="shared" si="119"/>
        <v>0</v>
      </c>
      <c r="AE25" s="169" t="e">
        <f>AD25/'Children in Care'!AD25</f>
        <v>#DIV/0!</v>
      </c>
      <c r="AF25" s="28">
        <f>V25</f>
        <v>45</v>
      </c>
      <c r="AG25" s="38">
        <f>AF25/'Children in Care'!AF25</f>
        <v>0.67164179104477617</v>
      </c>
      <c r="AH25" s="29"/>
      <c r="AI25" s="22"/>
    </row>
    <row r="26" spans="1:35" ht="80.099999999999994" customHeight="1">
      <c r="A26" s="316" t="s">
        <v>203</v>
      </c>
      <c r="B26" s="24" t="s">
        <v>62</v>
      </c>
      <c r="C26" s="25">
        <f>C27+C32+C37+C42+C48</f>
        <v>168</v>
      </c>
      <c r="D26" s="36">
        <f>C26/'Children in Care'!C49</f>
        <v>0.55263157894736847</v>
      </c>
      <c r="E26" s="26"/>
      <c r="F26" s="26"/>
      <c r="G26" s="26"/>
      <c r="H26" s="25">
        <f>H27+H32+H37+H42+H48</f>
        <v>187</v>
      </c>
      <c r="I26" s="36">
        <f>H26/'[1]Children in Care'!H49</f>
        <v>0.56666666666666665</v>
      </c>
      <c r="J26" s="25">
        <f>J27+J32+J37+J42+J48</f>
        <v>199</v>
      </c>
      <c r="K26" s="36">
        <f>J26/'[1]Children in Care'!J49</f>
        <v>0.57848837209302328</v>
      </c>
      <c r="L26" s="25">
        <f>L27+L32+L37+L42+L48</f>
        <v>210</v>
      </c>
      <c r="M26" s="36">
        <f>L26/'[1]Children in Care'!L49</f>
        <v>0.59659090909090906</v>
      </c>
      <c r="N26" s="25">
        <f>N27+N32+N37+N42+N48</f>
        <v>212</v>
      </c>
      <c r="O26" s="36">
        <f>N26/'Children in Care'!N49</f>
        <v>0.60398860398860399</v>
      </c>
      <c r="P26" s="25">
        <f>P27+P32+P37+P42+P48</f>
        <v>209</v>
      </c>
      <c r="Q26" s="36">
        <f>P26/'Children in Care'!P49</f>
        <v>0.60230547550432278</v>
      </c>
      <c r="R26" s="25">
        <f>R27+R32+R37+R42+R48</f>
        <v>215</v>
      </c>
      <c r="S26" s="36">
        <f>R26/'Children in Care'!R49</f>
        <v>0.60224089635854339</v>
      </c>
      <c r="T26" s="25">
        <f>T27+T32+T37+T42+T48</f>
        <v>209</v>
      </c>
      <c r="U26" s="36">
        <f>T26/'Children in Care'!T49</f>
        <v>0.60057471264367812</v>
      </c>
      <c r="V26" s="25">
        <f>V27+V32+V37+V42+V48</f>
        <v>209</v>
      </c>
      <c r="W26" s="36">
        <f>V26/'Children in Care'!V49</f>
        <v>0.59375</v>
      </c>
      <c r="X26" s="170">
        <f>X27+X32+X37+X42+X48</f>
        <v>0</v>
      </c>
      <c r="Y26" s="171" t="e">
        <f>X26/'Children in Care'!X49</f>
        <v>#DIV/0!</v>
      </c>
      <c r="Z26" s="170">
        <f>Z27+Z32+Z37+Z42+Z48</f>
        <v>0</v>
      </c>
      <c r="AA26" s="171" t="e">
        <f>Z26/'Children in Care'!Z49</f>
        <v>#DIV/0!</v>
      </c>
      <c r="AB26" s="170">
        <f>AB27+AB32+AB37+AB42+AB48</f>
        <v>0</v>
      </c>
      <c r="AC26" s="171" t="e">
        <f>AB26/'Children in Care'!AB49</f>
        <v>#DIV/0!</v>
      </c>
      <c r="AD26" s="170">
        <f>AD27+AD32+AD37+AD42+AD48</f>
        <v>0</v>
      </c>
      <c r="AE26" s="171" t="e">
        <f>AD26/'Children in Care'!AD49</f>
        <v>#DIV/0!</v>
      </c>
      <c r="AF26" s="25">
        <f>AF27+AF32+AF37+AF42+AF48</f>
        <v>209</v>
      </c>
      <c r="AG26" s="36">
        <f>AF26/'Children in Care'!AF49</f>
        <v>0.59375</v>
      </c>
      <c r="AH26" s="36"/>
      <c r="AI26" s="22"/>
    </row>
    <row r="27" spans="1:35" ht="80.099999999999994" customHeight="1">
      <c r="A27" s="316"/>
      <c r="B27" s="27" t="s">
        <v>169</v>
      </c>
      <c r="C27" s="28">
        <f>SUM(C28:C31)</f>
        <v>55</v>
      </c>
      <c r="D27" s="38">
        <f>C27/'Children in Care'!C50</f>
        <v>0.55000000000000004</v>
      </c>
      <c r="E27" s="37"/>
      <c r="F27" s="37"/>
      <c r="G27" s="37"/>
      <c r="H27" s="28">
        <f>SUM(H28:H31)</f>
        <v>54</v>
      </c>
      <c r="I27" s="38">
        <f>H27/'[1]Children in Care'!H50</f>
        <v>0.52941176470588236</v>
      </c>
      <c r="J27" s="28">
        <f>SUM(J28:J31)</f>
        <v>53</v>
      </c>
      <c r="K27" s="38">
        <f>J27/'[1]Children in Care'!J50</f>
        <v>0.5</v>
      </c>
      <c r="L27" s="28">
        <f>SUM(L28:L31)</f>
        <v>50</v>
      </c>
      <c r="M27" s="38">
        <f>L27/'[1]Children in Care'!L50</f>
        <v>0.49019607843137253</v>
      </c>
      <c r="N27" s="28">
        <f>SUM(N28:N31)</f>
        <v>45</v>
      </c>
      <c r="O27" s="38">
        <f>N27/'Children in Care'!N50</f>
        <v>0.4838709677419355</v>
      </c>
      <c r="P27" s="28">
        <f>SUM(P28:P31)</f>
        <v>48</v>
      </c>
      <c r="Q27" s="38">
        <f>P27/'Children in Care'!P50</f>
        <v>0.5161290322580645</v>
      </c>
      <c r="R27" s="28">
        <f>SUM(R28:R31)</f>
        <v>54</v>
      </c>
      <c r="S27" s="38">
        <f>R27/'Children in Care'!R50</f>
        <v>0.51923076923076927</v>
      </c>
      <c r="T27" s="28">
        <f>SUM(T28:T31)</f>
        <v>53</v>
      </c>
      <c r="U27" s="38">
        <f>T27/'Children in Care'!T50</f>
        <v>0.50961538461538458</v>
      </c>
      <c r="V27" s="28">
        <f>SUM(V28:V31)</f>
        <v>52</v>
      </c>
      <c r="W27" s="38">
        <f>V27/'Children in Care'!V50</f>
        <v>0.50485436893203883</v>
      </c>
      <c r="X27" s="162">
        <f>SUM(X28:X31)</f>
        <v>0</v>
      </c>
      <c r="Y27" s="169" t="e">
        <f>X27/'Children in Care'!X50</f>
        <v>#DIV/0!</v>
      </c>
      <c r="Z27" s="162">
        <f>SUM(Z28:Z31)</f>
        <v>0</v>
      </c>
      <c r="AA27" s="169" t="e">
        <f>Z27/'Children in Care'!Z50</f>
        <v>#DIV/0!</v>
      </c>
      <c r="AB27" s="162">
        <f>SUM(AB28:AB31)</f>
        <v>0</v>
      </c>
      <c r="AC27" s="169" t="e">
        <f>AB27/'Children in Care'!AB50</f>
        <v>#DIV/0!</v>
      </c>
      <c r="AD27" s="162">
        <f>SUM(AD28:AD31)</f>
        <v>0</v>
      </c>
      <c r="AE27" s="169" t="e">
        <f>AD27/'Children in Care'!AD50</f>
        <v>#DIV/0!</v>
      </c>
      <c r="AF27" s="28">
        <f>SUM(AF28:AF31)</f>
        <v>52</v>
      </c>
      <c r="AG27" s="38">
        <f>AF27/'Children in Care'!AF50</f>
        <v>0.50485436893203883</v>
      </c>
      <c r="AH27" s="38"/>
      <c r="AI27" s="22"/>
    </row>
    <row r="28" spans="1:35" ht="80.099999999999994" customHeight="1" outlineLevel="1">
      <c r="A28" s="316"/>
      <c r="B28" s="30" t="s">
        <v>45</v>
      </c>
      <c r="C28" s="31">
        <v>20</v>
      </c>
      <c r="D28" s="70">
        <f>C28/'Children in Care'!C51</f>
        <v>0.55555555555555558</v>
      </c>
      <c r="E28" s="40"/>
      <c r="F28" s="40"/>
      <c r="G28" s="40"/>
      <c r="H28" s="31">
        <v>20</v>
      </c>
      <c r="I28" s="70">
        <f>H28/'[1]Children in Care'!H51</f>
        <v>0.55555555555555558</v>
      </c>
      <c r="J28" s="31">
        <v>19</v>
      </c>
      <c r="K28" s="70">
        <f>J28/'[1]Children in Care'!J51</f>
        <v>0.52777777777777779</v>
      </c>
      <c r="L28" s="31">
        <v>18</v>
      </c>
      <c r="M28" s="70">
        <f>L28/'[1]Children in Care'!L51</f>
        <v>0.48648648648648651</v>
      </c>
      <c r="N28" s="31">
        <v>17</v>
      </c>
      <c r="O28" s="70">
        <f>N28/'Children in Care'!N51</f>
        <v>0.51515151515151514</v>
      </c>
      <c r="P28" s="31">
        <v>17</v>
      </c>
      <c r="Q28" s="70">
        <f>P28/'Children in Care'!P51</f>
        <v>0.51515151515151514</v>
      </c>
      <c r="R28" s="31">
        <v>18</v>
      </c>
      <c r="S28" s="70">
        <f>R28/'Children in Care'!R51</f>
        <v>0.52941176470588236</v>
      </c>
      <c r="T28" s="31">
        <v>15</v>
      </c>
      <c r="U28" s="70">
        <f>T28/'Children in Care'!T51</f>
        <v>0.46875</v>
      </c>
      <c r="V28" s="31">
        <v>15</v>
      </c>
      <c r="W28" s="70">
        <f>V28/'Children in Care'!V51</f>
        <v>0.46875</v>
      </c>
      <c r="X28" s="163"/>
      <c r="Y28" s="107" t="e">
        <f>X28/'Children in Care'!X51</f>
        <v>#DIV/0!</v>
      </c>
      <c r="Z28" s="163"/>
      <c r="AA28" s="107" t="e">
        <f>Z28/'Children in Care'!Z51</f>
        <v>#DIV/0!</v>
      </c>
      <c r="AB28" s="163"/>
      <c r="AC28" s="107" t="e">
        <f>AB28/'Children in Care'!AB51</f>
        <v>#DIV/0!</v>
      </c>
      <c r="AD28" s="163"/>
      <c r="AE28" s="107" t="e">
        <f>AD28/'Children in Care'!AD51</f>
        <v>#DIV/0!</v>
      </c>
      <c r="AF28" s="33">
        <f>V28</f>
        <v>15</v>
      </c>
      <c r="AG28" s="105">
        <f>AF28/'Children in Care'!AF51</f>
        <v>0.46875</v>
      </c>
      <c r="AH28" s="42"/>
      <c r="AI28" s="22"/>
    </row>
    <row r="29" spans="1:35" ht="80.099999999999994" customHeight="1" outlineLevel="1">
      <c r="A29" s="34"/>
      <c r="B29" s="30" t="s">
        <v>46</v>
      </c>
      <c r="C29" s="31">
        <v>14</v>
      </c>
      <c r="D29" s="70">
        <f>C29/'Children in Care'!C52</f>
        <v>0.66666666666666663</v>
      </c>
      <c r="E29" s="40"/>
      <c r="F29" s="40"/>
      <c r="G29" s="40"/>
      <c r="H29" s="31">
        <v>14</v>
      </c>
      <c r="I29" s="70">
        <f>H29/'[1]Children in Care'!H52</f>
        <v>0.66666666666666663</v>
      </c>
      <c r="J29" s="31">
        <v>14</v>
      </c>
      <c r="K29" s="70">
        <f>J29/'[1]Children in Care'!J52</f>
        <v>0.7</v>
      </c>
      <c r="L29" s="31">
        <v>14</v>
      </c>
      <c r="M29" s="70">
        <f>L29/'[1]Children in Care'!L52</f>
        <v>0.7</v>
      </c>
      <c r="N29" s="31">
        <v>13</v>
      </c>
      <c r="O29" s="70">
        <f>N29/'Children in Care'!N52</f>
        <v>0.68421052631578949</v>
      </c>
      <c r="P29" s="31">
        <v>12</v>
      </c>
      <c r="Q29" s="70">
        <f>P29/'Children in Care'!P52</f>
        <v>0.63157894736842102</v>
      </c>
      <c r="R29" s="31">
        <v>13</v>
      </c>
      <c r="S29" s="70">
        <f>R29/'Children in Care'!R52</f>
        <v>0.61904761904761907</v>
      </c>
      <c r="T29" s="31">
        <v>15</v>
      </c>
      <c r="U29" s="70">
        <f>T29/'Children in Care'!T52</f>
        <v>0.68181818181818177</v>
      </c>
      <c r="V29" s="31">
        <v>14</v>
      </c>
      <c r="W29" s="70">
        <f>V29/'Children in Care'!V52</f>
        <v>0.60869565217391308</v>
      </c>
      <c r="X29" s="163"/>
      <c r="Y29" s="107" t="e">
        <f>X29/'Children in Care'!X52</f>
        <v>#DIV/0!</v>
      </c>
      <c r="Z29" s="163"/>
      <c r="AA29" s="107" t="e">
        <f>Z29/'Children in Care'!Z52</f>
        <v>#DIV/0!</v>
      </c>
      <c r="AB29" s="163"/>
      <c r="AC29" s="107" t="e">
        <f>AB29/'Children in Care'!AB52</f>
        <v>#DIV/0!</v>
      </c>
      <c r="AD29" s="163"/>
      <c r="AE29" s="107" t="e">
        <f>AD29/'Children in Care'!AD52</f>
        <v>#DIV/0!</v>
      </c>
      <c r="AF29" s="33">
        <f t="shared" ref="AF29:AF31" si="120">V29</f>
        <v>14</v>
      </c>
      <c r="AG29" s="105">
        <f>AF29/'Children in Care'!AF52</f>
        <v>0.60869565217391308</v>
      </c>
      <c r="AH29" s="42"/>
      <c r="AI29" s="22"/>
    </row>
    <row r="30" spans="1:35" ht="80.099999999999994" customHeight="1" outlineLevel="1">
      <c r="A30" s="34"/>
      <c r="B30" s="30" t="s">
        <v>47</v>
      </c>
      <c r="C30" s="31">
        <v>14</v>
      </c>
      <c r="D30" s="70">
        <f>C30/'Children in Care'!C53</f>
        <v>0.5</v>
      </c>
      <c r="E30" s="40"/>
      <c r="F30" s="40"/>
      <c r="G30" s="40"/>
      <c r="H30" s="31">
        <v>14</v>
      </c>
      <c r="I30" s="70">
        <f>H30/'[1]Children in Care'!H53</f>
        <v>0.46666666666666667</v>
      </c>
      <c r="J30" s="31">
        <v>12</v>
      </c>
      <c r="K30" s="70">
        <f>J30/'[1]Children in Care'!J53</f>
        <v>0.38709677419354838</v>
      </c>
      <c r="L30" s="31">
        <v>11</v>
      </c>
      <c r="M30" s="70">
        <f>L30/'[1]Children in Care'!L53</f>
        <v>0.37931034482758619</v>
      </c>
      <c r="N30" s="31">
        <v>10</v>
      </c>
      <c r="O30" s="70">
        <f>N30/'Children in Care'!N53</f>
        <v>0.37037037037037035</v>
      </c>
      <c r="P30" s="31">
        <v>11</v>
      </c>
      <c r="Q30" s="70">
        <f>P30/'Children in Care'!P53</f>
        <v>0.40740740740740738</v>
      </c>
      <c r="R30" s="31">
        <v>13</v>
      </c>
      <c r="S30" s="70">
        <f>R30/'Children in Care'!R53</f>
        <v>0.44827586206896552</v>
      </c>
      <c r="T30" s="31">
        <v>13</v>
      </c>
      <c r="U30" s="70">
        <f>T30/'Children in Care'!T53</f>
        <v>0.43333333333333335</v>
      </c>
      <c r="V30" s="31">
        <v>14</v>
      </c>
      <c r="W30" s="70">
        <f>V30/'Children in Care'!V53</f>
        <v>0.46666666666666667</v>
      </c>
      <c r="X30" s="163"/>
      <c r="Y30" s="107" t="e">
        <f>X30/'Children in Care'!X53</f>
        <v>#DIV/0!</v>
      </c>
      <c r="Z30" s="163"/>
      <c r="AA30" s="107" t="e">
        <f>Z30/'Children in Care'!Z53</f>
        <v>#DIV/0!</v>
      </c>
      <c r="AB30" s="163"/>
      <c r="AC30" s="107" t="e">
        <f>AB30/'Children in Care'!AB53</f>
        <v>#DIV/0!</v>
      </c>
      <c r="AD30" s="163"/>
      <c r="AE30" s="107" t="e">
        <f>AD30/'Children in Care'!AD53</f>
        <v>#DIV/0!</v>
      </c>
      <c r="AF30" s="33">
        <f t="shared" si="120"/>
        <v>14</v>
      </c>
      <c r="AG30" s="105">
        <f>AF30/'Children in Care'!AF53</f>
        <v>0.46666666666666667</v>
      </c>
      <c r="AH30" s="42"/>
      <c r="AI30" s="22"/>
    </row>
    <row r="31" spans="1:35" ht="80.099999999999994" customHeight="1" outlineLevel="1">
      <c r="A31" s="34"/>
      <c r="B31" s="30" t="s">
        <v>48</v>
      </c>
      <c r="C31" s="31">
        <v>7</v>
      </c>
      <c r="D31" s="70">
        <f>C31/'Children in Care'!C54</f>
        <v>0.46666666666666667</v>
      </c>
      <c r="E31" s="40"/>
      <c r="F31" s="40"/>
      <c r="G31" s="40"/>
      <c r="H31" s="31">
        <v>6</v>
      </c>
      <c r="I31" s="70">
        <f>H31/'[1]Children in Care'!H54</f>
        <v>0.4</v>
      </c>
      <c r="J31" s="31">
        <v>8</v>
      </c>
      <c r="K31" s="70">
        <f>J31/'[1]Children in Care'!J54</f>
        <v>0.42105263157894735</v>
      </c>
      <c r="L31" s="31">
        <v>7</v>
      </c>
      <c r="M31" s="70">
        <f>L31/'[1]Children in Care'!L54</f>
        <v>0.4375</v>
      </c>
      <c r="N31" s="31">
        <v>5</v>
      </c>
      <c r="O31" s="70">
        <f>N31/'Children in Care'!N54</f>
        <v>0.35714285714285715</v>
      </c>
      <c r="P31" s="31">
        <v>8</v>
      </c>
      <c r="Q31" s="70">
        <f>P31/'Children in Care'!P54</f>
        <v>0.5714285714285714</v>
      </c>
      <c r="R31" s="31">
        <v>10</v>
      </c>
      <c r="S31" s="70">
        <f>R31/'Children in Care'!R54</f>
        <v>0.5</v>
      </c>
      <c r="T31" s="31">
        <v>10</v>
      </c>
      <c r="U31" s="70">
        <f>T31/'Children in Care'!T54</f>
        <v>0.5</v>
      </c>
      <c r="V31" s="31">
        <v>9</v>
      </c>
      <c r="W31" s="70">
        <f>V31/'Children in Care'!V54</f>
        <v>0.5</v>
      </c>
      <c r="X31" s="163"/>
      <c r="Y31" s="107" t="e">
        <f>X31/'Children in Care'!X54</f>
        <v>#DIV/0!</v>
      </c>
      <c r="Z31" s="163"/>
      <c r="AA31" s="107" t="e">
        <f>Z31/'Children in Care'!Z54</f>
        <v>#DIV/0!</v>
      </c>
      <c r="AB31" s="163"/>
      <c r="AC31" s="107" t="e">
        <f>AB31/'Children in Care'!AB54</f>
        <v>#DIV/0!</v>
      </c>
      <c r="AD31" s="163"/>
      <c r="AE31" s="107" t="e">
        <f>AD31/'Children in Care'!AD54</f>
        <v>#DIV/0!</v>
      </c>
      <c r="AF31" s="33">
        <f t="shared" si="120"/>
        <v>9</v>
      </c>
      <c r="AG31" s="105">
        <f>AF31/'Children in Care'!AF54</f>
        <v>0.5</v>
      </c>
      <c r="AH31" s="42"/>
      <c r="AI31" s="22"/>
    </row>
    <row r="32" spans="1:35" ht="80.099999999999994" customHeight="1">
      <c r="A32" s="35"/>
      <c r="B32" s="27" t="s">
        <v>170</v>
      </c>
      <c r="C32" s="28">
        <f>SUM(C33:C36)</f>
        <v>40</v>
      </c>
      <c r="D32" s="38">
        <f>C32/'Children in Care'!C55</f>
        <v>0.47619047619047616</v>
      </c>
      <c r="E32" s="37"/>
      <c r="F32" s="37"/>
      <c r="G32" s="37"/>
      <c r="H32" s="28">
        <f>SUM(H33:H36)</f>
        <v>43</v>
      </c>
      <c r="I32" s="38">
        <f>H32/'[1]Children in Care'!H55</f>
        <v>0.50588235294117645</v>
      </c>
      <c r="J32" s="28">
        <f>SUM(J33:J36)</f>
        <v>42</v>
      </c>
      <c r="K32" s="38">
        <f>J32/'[1]Children in Care'!J55</f>
        <v>0.48275862068965519</v>
      </c>
      <c r="L32" s="28">
        <f>SUM(L33:L36)</f>
        <v>41</v>
      </c>
      <c r="M32" s="38">
        <f>L32/'[1]Children in Care'!L55</f>
        <v>0.5</v>
      </c>
      <c r="N32" s="28">
        <f>SUM(N33:N36)</f>
        <v>44</v>
      </c>
      <c r="O32" s="38">
        <f>N32/'Children in Care'!N55</f>
        <v>0.51764705882352946</v>
      </c>
      <c r="P32" s="28">
        <f>SUM(P33:P36)</f>
        <v>43</v>
      </c>
      <c r="Q32" s="38">
        <f>P32/'Children in Care'!P55</f>
        <v>0.4942528735632184</v>
      </c>
      <c r="R32" s="28">
        <f>SUM(R33:R36)</f>
        <v>41</v>
      </c>
      <c r="S32" s="38">
        <f>R32/'Children in Care'!R55</f>
        <v>0.51898734177215189</v>
      </c>
      <c r="T32" s="28">
        <f>SUM(T33:T36)</f>
        <v>37</v>
      </c>
      <c r="U32" s="38">
        <f>T32/'Children in Care'!T55</f>
        <v>0.48684210526315791</v>
      </c>
      <c r="V32" s="28">
        <f>SUM(V33:V36)</f>
        <v>37</v>
      </c>
      <c r="W32" s="38">
        <f>V32/'Children in Care'!V55</f>
        <v>0.47435897435897434</v>
      </c>
      <c r="X32" s="162">
        <f>SUM(X33:X36)</f>
        <v>0</v>
      </c>
      <c r="Y32" s="169" t="e">
        <f>X32/'Children in Care'!X55</f>
        <v>#DIV/0!</v>
      </c>
      <c r="Z32" s="162">
        <f>SUM(Z33:Z36)</f>
        <v>0</v>
      </c>
      <c r="AA32" s="169" t="e">
        <f>Z32/'Children in Care'!Z55</f>
        <v>#DIV/0!</v>
      </c>
      <c r="AB32" s="162">
        <f>SUM(AB33:AB36)</f>
        <v>0</v>
      </c>
      <c r="AC32" s="169" t="e">
        <f>AB32/'Children in Care'!AB55</f>
        <v>#DIV/0!</v>
      </c>
      <c r="AD32" s="162">
        <f>SUM(AD33:AD36)</f>
        <v>0</v>
      </c>
      <c r="AE32" s="169" t="e">
        <f>AD32/'Children in Care'!AD55</f>
        <v>#DIV/0!</v>
      </c>
      <c r="AF32" s="28">
        <f>SUM(AF33:AF36)</f>
        <v>37</v>
      </c>
      <c r="AG32" s="38">
        <f>AF32/'Children in Care'!AF55</f>
        <v>0.47435897435897434</v>
      </c>
      <c r="AH32" s="38"/>
      <c r="AI32" s="22"/>
    </row>
    <row r="33" spans="1:35" ht="80.099999999999994" customHeight="1" outlineLevel="1">
      <c r="A33" s="35"/>
      <c r="B33" s="30" t="s">
        <v>49</v>
      </c>
      <c r="C33" s="31">
        <v>15</v>
      </c>
      <c r="D33" s="70">
        <f>C33/'Children in Care'!C56</f>
        <v>0.34883720930232559</v>
      </c>
      <c r="E33" s="40"/>
      <c r="F33" s="40"/>
      <c r="G33" s="40"/>
      <c r="H33" s="31">
        <v>15</v>
      </c>
      <c r="I33" s="70">
        <f>H33/'[1]Children in Care'!H56</f>
        <v>0.36585365853658536</v>
      </c>
      <c r="J33" s="31">
        <v>14</v>
      </c>
      <c r="K33" s="70">
        <f>J33/'[1]Children in Care'!J56</f>
        <v>0.31818181818181818</v>
      </c>
      <c r="L33" s="31">
        <v>14</v>
      </c>
      <c r="M33" s="70">
        <f>L33/'[1]Children in Care'!L56</f>
        <v>0.35</v>
      </c>
      <c r="N33" s="31">
        <v>16</v>
      </c>
      <c r="O33" s="70">
        <f>N33/'Children in Care'!N56</f>
        <v>0.37209302325581395</v>
      </c>
      <c r="P33" s="31">
        <v>16</v>
      </c>
      <c r="Q33" s="70">
        <f>P33/'Children in Care'!P56</f>
        <v>0.35555555555555557</v>
      </c>
      <c r="R33" s="31">
        <v>17</v>
      </c>
      <c r="S33" s="70">
        <f>R33/'Children in Care'!R56</f>
        <v>0.38636363636363635</v>
      </c>
      <c r="T33" s="31">
        <v>14</v>
      </c>
      <c r="U33" s="70">
        <f>T33/'Children in Care'!T56</f>
        <v>0.34146341463414637</v>
      </c>
      <c r="V33" s="31">
        <v>14</v>
      </c>
      <c r="W33" s="70">
        <f>V33/'Children in Care'!V56</f>
        <v>0.30434782608695654</v>
      </c>
      <c r="X33" s="163"/>
      <c r="Y33" s="107" t="e">
        <f>X33/'Children in Care'!X56</f>
        <v>#DIV/0!</v>
      </c>
      <c r="Z33" s="163"/>
      <c r="AA33" s="107" t="e">
        <f>Z33/'Children in Care'!Z56</f>
        <v>#DIV/0!</v>
      </c>
      <c r="AB33" s="163"/>
      <c r="AC33" s="107" t="e">
        <f>AB33/'Children in Care'!AB56</f>
        <v>#DIV/0!</v>
      </c>
      <c r="AD33" s="163"/>
      <c r="AE33" s="107" t="e">
        <f>AD33/'Children in Care'!AD56</f>
        <v>#DIV/0!</v>
      </c>
      <c r="AF33" s="33">
        <f>V33</f>
        <v>14</v>
      </c>
      <c r="AG33" s="105">
        <f>AF33/'Children in Care'!AF56</f>
        <v>0.30434782608695654</v>
      </c>
      <c r="AH33" s="42"/>
      <c r="AI33" s="22"/>
    </row>
    <row r="34" spans="1:35" ht="80.099999999999994" customHeight="1" outlineLevel="1">
      <c r="A34" s="35"/>
      <c r="B34" s="30" t="s">
        <v>50</v>
      </c>
      <c r="C34" s="31">
        <v>12</v>
      </c>
      <c r="D34" s="70">
        <f>C34/'Children in Care'!C57</f>
        <v>0.48</v>
      </c>
      <c r="E34" s="40"/>
      <c r="F34" s="40"/>
      <c r="G34" s="40"/>
      <c r="H34" s="31">
        <v>15</v>
      </c>
      <c r="I34" s="70">
        <f>H34/'[1]Children in Care'!H57</f>
        <v>0.57692307692307687</v>
      </c>
      <c r="J34" s="31">
        <v>15</v>
      </c>
      <c r="K34" s="70">
        <f>J34/'[1]Children in Care'!J57</f>
        <v>0.6</v>
      </c>
      <c r="L34" s="31">
        <v>14</v>
      </c>
      <c r="M34" s="70">
        <f>L34/'[1]Children in Care'!L57</f>
        <v>0.58333333333333337</v>
      </c>
      <c r="N34" s="31">
        <v>14</v>
      </c>
      <c r="O34" s="70">
        <f>N34/'Children in Care'!N57</f>
        <v>0.60869565217391308</v>
      </c>
      <c r="P34" s="31">
        <v>14</v>
      </c>
      <c r="Q34" s="70">
        <f>P34/'Children in Care'!P57</f>
        <v>0.58333333333333337</v>
      </c>
      <c r="R34" s="31">
        <v>13</v>
      </c>
      <c r="S34" s="70">
        <f>R34/'Children in Care'!R57</f>
        <v>0.59090909090909094</v>
      </c>
      <c r="T34" s="31">
        <v>12</v>
      </c>
      <c r="U34" s="70">
        <f>T34/'Children in Care'!T57</f>
        <v>0.54545454545454541</v>
      </c>
      <c r="V34" s="31">
        <v>13</v>
      </c>
      <c r="W34" s="70">
        <f>V34/'Children in Care'!V57</f>
        <v>0.65</v>
      </c>
      <c r="X34" s="163"/>
      <c r="Y34" s="107" t="e">
        <f>X34/'Children in Care'!X57</f>
        <v>#DIV/0!</v>
      </c>
      <c r="Z34" s="163"/>
      <c r="AA34" s="107" t="e">
        <f>Z34/'Children in Care'!Z57</f>
        <v>#DIV/0!</v>
      </c>
      <c r="AB34" s="163"/>
      <c r="AC34" s="107" t="e">
        <f>AB34/'Children in Care'!AB57</f>
        <v>#DIV/0!</v>
      </c>
      <c r="AD34" s="163"/>
      <c r="AE34" s="107" t="e">
        <f>AD34/'Children in Care'!AD57</f>
        <v>#DIV/0!</v>
      </c>
      <c r="AF34" s="33">
        <f t="shared" ref="AF34:AF36" si="121">V34</f>
        <v>13</v>
      </c>
      <c r="AG34" s="105">
        <f>AF34/'Children in Care'!AF57</f>
        <v>0.65</v>
      </c>
      <c r="AH34" s="42"/>
      <c r="AI34" s="22"/>
    </row>
    <row r="35" spans="1:35" ht="80.099999999999994" customHeight="1" outlineLevel="1">
      <c r="A35" s="35"/>
      <c r="B35" s="30" t="s">
        <v>51</v>
      </c>
      <c r="C35" s="31">
        <v>11</v>
      </c>
      <c r="D35" s="70">
        <f>C35/'Children in Care'!C58</f>
        <v>0.7857142857142857</v>
      </c>
      <c r="E35" s="40"/>
      <c r="F35" s="40"/>
      <c r="G35" s="40"/>
      <c r="H35" s="31">
        <v>11</v>
      </c>
      <c r="I35" s="70">
        <f>H35/'[1]Children in Care'!H58</f>
        <v>0.6875</v>
      </c>
      <c r="J35" s="31">
        <v>11</v>
      </c>
      <c r="K35" s="70">
        <f>J35/'[1]Children in Care'!J58</f>
        <v>0.6875</v>
      </c>
      <c r="L35" s="31">
        <v>11</v>
      </c>
      <c r="M35" s="70">
        <f>L35/'[1]Children in Care'!L58</f>
        <v>0.6875</v>
      </c>
      <c r="N35" s="31">
        <v>12</v>
      </c>
      <c r="O35" s="70">
        <f>N35/'Children in Care'!N58</f>
        <v>0.70588235294117652</v>
      </c>
      <c r="P35" s="31">
        <v>11</v>
      </c>
      <c r="Q35" s="70">
        <f>P35/'Children in Care'!P58</f>
        <v>0.6875</v>
      </c>
      <c r="R35" s="31">
        <v>9</v>
      </c>
      <c r="S35" s="70">
        <f>R35/'Children in Care'!R58</f>
        <v>0.81818181818181823</v>
      </c>
      <c r="T35" s="31">
        <v>9</v>
      </c>
      <c r="U35" s="70">
        <f>T35/'Children in Care'!T58</f>
        <v>0.81818181818181823</v>
      </c>
      <c r="V35" s="31">
        <v>9</v>
      </c>
      <c r="W35" s="70">
        <f>V35/'Children in Care'!V58</f>
        <v>0.81818181818181823</v>
      </c>
      <c r="X35" s="163"/>
      <c r="Y35" s="107" t="e">
        <f>X35/'Children in Care'!X58</f>
        <v>#DIV/0!</v>
      </c>
      <c r="Z35" s="163"/>
      <c r="AA35" s="107" t="e">
        <f>Z35/'Children in Care'!Z58</f>
        <v>#DIV/0!</v>
      </c>
      <c r="AB35" s="163"/>
      <c r="AC35" s="107" t="e">
        <f>AB35/'Children in Care'!AB58</f>
        <v>#DIV/0!</v>
      </c>
      <c r="AD35" s="163"/>
      <c r="AE35" s="107" t="e">
        <f>AD35/'Children in Care'!AD58</f>
        <v>#DIV/0!</v>
      </c>
      <c r="AF35" s="33">
        <f t="shared" si="121"/>
        <v>9</v>
      </c>
      <c r="AG35" s="105">
        <f>AF35/'Children in Care'!AF58</f>
        <v>0.81818181818181823</v>
      </c>
      <c r="AH35" s="42"/>
      <c r="AI35" s="22"/>
    </row>
    <row r="36" spans="1:35" ht="80.099999999999994" customHeight="1" outlineLevel="1">
      <c r="A36" s="35"/>
      <c r="B36" s="30" t="s">
        <v>52</v>
      </c>
      <c r="C36" s="31">
        <v>2</v>
      </c>
      <c r="D36" s="70">
        <f>C36/'Children in Care'!C59</f>
        <v>1</v>
      </c>
      <c r="E36" s="40"/>
      <c r="F36" s="40"/>
      <c r="G36" s="40"/>
      <c r="H36" s="31">
        <v>2</v>
      </c>
      <c r="I36" s="70">
        <f>H36/'[1]Children in Care'!H59</f>
        <v>1</v>
      </c>
      <c r="J36" s="31">
        <v>2</v>
      </c>
      <c r="K36" s="70">
        <f>J36/'[1]Children in Care'!J59</f>
        <v>1</v>
      </c>
      <c r="L36" s="31">
        <v>2</v>
      </c>
      <c r="M36" s="70">
        <f>L36/'[1]Children in Care'!L59</f>
        <v>1</v>
      </c>
      <c r="N36" s="31">
        <v>2</v>
      </c>
      <c r="O36" s="70">
        <f>N36/'Children in Care'!N59</f>
        <v>1</v>
      </c>
      <c r="P36" s="31">
        <v>2</v>
      </c>
      <c r="Q36" s="70">
        <f>P36/'Children in Care'!P59</f>
        <v>1</v>
      </c>
      <c r="R36" s="31">
        <v>2</v>
      </c>
      <c r="S36" s="70">
        <f>R36/'Children in Care'!R59</f>
        <v>1</v>
      </c>
      <c r="T36" s="31">
        <v>2</v>
      </c>
      <c r="U36" s="70">
        <f>T36/'Children in Care'!T59</f>
        <v>1</v>
      </c>
      <c r="V36" s="31">
        <v>1</v>
      </c>
      <c r="W36" s="70">
        <f>V36/'Children in Care'!V59</f>
        <v>1</v>
      </c>
      <c r="X36" s="163"/>
      <c r="Y36" s="107" t="e">
        <f>X36/'Children in Care'!X59</f>
        <v>#DIV/0!</v>
      </c>
      <c r="Z36" s="163"/>
      <c r="AA36" s="107" t="e">
        <f>Z36/'Children in Care'!Z59</f>
        <v>#DIV/0!</v>
      </c>
      <c r="AB36" s="163"/>
      <c r="AC36" s="107" t="e">
        <f>AB36/'Children in Care'!AB59</f>
        <v>#DIV/0!</v>
      </c>
      <c r="AD36" s="163"/>
      <c r="AE36" s="107" t="e">
        <f>AD36/'Children in Care'!AD59</f>
        <v>#DIV/0!</v>
      </c>
      <c r="AF36" s="33">
        <f t="shared" si="121"/>
        <v>1</v>
      </c>
      <c r="AG36" s="105">
        <f>AF36/'Children in Care'!AF59</f>
        <v>1</v>
      </c>
      <c r="AH36" s="42"/>
      <c r="AI36" s="22"/>
    </row>
    <row r="37" spans="1:35" ht="80.099999999999994" customHeight="1">
      <c r="A37" s="35"/>
      <c r="B37" s="27" t="s">
        <v>171</v>
      </c>
      <c r="C37" s="28">
        <f>SUM(C38:C41)</f>
        <v>50</v>
      </c>
      <c r="D37" s="38">
        <f>C37/'Children in Care'!C60</f>
        <v>0.60240963855421692</v>
      </c>
      <c r="E37" s="37"/>
      <c r="F37" s="37"/>
      <c r="G37" s="37"/>
      <c r="H37" s="28">
        <f>SUM(H38:H41)</f>
        <v>51</v>
      </c>
      <c r="I37" s="38">
        <f>H37/'[1]Children in Care'!H60</f>
        <v>0.61445783132530118</v>
      </c>
      <c r="J37" s="28">
        <f>SUM(J38:J41)</f>
        <v>53</v>
      </c>
      <c r="K37" s="38">
        <f>J37/'[1]Children in Care'!J60</f>
        <v>0.5955056179775281</v>
      </c>
      <c r="L37" s="28">
        <f>SUM(L38:L41)</f>
        <v>57</v>
      </c>
      <c r="M37" s="38">
        <f>L37/'[1]Children in Care'!L60</f>
        <v>0.62637362637362637</v>
      </c>
      <c r="N37" s="28">
        <f>SUM(N38:N41)</f>
        <v>62</v>
      </c>
      <c r="O37" s="38">
        <f>N37/'Children in Care'!N60</f>
        <v>0.64583333333333337</v>
      </c>
      <c r="P37" s="28">
        <f>SUM(P38:P41)</f>
        <v>58</v>
      </c>
      <c r="Q37" s="38">
        <f>P37/'Children in Care'!P60</f>
        <v>0.61702127659574468</v>
      </c>
      <c r="R37" s="28">
        <f>SUM(R38:R41)</f>
        <v>65</v>
      </c>
      <c r="S37" s="38">
        <f>R37/'Children in Care'!R60</f>
        <v>0.66326530612244894</v>
      </c>
      <c r="T37" s="28">
        <f>SUM(T38:T41)</f>
        <v>63</v>
      </c>
      <c r="U37" s="38">
        <f>T37/'Children in Care'!T60</f>
        <v>0.67021276595744683</v>
      </c>
      <c r="V37" s="28">
        <f>SUM(V38:V41)</f>
        <v>65</v>
      </c>
      <c r="W37" s="38">
        <f>V37/'Children in Care'!V60</f>
        <v>0.67708333333333337</v>
      </c>
      <c r="X37" s="162">
        <f>SUM(X38:X41)</f>
        <v>0</v>
      </c>
      <c r="Y37" s="169" t="e">
        <f>X37/'Children in Care'!X60</f>
        <v>#DIV/0!</v>
      </c>
      <c r="Z37" s="162">
        <f>SUM(Z38:Z41)</f>
        <v>0</v>
      </c>
      <c r="AA37" s="169" t="e">
        <f>Z37/'Children in Care'!Z60</f>
        <v>#DIV/0!</v>
      </c>
      <c r="AB37" s="162">
        <f>SUM(AB38:AB41)</f>
        <v>0</v>
      </c>
      <c r="AC37" s="169" t="e">
        <f>AB37/'Children in Care'!AB60</f>
        <v>#DIV/0!</v>
      </c>
      <c r="AD37" s="162">
        <f>SUM(AD38:AD41)</f>
        <v>0</v>
      </c>
      <c r="AE37" s="169" t="e">
        <f>AD37/'Children in Care'!AD60</f>
        <v>#DIV/0!</v>
      </c>
      <c r="AF37" s="28">
        <f>SUM(AF38:AF41)</f>
        <v>65</v>
      </c>
      <c r="AG37" s="38">
        <f>AF37/'Children in Care'!AF60</f>
        <v>0.67708333333333337</v>
      </c>
      <c r="AH37" s="38"/>
      <c r="AI37" s="22"/>
    </row>
    <row r="38" spans="1:35" ht="80.099999999999994" customHeight="1" outlineLevel="1">
      <c r="A38" s="35"/>
      <c r="B38" s="30" t="s">
        <v>53</v>
      </c>
      <c r="C38" s="31">
        <v>24</v>
      </c>
      <c r="D38" s="70">
        <f>C38/'Children in Care'!C61</f>
        <v>0.66666666666666663</v>
      </c>
      <c r="E38" s="40"/>
      <c r="F38" s="40"/>
      <c r="G38" s="40"/>
      <c r="H38" s="31">
        <v>24</v>
      </c>
      <c r="I38" s="70">
        <f>H38/'[1]Children in Care'!H61</f>
        <v>0.66666666666666663</v>
      </c>
      <c r="J38" s="31">
        <v>26</v>
      </c>
      <c r="K38" s="70">
        <f>J38/'[1]Children in Care'!J61</f>
        <v>0.65</v>
      </c>
      <c r="L38" s="31">
        <v>27</v>
      </c>
      <c r="M38" s="70">
        <f>L38/'[1]Children in Care'!L61</f>
        <v>0.67500000000000004</v>
      </c>
      <c r="N38" s="31">
        <v>28</v>
      </c>
      <c r="O38" s="70">
        <f>N38/'Children in Care'!N61</f>
        <v>0.68292682926829273</v>
      </c>
      <c r="P38" s="31">
        <v>27</v>
      </c>
      <c r="Q38" s="70">
        <f>P38/'Children in Care'!P61</f>
        <v>0.67500000000000004</v>
      </c>
      <c r="R38" s="31">
        <v>29</v>
      </c>
      <c r="S38" s="70">
        <f>R38/'Children in Care'!R61</f>
        <v>0.69047619047619047</v>
      </c>
      <c r="T38" s="31">
        <v>28</v>
      </c>
      <c r="U38" s="70">
        <f>T38/'Children in Care'!T61</f>
        <v>0.7</v>
      </c>
      <c r="V38" s="31">
        <v>28</v>
      </c>
      <c r="W38" s="70">
        <f>V38/'Children in Care'!V61</f>
        <v>0.71794871794871795</v>
      </c>
      <c r="X38" s="163"/>
      <c r="Y38" s="107" t="e">
        <f>X38/'Children in Care'!X61</f>
        <v>#DIV/0!</v>
      </c>
      <c r="Z38" s="163"/>
      <c r="AA38" s="107" t="e">
        <f>Z38/'Children in Care'!Z61</f>
        <v>#DIV/0!</v>
      </c>
      <c r="AB38" s="163"/>
      <c r="AC38" s="107" t="e">
        <f>AB38/'Children in Care'!AB61</f>
        <v>#DIV/0!</v>
      </c>
      <c r="AD38" s="163"/>
      <c r="AE38" s="107" t="e">
        <f>AD38/'Children in Care'!AD61</f>
        <v>#DIV/0!</v>
      </c>
      <c r="AF38" s="33">
        <f>V38</f>
        <v>28</v>
      </c>
      <c r="AG38" s="105">
        <f>AF38/'Children in Care'!AF61</f>
        <v>0.71794871794871795</v>
      </c>
      <c r="AH38" s="42"/>
      <c r="AI38" s="22"/>
    </row>
    <row r="39" spans="1:35" ht="80.099999999999994" customHeight="1" outlineLevel="1">
      <c r="A39" s="35"/>
      <c r="B39" s="30" t="s">
        <v>54</v>
      </c>
      <c r="C39" s="31">
        <v>1</v>
      </c>
      <c r="D39" s="70">
        <f>C39/'Children in Care'!C62</f>
        <v>0.5</v>
      </c>
      <c r="E39" s="40"/>
      <c r="F39" s="40"/>
      <c r="G39" s="40"/>
      <c r="H39" s="31">
        <v>1</v>
      </c>
      <c r="I39" s="70">
        <f>H39/'[1]Children in Care'!H62</f>
        <v>0.5</v>
      </c>
      <c r="J39" s="31">
        <v>1</v>
      </c>
      <c r="K39" s="70">
        <f>J39/'[1]Children in Care'!J62</f>
        <v>0.5</v>
      </c>
      <c r="L39" s="31">
        <v>3</v>
      </c>
      <c r="M39" s="70">
        <f>L39/'[1]Children in Care'!L62</f>
        <v>0.75</v>
      </c>
      <c r="N39" s="31">
        <v>3</v>
      </c>
      <c r="O39" s="70">
        <f>N39/'Children in Care'!N62</f>
        <v>0.75</v>
      </c>
      <c r="P39" s="31">
        <v>0</v>
      </c>
      <c r="Q39" s="70">
        <f>P39/'Children in Care'!P62</f>
        <v>0</v>
      </c>
      <c r="R39" s="31">
        <v>3</v>
      </c>
      <c r="S39" s="70">
        <f>R39/'Children in Care'!R62</f>
        <v>0.75</v>
      </c>
      <c r="T39" s="31">
        <v>3</v>
      </c>
      <c r="U39" s="70">
        <f>T39/'Children in Care'!T62</f>
        <v>0.75</v>
      </c>
      <c r="V39" s="31">
        <v>4</v>
      </c>
      <c r="W39" s="70">
        <f>V39/'Children in Care'!V62</f>
        <v>0.8</v>
      </c>
      <c r="X39" s="163"/>
      <c r="Y39" s="107" t="e">
        <f>X39/'Children in Care'!X62</f>
        <v>#DIV/0!</v>
      </c>
      <c r="Z39" s="163"/>
      <c r="AA39" s="107" t="e">
        <f>Z39/'Children in Care'!Z62</f>
        <v>#DIV/0!</v>
      </c>
      <c r="AB39" s="163"/>
      <c r="AC39" s="107" t="e">
        <f>AB39/'Children in Care'!AB62</f>
        <v>#DIV/0!</v>
      </c>
      <c r="AD39" s="163"/>
      <c r="AE39" s="107" t="e">
        <f>AD39/'Children in Care'!AD62</f>
        <v>#DIV/0!</v>
      </c>
      <c r="AF39" s="33">
        <f t="shared" ref="AF39:AF41" si="122">V39</f>
        <v>4</v>
      </c>
      <c r="AG39" s="105">
        <f>AF39/'Children in Care'!AF62</f>
        <v>0.8</v>
      </c>
      <c r="AH39" s="42"/>
      <c r="AI39" s="22"/>
    </row>
    <row r="40" spans="1:35" ht="80.099999999999994" customHeight="1" outlineLevel="1">
      <c r="A40" s="35"/>
      <c r="B40" s="30" t="s">
        <v>55</v>
      </c>
      <c r="C40" s="31">
        <v>7</v>
      </c>
      <c r="D40" s="70">
        <f>C40/'Children in Care'!C63</f>
        <v>0.4375</v>
      </c>
      <c r="E40" s="40"/>
      <c r="F40" s="40"/>
      <c r="G40" s="40"/>
      <c r="H40" s="31">
        <v>6</v>
      </c>
      <c r="I40" s="70">
        <f>H40/'[1]Children in Care'!H63</f>
        <v>0.4</v>
      </c>
      <c r="J40" s="31">
        <v>8</v>
      </c>
      <c r="K40" s="70">
        <f>J40/'[1]Children in Care'!J63</f>
        <v>0.47058823529411764</v>
      </c>
      <c r="L40" s="31">
        <v>10</v>
      </c>
      <c r="M40" s="70">
        <f>L40/'[1]Children in Care'!L63</f>
        <v>0.52631578947368418</v>
      </c>
      <c r="N40" s="31">
        <v>14</v>
      </c>
      <c r="O40" s="70">
        <f>N40/'Children in Care'!N63</f>
        <v>0.63636363636363635</v>
      </c>
      <c r="P40" s="31">
        <v>14</v>
      </c>
      <c r="Q40" s="70">
        <f>P40/'Children in Care'!P63</f>
        <v>0.60869565217391308</v>
      </c>
      <c r="R40" s="31">
        <v>13</v>
      </c>
      <c r="S40" s="70">
        <f>R40/'Children in Care'!R63</f>
        <v>0.61904761904761907</v>
      </c>
      <c r="T40" s="31">
        <v>11</v>
      </c>
      <c r="U40" s="70">
        <f>T40/'Children in Care'!T63</f>
        <v>0.57894736842105265</v>
      </c>
      <c r="V40" s="31">
        <v>12</v>
      </c>
      <c r="W40" s="70">
        <f>V40/'Children in Care'!V63</f>
        <v>0.6</v>
      </c>
      <c r="X40" s="163"/>
      <c r="Y40" s="107" t="e">
        <f>X40/'Children in Care'!X63</f>
        <v>#DIV/0!</v>
      </c>
      <c r="Z40" s="163"/>
      <c r="AA40" s="107" t="e">
        <f>Z40/'Children in Care'!Z63</f>
        <v>#DIV/0!</v>
      </c>
      <c r="AB40" s="163"/>
      <c r="AC40" s="107" t="e">
        <f>AB40/'Children in Care'!AB63</f>
        <v>#DIV/0!</v>
      </c>
      <c r="AD40" s="163"/>
      <c r="AE40" s="107" t="e">
        <f>AD40/'Children in Care'!AD63</f>
        <v>#DIV/0!</v>
      </c>
      <c r="AF40" s="33">
        <f t="shared" si="122"/>
        <v>12</v>
      </c>
      <c r="AG40" s="105">
        <f>AF40/'Children in Care'!AF63</f>
        <v>0.6</v>
      </c>
      <c r="AH40" s="42"/>
      <c r="AI40" s="22"/>
    </row>
    <row r="41" spans="1:35" ht="80.099999999999994" customHeight="1" outlineLevel="1">
      <c r="A41" s="35"/>
      <c r="B41" s="30" t="s">
        <v>56</v>
      </c>
      <c r="C41" s="31">
        <v>18</v>
      </c>
      <c r="D41" s="70">
        <f>C41/'Children in Care'!C64</f>
        <v>0.62068965517241381</v>
      </c>
      <c r="E41" s="40"/>
      <c r="F41" s="40"/>
      <c r="G41" s="40"/>
      <c r="H41" s="31">
        <v>20</v>
      </c>
      <c r="I41" s="70">
        <f>H41/'[1]Children in Care'!H64</f>
        <v>0.66666666666666663</v>
      </c>
      <c r="J41" s="31">
        <v>18</v>
      </c>
      <c r="K41" s="70">
        <f>J41/'[1]Children in Care'!J64</f>
        <v>0.6</v>
      </c>
      <c r="L41" s="31">
        <v>17</v>
      </c>
      <c r="M41" s="70">
        <f>L41/'[1]Children in Care'!L64</f>
        <v>0.6071428571428571</v>
      </c>
      <c r="N41" s="31">
        <v>17</v>
      </c>
      <c r="O41" s="70">
        <f>N41/'Children in Care'!N64</f>
        <v>0.58620689655172409</v>
      </c>
      <c r="P41" s="31">
        <v>17</v>
      </c>
      <c r="Q41" s="70">
        <f>P41/'Children in Care'!P64</f>
        <v>0.6071428571428571</v>
      </c>
      <c r="R41" s="31">
        <v>20</v>
      </c>
      <c r="S41" s="70">
        <f>R41/'Children in Care'!R64</f>
        <v>0.64516129032258063</v>
      </c>
      <c r="T41" s="31">
        <v>21</v>
      </c>
      <c r="U41" s="70">
        <f>T41/'Children in Care'!T64</f>
        <v>0.67741935483870963</v>
      </c>
      <c r="V41" s="31">
        <v>21</v>
      </c>
      <c r="W41" s="70">
        <f>V41/'Children in Care'!V64</f>
        <v>0.65625</v>
      </c>
      <c r="X41" s="163"/>
      <c r="Y41" s="107" t="e">
        <f>X41/'Children in Care'!X64</f>
        <v>#DIV/0!</v>
      </c>
      <c r="Z41" s="163"/>
      <c r="AA41" s="107" t="e">
        <f>Z41/'Children in Care'!Z64</f>
        <v>#DIV/0!</v>
      </c>
      <c r="AB41" s="163"/>
      <c r="AC41" s="107" t="e">
        <f>AB41/'Children in Care'!AB64</f>
        <v>#DIV/0!</v>
      </c>
      <c r="AD41" s="163"/>
      <c r="AE41" s="107" t="e">
        <f>AD41/'Children in Care'!AD64</f>
        <v>#DIV/0!</v>
      </c>
      <c r="AF41" s="33">
        <f t="shared" si="122"/>
        <v>21</v>
      </c>
      <c r="AG41" s="105">
        <f>AF41/'Children in Care'!AF64</f>
        <v>0.65625</v>
      </c>
      <c r="AH41" s="42"/>
      <c r="AI41" s="22"/>
    </row>
    <row r="42" spans="1:35" ht="80.099999999999994" customHeight="1">
      <c r="A42" s="35"/>
      <c r="B42" s="27" t="s">
        <v>172</v>
      </c>
      <c r="C42" s="28">
        <f>SUM(C43:C47)</f>
        <v>23</v>
      </c>
      <c r="D42" s="38">
        <f>C42/'Children in Care'!C65</f>
        <v>0.6216216216216216</v>
      </c>
      <c r="E42" s="37"/>
      <c r="F42" s="37"/>
      <c r="G42" s="37"/>
      <c r="H42" s="28">
        <f>SUM(H43:H47)</f>
        <v>19</v>
      </c>
      <c r="I42" s="38">
        <f>H42/'[1]Children in Care'!H65</f>
        <v>0.47499999999999998</v>
      </c>
      <c r="J42" s="28">
        <f>SUM(J43:J47)</f>
        <v>29</v>
      </c>
      <c r="K42" s="38">
        <f>J42/'[1]Children in Care'!J65</f>
        <v>0.72499999999999998</v>
      </c>
      <c r="L42" s="28">
        <f>SUM(L43:L47)</f>
        <v>31</v>
      </c>
      <c r="M42" s="38">
        <f>L42/'[1]Children in Care'!L65</f>
        <v>0.75609756097560976</v>
      </c>
      <c r="N42" s="28">
        <f>SUM(N43:N47)</f>
        <v>31</v>
      </c>
      <c r="O42" s="38">
        <f>N42/'Children in Care'!N65</f>
        <v>0.73809523809523814</v>
      </c>
      <c r="P42" s="28">
        <f>SUM(P43:P47)</f>
        <v>30</v>
      </c>
      <c r="Q42" s="38">
        <f>P42/'Children in Care'!P65</f>
        <v>0.83333333333333337</v>
      </c>
      <c r="R42" s="28">
        <f>SUM(R43:R47)</f>
        <v>26</v>
      </c>
      <c r="S42" s="38">
        <f>R42/'Children in Care'!R65</f>
        <v>0.65</v>
      </c>
      <c r="T42" s="28">
        <f>SUM(T43:T47)</f>
        <v>27</v>
      </c>
      <c r="U42" s="38">
        <f>T42/'Children in Care'!T65</f>
        <v>0.67500000000000004</v>
      </c>
      <c r="V42" s="28">
        <f>SUM(V43:V47)</f>
        <v>26</v>
      </c>
      <c r="W42" s="38">
        <f>V42/'Children in Care'!V65</f>
        <v>0.68421052631578949</v>
      </c>
      <c r="X42" s="162">
        <f>SUM(X43:X47)</f>
        <v>0</v>
      </c>
      <c r="Y42" s="169" t="e">
        <f>X42/'Children in Care'!X65</f>
        <v>#DIV/0!</v>
      </c>
      <c r="Z42" s="162">
        <f>SUM(Z43:Z47)</f>
        <v>0</v>
      </c>
      <c r="AA42" s="169" t="e">
        <f>Z42/'Children in Care'!Z65</f>
        <v>#DIV/0!</v>
      </c>
      <c r="AB42" s="162">
        <f>SUM(AB43:AB47)</f>
        <v>0</v>
      </c>
      <c r="AC42" s="169" t="e">
        <f>AB42/'Children in Care'!AB65</f>
        <v>#DIV/0!</v>
      </c>
      <c r="AD42" s="162">
        <f>SUM(AD43:AD47)</f>
        <v>0</v>
      </c>
      <c r="AE42" s="169" t="e">
        <f>AD42/'Children in Care'!AD65</f>
        <v>#DIV/0!</v>
      </c>
      <c r="AF42" s="28">
        <f>SUM(AF43:AF47)</f>
        <v>26</v>
      </c>
      <c r="AG42" s="38">
        <f>AF42/'Children in Care'!AF65</f>
        <v>0.68421052631578949</v>
      </c>
      <c r="AH42" s="38"/>
      <c r="AI42" s="22"/>
    </row>
    <row r="43" spans="1:35" ht="80.099999999999994" customHeight="1" outlineLevel="1">
      <c r="A43" s="35"/>
      <c r="B43" s="30" t="s">
        <v>57</v>
      </c>
      <c r="C43" s="31">
        <v>8</v>
      </c>
      <c r="D43" s="70">
        <f>C43/'Children in Care'!C66</f>
        <v>0.4</v>
      </c>
      <c r="E43" s="40"/>
      <c r="F43" s="40"/>
      <c r="G43" s="40"/>
      <c r="H43" s="31">
        <v>4</v>
      </c>
      <c r="I43" s="70">
        <f>H43/'[1]Children in Care'!H66</f>
        <v>0.18181818181818182</v>
      </c>
      <c r="J43" s="31">
        <v>13</v>
      </c>
      <c r="K43" s="70">
        <f>J43/'[1]Children in Care'!J66</f>
        <v>0.61904761904761907</v>
      </c>
      <c r="L43" s="31">
        <v>16</v>
      </c>
      <c r="M43" s="70">
        <f>L43/'[1]Children in Care'!L66</f>
        <v>0.72727272727272729</v>
      </c>
      <c r="N43" s="31">
        <v>16</v>
      </c>
      <c r="O43" s="70">
        <f>N43/'Children in Care'!N66</f>
        <v>0.76190476190476186</v>
      </c>
      <c r="P43" s="31">
        <v>15</v>
      </c>
      <c r="Q43" s="70">
        <f>P43/'Children in Care'!P66</f>
        <v>0.75</v>
      </c>
      <c r="R43" s="31">
        <v>10</v>
      </c>
      <c r="S43" s="70">
        <f>R43/'Children in Care'!R66</f>
        <v>0.43478260869565216</v>
      </c>
      <c r="T43" s="31">
        <v>11</v>
      </c>
      <c r="U43" s="70">
        <f>T43/'Children in Care'!T66</f>
        <v>0.47826086956521741</v>
      </c>
      <c r="V43" s="31">
        <v>11</v>
      </c>
      <c r="W43" s="70">
        <f>V43/'Children in Care'!V66</f>
        <v>0.5</v>
      </c>
      <c r="X43" s="163"/>
      <c r="Y43" s="107" t="e">
        <f>X43/'Children in Care'!X66</f>
        <v>#DIV/0!</v>
      </c>
      <c r="Z43" s="163"/>
      <c r="AA43" s="107" t="e">
        <f>Z43/'Children in Care'!Z66</f>
        <v>#DIV/0!</v>
      </c>
      <c r="AB43" s="163"/>
      <c r="AC43" s="107" t="e">
        <f>AB43/'Children in Care'!AB66</f>
        <v>#DIV/0!</v>
      </c>
      <c r="AD43" s="163"/>
      <c r="AE43" s="107" t="e">
        <f>AD43/'Children in Care'!AD66</f>
        <v>#DIV/0!</v>
      </c>
      <c r="AF43" s="33">
        <f>V43</f>
        <v>11</v>
      </c>
      <c r="AG43" s="105">
        <f>AF43/'Children in Care'!AF66</f>
        <v>0.5</v>
      </c>
      <c r="AH43" s="42"/>
      <c r="AI43" s="22"/>
    </row>
    <row r="44" spans="1:35" ht="80.099999999999994" customHeight="1" outlineLevel="1">
      <c r="A44" s="35"/>
      <c r="B44" s="30" t="s">
        <v>58</v>
      </c>
      <c r="C44" s="31">
        <v>5</v>
      </c>
      <c r="D44" s="70">
        <f>C44/'Children in Care'!C67</f>
        <v>1</v>
      </c>
      <c r="E44" s="40"/>
      <c r="F44" s="40"/>
      <c r="G44" s="40"/>
      <c r="H44" s="31">
        <v>5</v>
      </c>
      <c r="I44" s="70">
        <f>H44/'[1]Children in Care'!H67</f>
        <v>1</v>
      </c>
      <c r="J44" s="31">
        <v>6</v>
      </c>
      <c r="K44" s="70">
        <f>J44/'[1]Children in Care'!J67</f>
        <v>1</v>
      </c>
      <c r="L44" s="31">
        <v>6</v>
      </c>
      <c r="M44" s="70">
        <f>L44/'[1]Children in Care'!L67</f>
        <v>1</v>
      </c>
      <c r="N44" s="31">
        <v>6</v>
      </c>
      <c r="O44" s="70">
        <f>N44/'Children in Care'!N67</f>
        <v>1</v>
      </c>
      <c r="P44" s="31">
        <v>5</v>
      </c>
      <c r="Q44" s="70">
        <f>P44/'Children in Care'!P67</f>
        <v>1</v>
      </c>
      <c r="R44" s="31">
        <v>5</v>
      </c>
      <c r="S44" s="70">
        <f>R44/'Children in Care'!R67</f>
        <v>1</v>
      </c>
      <c r="T44" s="31">
        <v>5</v>
      </c>
      <c r="U44" s="70">
        <f>T44/'Children in Care'!T67</f>
        <v>1</v>
      </c>
      <c r="V44" s="31">
        <v>5</v>
      </c>
      <c r="W44" s="70">
        <f>V44/'Children in Care'!V67</f>
        <v>1</v>
      </c>
      <c r="X44" s="163"/>
      <c r="Y44" s="107" t="e">
        <f>X44/'Children in Care'!X67</f>
        <v>#DIV/0!</v>
      </c>
      <c r="Z44" s="163"/>
      <c r="AA44" s="107" t="e">
        <f>Z44/'Children in Care'!Z67</f>
        <v>#DIV/0!</v>
      </c>
      <c r="AB44" s="163"/>
      <c r="AC44" s="107" t="e">
        <f>AB44/'Children in Care'!AB67</f>
        <v>#DIV/0!</v>
      </c>
      <c r="AD44" s="163"/>
      <c r="AE44" s="107" t="e">
        <f>AD44/'Children in Care'!AD67</f>
        <v>#DIV/0!</v>
      </c>
      <c r="AF44" s="33">
        <f t="shared" ref="AF44:AF47" si="123">V44</f>
        <v>5</v>
      </c>
      <c r="AG44" s="105">
        <f>AF44/'Children in Care'!AF67</f>
        <v>1</v>
      </c>
      <c r="AH44" s="42"/>
      <c r="AI44" s="22"/>
    </row>
    <row r="45" spans="1:35" ht="80.099999999999994" customHeight="1" outlineLevel="1">
      <c r="A45" s="35"/>
      <c r="B45" s="30" t="s">
        <v>59</v>
      </c>
      <c r="C45" s="31">
        <v>0</v>
      </c>
      <c r="D45" s="107" t="e">
        <f>C45/'Children in Care'!C68</f>
        <v>#DIV/0!</v>
      </c>
      <c r="E45" s="40"/>
      <c r="F45" s="40"/>
      <c r="G45" s="40"/>
      <c r="H45" s="31">
        <v>0</v>
      </c>
      <c r="I45" s="70">
        <f>H45/'[1]Children in Care'!H68</f>
        <v>0</v>
      </c>
      <c r="J45" s="31">
        <v>0</v>
      </c>
      <c r="K45" s="70">
        <f>J45/'[1]Children in Care'!J68</f>
        <v>0</v>
      </c>
      <c r="L45" s="31">
        <v>0</v>
      </c>
      <c r="M45" s="70">
        <f>L45/'[1]Children in Care'!L68</f>
        <v>0</v>
      </c>
      <c r="N45" s="31">
        <v>0</v>
      </c>
      <c r="O45" s="107" t="e">
        <f>N45/'Children in Care'!N68</f>
        <v>#DIV/0!</v>
      </c>
      <c r="P45" s="31">
        <v>0</v>
      </c>
      <c r="Q45" s="107" t="e">
        <f>P45/'Children in Care'!P68</f>
        <v>#DIV/0!</v>
      </c>
      <c r="R45" s="31">
        <v>0</v>
      </c>
      <c r="S45" s="107" t="e">
        <f>R45/'Children in Care'!R68</f>
        <v>#DIV/0!</v>
      </c>
      <c r="T45" s="31">
        <v>0</v>
      </c>
      <c r="U45" s="107" t="e">
        <f>T45/'Children in Care'!T68</f>
        <v>#DIV/0!</v>
      </c>
      <c r="V45" s="31">
        <v>0</v>
      </c>
      <c r="W45" s="107" t="e">
        <f>V45/'Children in Care'!V68</f>
        <v>#DIV/0!</v>
      </c>
      <c r="X45" s="163"/>
      <c r="Y45" s="107" t="e">
        <f>X45/'Children in Care'!X68</f>
        <v>#DIV/0!</v>
      </c>
      <c r="Z45" s="163"/>
      <c r="AA45" s="107" t="e">
        <f>Z45/'Children in Care'!Z68</f>
        <v>#DIV/0!</v>
      </c>
      <c r="AB45" s="163"/>
      <c r="AC45" s="107" t="e">
        <f>AB45/'Children in Care'!AB68</f>
        <v>#DIV/0!</v>
      </c>
      <c r="AD45" s="163"/>
      <c r="AE45" s="107" t="e">
        <f>AD45/'Children in Care'!AD68</f>
        <v>#DIV/0!</v>
      </c>
      <c r="AF45" s="33">
        <f t="shared" si="123"/>
        <v>0</v>
      </c>
      <c r="AG45" s="234" t="e">
        <f>AF45/'Children in Care'!AF68</f>
        <v>#DIV/0!</v>
      </c>
      <c r="AH45" s="42"/>
      <c r="AI45" s="22"/>
    </row>
    <row r="46" spans="1:35" ht="80.099999999999994" customHeight="1" outlineLevel="1">
      <c r="A46" s="35"/>
      <c r="B46" s="30" t="s">
        <v>60</v>
      </c>
      <c r="C46" s="31">
        <v>4</v>
      </c>
      <c r="D46" s="70">
        <f>C46/'Children in Care'!C69</f>
        <v>1</v>
      </c>
      <c r="E46" s="40"/>
      <c r="F46" s="40"/>
      <c r="G46" s="40"/>
      <c r="H46" s="31">
        <v>5</v>
      </c>
      <c r="I46" s="70">
        <f>H46/'[1]Children in Care'!H69</f>
        <v>1</v>
      </c>
      <c r="J46" s="31">
        <v>5</v>
      </c>
      <c r="K46" s="70">
        <f>J46/'[1]Children in Care'!J69</f>
        <v>1</v>
      </c>
      <c r="L46" s="31">
        <v>5</v>
      </c>
      <c r="M46" s="70">
        <f>L46/'[1]Children in Care'!L69</f>
        <v>0.83333333333333337</v>
      </c>
      <c r="N46" s="31">
        <v>5</v>
      </c>
      <c r="O46" s="70">
        <f>N46/'Children in Care'!N69</f>
        <v>0.83333333333333337</v>
      </c>
      <c r="P46" s="31">
        <v>4</v>
      </c>
      <c r="Q46" s="70">
        <f>P46/'Children in Care'!P69</f>
        <v>1</v>
      </c>
      <c r="R46" s="31">
        <v>5</v>
      </c>
      <c r="S46" s="70">
        <f>R46/'Children in Care'!R69</f>
        <v>1</v>
      </c>
      <c r="T46" s="31">
        <v>5</v>
      </c>
      <c r="U46" s="70">
        <f>T46/'Children in Care'!T69</f>
        <v>1</v>
      </c>
      <c r="V46" s="31">
        <v>4</v>
      </c>
      <c r="W46" s="70">
        <f>V46/'Children in Care'!V69</f>
        <v>1</v>
      </c>
      <c r="X46" s="163"/>
      <c r="Y46" s="107" t="e">
        <f>X46/'Children in Care'!X69</f>
        <v>#DIV/0!</v>
      </c>
      <c r="Z46" s="163"/>
      <c r="AA46" s="107" t="e">
        <f>Z46/'Children in Care'!Z69</f>
        <v>#DIV/0!</v>
      </c>
      <c r="AB46" s="163"/>
      <c r="AC46" s="107" t="e">
        <f>AB46/'Children in Care'!AB69</f>
        <v>#DIV/0!</v>
      </c>
      <c r="AD46" s="163"/>
      <c r="AE46" s="107" t="e">
        <f>AD46/'Children in Care'!AD69</f>
        <v>#DIV/0!</v>
      </c>
      <c r="AF46" s="33">
        <f t="shared" si="123"/>
        <v>4</v>
      </c>
      <c r="AG46" s="105">
        <f>AF46/'Children in Care'!AF69</f>
        <v>1</v>
      </c>
      <c r="AH46" s="42"/>
      <c r="AI46" s="22"/>
    </row>
    <row r="47" spans="1:35" ht="80.099999999999994" customHeight="1" outlineLevel="1">
      <c r="A47" s="35"/>
      <c r="B47" s="30" t="s">
        <v>61</v>
      </c>
      <c r="C47" s="31">
        <v>6</v>
      </c>
      <c r="D47" s="70">
        <f>C47/'Children in Care'!C70</f>
        <v>0.75</v>
      </c>
      <c r="E47" s="40"/>
      <c r="F47" s="40"/>
      <c r="G47" s="40"/>
      <c r="H47" s="31">
        <v>5</v>
      </c>
      <c r="I47" s="70">
        <f>H47/'[1]Children in Care'!H70</f>
        <v>0.7142857142857143</v>
      </c>
      <c r="J47" s="31">
        <v>5</v>
      </c>
      <c r="K47" s="70">
        <f>J47/'[1]Children in Care'!J70</f>
        <v>0.7142857142857143</v>
      </c>
      <c r="L47" s="31">
        <v>4</v>
      </c>
      <c r="M47" s="70">
        <f>L47/'[1]Children in Care'!L70</f>
        <v>0.66666666666666663</v>
      </c>
      <c r="N47" s="31">
        <v>4</v>
      </c>
      <c r="O47" s="70">
        <f>N47/'Children in Care'!N70</f>
        <v>0.44444444444444442</v>
      </c>
      <c r="P47" s="31">
        <v>6</v>
      </c>
      <c r="Q47" s="70">
        <f>P47/'Children in Care'!P70</f>
        <v>0.8571428571428571</v>
      </c>
      <c r="R47" s="31">
        <v>6</v>
      </c>
      <c r="S47" s="70">
        <f>R47/'Children in Care'!R70</f>
        <v>0.8571428571428571</v>
      </c>
      <c r="T47" s="31">
        <v>6</v>
      </c>
      <c r="U47" s="70">
        <f>T47/'Children in Care'!T70</f>
        <v>0.8571428571428571</v>
      </c>
      <c r="V47" s="31">
        <v>6</v>
      </c>
      <c r="W47" s="70">
        <f>V47/'Children in Care'!V70</f>
        <v>0.8571428571428571</v>
      </c>
      <c r="X47" s="163"/>
      <c r="Y47" s="107" t="e">
        <f>X47/'Children in Care'!X70</f>
        <v>#DIV/0!</v>
      </c>
      <c r="Z47" s="163"/>
      <c r="AA47" s="107" t="e">
        <f>Z47/'Children in Care'!Z70</f>
        <v>#DIV/0!</v>
      </c>
      <c r="AB47" s="163"/>
      <c r="AC47" s="107" t="e">
        <f>AB47/'Children in Care'!AB70</f>
        <v>#DIV/0!</v>
      </c>
      <c r="AD47" s="163"/>
      <c r="AE47" s="107" t="e">
        <f>AD47/'Children in Care'!AD70</f>
        <v>#DIV/0!</v>
      </c>
      <c r="AF47" s="33">
        <f t="shared" si="123"/>
        <v>6</v>
      </c>
      <c r="AG47" s="105">
        <f>AF47/'Children in Care'!AF70</f>
        <v>0.8571428571428571</v>
      </c>
      <c r="AH47" s="42"/>
      <c r="AI47" s="22"/>
    </row>
    <row r="48" spans="1:35" ht="80.099999999999994" customHeight="1" outlineLevel="1">
      <c r="A48" s="35"/>
      <c r="B48" s="27" t="s">
        <v>265</v>
      </c>
      <c r="C48" s="28"/>
      <c r="D48" s="169" t="e">
        <f>C48/'Children in Care'!C71</f>
        <v>#DIV/0!</v>
      </c>
      <c r="E48" s="37"/>
      <c r="F48" s="37"/>
      <c r="G48" s="37"/>
      <c r="H48" s="28">
        <v>20</v>
      </c>
      <c r="I48" s="38">
        <f>H48/'[1]Children in Care'!H71</f>
        <v>1</v>
      </c>
      <c r="J48" s="28">
        <v>22</v>
      </c>
      <c r="K48" s="38">
        <f>J48/'[1]Children in Care'!J71</f>
        <v>1</v>
      </c>
      <c r="L48" s="28">
        <v>31</v>
      </c>
      <c r="M48" s="38">
        <f>L48/'[1]Children in Care'!L71</f>
        <v>0.86111111111111116</v>
      </c>
      <c r="N48" s="28">
        <v>30</v>
      </c>
      <c r="O48" s="38">
        <f>N48/'Children in Care'!N71</f>
        <v>0.8571428571428571</v>
      </c>
      <c r="P48" s="28">
        <v>30</v>
      </c>
      <c r="Q48" s="38">
        <f>P48/'Children in Care'!P71</f>
        <v>0.81081081081081086</v>
      </c>
      <c r="R48" s="28">
        <v>29</v>
      </c>
      <c r="S48" s="38">
        <f>R48/'Children in Care'!R71</f>
        <v>0.80555555555555558</v>
      </c>
      <c r="T48" s="28">
        <v>29</v>
      </c>
      <c r="U48" s="38">
        <f>T48/'Children in Care'!T71</f>
        <v>0.8529411764705882</v>
      </c>
      <c r="V48" s="28">
        <v>29</v>
      </c>
      <c r="W48" s="38">
        <f>V48/'Children in Care'!V71</f>
        <v>0.78378378378378377</v>
      </c>
      <c r="X48" s="162"/>
      <c r="Y48" s="169" t="e">
        <f>X48/'Children in Care'!X71</f>
        <v>#DIV/0!</v>
      </c>
      <c r="Z48" s="162"/>
      <c r="AA48" s="169" t="e">
        <f>Z48/'Children in Care'!Z71</f>
        <v>#DIV/0!</v>
      </c>
      <c r="AB48" s="162"/>
      <c r="AC48" s="169" t="e">
        <f>AB48/'Children in Care'!AB71</f>
        <v>#DIV/0!</v>
      </c>
      <c r="AD48" s="162"/>
      <c r="AE48" s="169" t="e">
        <f>AD48/'Children in Care'!AD71</f>
        <v>#DIV/0!</v>
      </c>
      <c r="AF48" s="28">
        <f>V48</f>
        <v>29</v>
      </c>
      <c r="AG48" s="38">
        <f>AF48/'Children in Care'!AF71</f>
        <v>0.78378378378378377</v>
      </c>
      <c r="AH48" s="38"/>
      <c r="AI48" s="22"/>
    </row>
    <row r="49" spans="1:35" ht="80.099999999999994" customHeight="1">
      <c r="A49" s="316" t="s">
        <v>204</v>
      </c>
      <c r="B49" s="24" t="s">
        <v>62</v>
      </c>
      <c r="C49" s="25">
        <f>C50+C55+C60+C65+C71</f>
        <v>361</v>
      </c>
      <c r="D49" s="36">
        <f>C49/'Children in Care'!C72</f>
        <v>8.8005850804485614E-2</v>
      </c>
      <c r="E49" s="26"/>
      <c r="F49" s="26"/>
      <c r="G49" s="26"/>
      <c r="H49" s="25">
        <f>H50+H55+H60+H65+H71</f>
        <v>382</v>
      </c>
      <c r="I49" s="36">
        <f>H49/'[1]Children in Care'!H72</f>
        <v>9.2404450895016935E-2</v>
      </c>
      <c r="J49" s="25">
        <f>J50+J55+J60+J65+J71</f>
        <v>382</v>
      </c>
      <c r="K49" s="36">
        <f>J49/'[1]Children in Care'!J72</f>
        <v>9.2695947585537494E-2</v>
      </c>
      <c r="L49" s="25">
        <f>L50+L55+L60+L65+L71</f>
        <v>384</v>
      </c>
      <c r="M49" s="36">
        <f>L49/'[1]Children in Care'!L72</f>
        <v>9.2910718606339218E-2</v>
      </c>
      <c r="N49" s="25">
        <f>N50+N55+N60+N65+N71</f>
        <v>373</v>
      </c>
      <c r="O49" s="36">
        <f>N49/'Children in Care'!N72</f>
        <v>9.0710116731517507E-2</v>
      </c>
      <c r="P49" s="25">
        <f>P50+P55+P60+P65+P71</f>
        <v>373</v>
      </c>
      <c r="Q49" s="36">
        <f>P49/'Children in Care'!P72</f>
        <v>9.0975609756097559E-2</v>
      </c>
      <c r="R49" s="25">
        <f>R50+R55+R60+R65+R71</f>
        <v>384</v>
      </c>
      <c r="S49" s="36">
        <f>R49/'Children in Care'!R72</f>
        <v>9.3521675596687767E-2</v>
      </c>
      <c r="T49" s="25">
        <f>T50+T55+T60+T65+T71</f>
        <v>383</v>
      </c>
      <c r="U49" s="36">
        <f>T49/'Children in Care'!T72</f>
        <v>9.368884540117417E-2</v>
      </c>
      <c r="V49" s="25">
        <f>V50+V55+V60+V65+V71</f>
        <v>378</v>
      </c>
      <c r="W49" s="36">
        <f>V49/'Children in Care'!V72</f>
        <v>9.3195266272189353E-2</v>
      </c>
      <c r="X49" s="170">
        <f>X50+X55+X60+X65+X71</f>
        <v>0</v>
      </c>
      <c r="Y49" s="171" t="e">
        <f>X49/'Children in Care'!X72</f>
        <v>#DIV/0!</v>
      </c>
      <c r="Z49" s="170">
        <f>Z50+Z55+Z60+Z65+Z71</f>
        <v>0</v>
      </c>
      <c r="AA49" s="171" t="e">
        <f>Z49/'Children in Care'!Z72</f>
        <v>#DIV/0!</v>
      </c>
      <c r="AB49" s="170">
        <f>AB50+AB55+AB60+AB65+AB71</f>
        <v>0</v>
      </c>
      <c r="AC49" s="171" t="e">
        <f>AB49/'Children in Care'!AB72</f>
        <v>#DIV/0!</v>
      </c>
      <c r="AD49" s="170">
        <f>AD50+AD55+AD60+AD65+AD71</f>
        <v>0</v>
      </c>
      <c r="AE49" s="171" t="e">
        <f>AD49/'Children in Care'!AD72</f>
        <v>#DIV/0!</v>
      </c>
      <c r="AF49" s="25">
        <f>AF50+AF55+AF60+AF65+AF71</f>
        <v>378</v>
      </c>
      <c r="AG49" s="36">
        <f>AF49/'Children in Care'!AF72</f>
        <v>9.3195266272189353E-2</v>
      </c>
      <c r="AH49" s="36"/>
      <c r="AI49" s="22"/>
    </row>
    <row r="50" spans="1:35" ht="80.099999999999994" customHeight="1">
      <c r="A50" s="316"/>
      <c r="B50" s="27" t="s">
        <v>169</v>
      </c>
      <c r="C50" s="28">
        <f>SUM(C51:C54)</f>
        <v>211</v>
      </c>
      <c r="D50" s="38">
        <f>C50/'Children in Care'!C73</f>
        <v>0.22233930453108536</v>
      </c>
      <c r="E50" s="37"/>
      <c r="F50" s="37"/>
      <c r="G50" s="37"/>
      <c r="H50" s="28">
        <f>SUM(H51:H54)</f>
        <v>218</v>
      </c>
      <c r="I50" s="38">
        <f>H50/'[1]Children in Care'!H73</f>
        <v>0.2294736842105263</v>
      </c>
      <c r="J50" s="28">
        <f>SUM(J51:J54)</f>
        <v>216</v>
      </c>
      <c r="K50" s="38">
        <f>J50/'[1]Children in Care'!J73</f>
        <v>0.22476586888657649</v>
      </c>
      <c r="L50" s="28">
        <f>SUM(L51:L54)</f>
        <v>221</v>
      </c>
      <c r="M50" s="38">
        <f>L50/'[1]Children in Care'!L73</f>
        <v>0.22949117341640707</v>
      </c>
      <c r="N50" s="28">
        <f>SUM(N51:N54)</f>
        <v>215</v>
      </c>
      <c r="O50" s="38">
        <f>N50/'Children in Care'!N73</f>
        <v>0.22233712512926576</v>
      </c>
      <c r="P50" s="28">
        <f>SUM(P51:P54)</f>
        <v>207</v>
      </c>
      <c r="Q50" s="38">
        <f>P50/'Children in Care'!P73</f>
        <v>0.21881606765327696</v>
      </c>
      <c r="R50" s="28">
        <f>SUM(R51:R54)</f>
        <v>213</v>
      </c>
      <c r="S50" s="38">
        <f>R50/'Children in Care'!R73</f>
        <v>0.22927879440258342</v>
      </c>
      <c r="T50" s="28">
        <f>SUM(T51:T54)</f>
        <v>213</v>
      </c>
      <c r="U50" s="38">
        <f>T50/'Children in Care'!T73</f>
        <v>0.23127035830618892</v>
      </c>
      <c r="V50" s="28">
        <f>SUM(V51:V54)</f>
        <v>212</v>
      </c>
      <c r="W50" s="38">
        <f>V50/'Children in Care'!V73</f>
        <v>0.22698072805139186</v>
      </c>
      <c r="X50" s="162">
        <f>SUM(X51:X54)</f>
        <v>0</v>
      </c>
      <c r="Y50" s="169" t="e">
        <f>X50/'Children in Care'!X73</f>
        <v>#DIV/0!</v>
      </c>
      <c r="Z50" s="162">
        <f>SUM(Z51:Z54)</f>
        <v>0</v>
      </c>
      <c r="AA50" s="169" t="e">
        <f>Z50/'Children in Care'!Z73</f>
        <v>#DIV/0!</v>
      </c>
      <c r="AB50" s="162">
        <f>SUM(AB51:AB54)</f>
        <v>0</v>
      </c>
      <c r="AC50" s="169" t="e">
        <f>AB50/'Children in Care'!AB73</f>
        <v>#DIV/0!</v>
      </c>
      <c r="AD50" s="162">
        <f>SUM(AD51:AD54)</f>
        <v>0</v>
      </c>
      <c r="AE50" s="169" t="e">
        <f>AD50/'Children in Care'!AD73</f>
        <v>#DIV/0!</v>
      </c>
      <c r="AF50" s="28">
        <f>SUM(AF51:AF54)</f>
        <v>212</v>
      </c>
      <c r="AG50" s="38">
        <f>AF50/'Children in Care'!AF73</f>
        <v>0.22698072805139186</v>
      </c>
      <c r="AH50" s="38"/>
      <c r="AI50" s="22"/>
    </row>
    <row r="51" spans="1:35" ht="80.099999999999994" customHeight="1" outlineLevel="1">
      <c r="A51" s="316"/>
      <c r="B51" s="30" t="s">
        <v>45</v>
      </c>
      <c r="C51" s="31">
        <v>76</v>
      </c>
      <c r="D51" s="70">
        <f>C51/'Children in Care'!C74</f>
        <v>0.31932773109243695</v>
      </c>
      <c r="E51" s="40"/>
      <c r="F51" s="40"/>
      <c r="G51" s="40"/>
      <c r="H51" s="31">
        <v>76</v>
      </c>
      <c r="I51" s="70">
        <f>H51/'[1]Children in Care'!H74</f>
        <v>0.31666666666666665</v>
      </c>
      <c r="J51" s="31">
        <v>76</v>
      </c>
      <c r="K51" s="70">
        <f>J51/'[1]Children in Care'!J74</f>
        <v>0.30769230769230771</v>
      </c>
      <c r="L51" s="31">
        <v>81</v>
      </c>
      <c r="M51" s="70">
        <f>L51/'[1]Children in Care'!L74</f>
        <v>0.31764705882352939</v>
      </c>
      <c r="N51" s="31">
        <v>79</v>
      </c>
      <c r="O51" s="70">
        <f>N51/'Children in Care'!N74</f>
        <v>0.30859375</v>
      </c>
      <c r="P51" s="31">
        <v>75</v>
      </c>
      <c r="Q51" s="70">
        <f>P51/'Children in Care'!P74</f>
        <v>0.30737704918032788</v>
      </c>
      <c r="R51" s="31">
        <v>75</v>
      </c>
      <c r="S51" s="70">
        <f>R51/'Children in Care'!R74</f>
        <v>0.32051282051282054</v>
      </c>
      <c r="T51" s="31">
        <v>75</v>
      </c>
      <c r="U51" s="70">
        <f>T51/'Children in Care'!T74</f>
        <v>0.32467532467532467</v>
      </c>
      <c r="V51" s="31">
        <v>77</v>
      </c>
      <c r="W51" s="70">
        <f>V51/'Children in Care'!V74</f>
        <v>0.33047210300429186</v>
      </c>
      <c r="X51" s="163"/>
      <c r="Y51" s="107" t="e">
        <f>X51/'Children in Care'!X74</f>
        <v>#DIV/0!</v>
      </c>
      <c r="Z51" s="163"/>
      <c r="AA51" s="107" t="e">
        <f>Z51/'Children in Care'!Z74</f>
        <v>#DIV/0!</v>
      </c>
      <c r="AB51" s="163"/>
      <c r="AC51" s="107" t="e">
        <f>AB51/'Children in Care'!AB74</f>
        <v>#DIV/0!</v>
      </c>
      <c r="AD51" s="163"/>
      <c r="AE51" s="107" t="e">
        <f>AD51/'Children in Care'!AD74</f>
        <v>#DIV/0!</v>
      </c>
      <c r="AF51" s="33">
        <f>V51</f>
        <v>77</v>
      </c>
      <c r="AG51" s="105">
        <f>AF51/'Children in Care'!AF74</f>
        <v>0.33047210300429186</v>
      </c>
      <c r="AH51" s="42"/>
      <c r="AI51" s="22"/>
    </row>
    <row r="52" spans="1:35" ht="80.099999999999994" customHeight="1" outlineLevel="1">
      <c r="A52" s="34"/>
      <c r="B52" s="30" t="s">
        <v>46</v>
      </c>
      <c r="C52" s="31">
        <v>23</v>
      </c>
      <c r="D52" s="70">
        <f>C52/'Children in Care'!C75</f>
        <v>0.1270718232044199</v>
      </c>
      <c r="E52" s="40"/>
      <c r="F52" s="40"/>
      <c r="G52" s="40"/>
      <c r="H52" s="31">
        <v>23</v>
      </c>
      <c r="I52" s="70">
        <f>H52/'[1]Children in Care'!H75</f>
        <v>0.12849162011173185</v>
      </c>
      <c r="J52" s="31">
        <v>23</v>
      </c>
      <c r="K52" s="70">
        <f>J52/'[1]Children in Care'!J75</f>
        <v>0.12849162011173185</v>
      </c>
      <c r="L52" s="31">
        <v>23</v>
      </c>
      <c r="M52" s="70">
        <f>L52/'[1]Children in Care'!L75</f>
        <v>0.12777777777777777</v>
      </c>
      <c r="N52" s="31">
        <v>23</v>
      </c>
      <c r="O52" s="70">
        <f>N52/'Children in Care'!N75</f>
        <v>0.12637362637362637</v>
      </c>
      <c r="P52" s="31">
        <v>22</v>
      </c>
      <c r="Q52" s="70">
        <f>P52/'Children in Care'!P75</f>
        <v>0.12429378531073447</v>
      </c>
      <c r="R52" s="31">
        <v>26</v>
      </c>
      <c r="S52" s="70">
        <f>R52/'Children in Care'!R75</f>
        <v>0.14525139664804471</v>
      </c>
      <c r="T52" s="31">
        <v>24</v>
      </c>
      <c r="U52" s="70">
        <f>T52/'Children in Care'!T75</f>
        <v>0.1348314606741573</v>
      </c>
      <c r="V52" s="31">
        <v>23</v>
      </c>
      <c r="W52" s="70">
        <f>V52/'Children in Care'!V75</f>
        <v>0.12994350282485875</v>
      </c>
      <c r="X52" s="163"/>
      <c r="Y52" s="107" t="e">
        <f>X52/'Children in Care'!X75</f>
        <v>#DIV/0!</v>
      </c>
      <c r="Z52" s="163"/>
      <c r="AA52" s="107" t="e">
        <f>Z52/'Children in Care'!Z75</f>
        <v>#DIV/0!</v>
      </c>
      <c r="AB52" s="163"/>
      <c r="AC52" s="107" t="e">
        <f>AB52/'Children in Care'!AB75</f>
        <v>#DIV/0!</v>
      </c>
      <c r="AD52" s="163"/>
      <c r="AE52" s="107" t="e">
        <f>AD52/'Children in Care'!AD75</f>
        <v>#DIV/0!</v>
      </c>
      <c r="AF52" s="33">
        <f t="shared" ref="AF52:AF54" si="124">V52</f>
        <v>23</v>
      </c>
      <c r="AG52" s="105">
        <f>AF52/'Children in Care'!AF75</f>
        <v>0.12994350282485875</v>
      </c>
      <c r="AH52" s="42"/>
      <c r="AI52" s="22"/>
    </row>
    <row r="53" spans="1:35" ht="80.099999999999994" customHeight="1" outlineLevel="1">
      <c r="A53" s="34"/>
      <c r="B53" s="30" t="s">
        <v>47</v>
      </c>
      <c r="C53" s="31">
        <v>42</v>
      </c>
      <c r="D53" s="70">
        <f>C53/'Children in Care'!C76</f>
        <v>0.16666666666666666</v>
      </c>
      <c r="E53" s="40"/>
      <c r="F53" s="40"/>
      <c r="G53" s="40"/>
      <c r="H53" s="31">
        <v>43</v>
      </c>
      <c r="I53" s="70">
        <f>H53/'[1]Children in Care'!H76</f>
        <v>0.17199999999999999</v>
      </c>
      <c r="J53" s="31">
        <v>43</v>
      </c>
      <c r="K53" s="70">
        <f>J53/'[1]Children in Care'!J76</f>
        <v>0.17199999999999999</v>
      </c>
      <c r="L53" s="31">
        <v>42</v>
      </c>
      <c r="M53" s="70">
        <f>L53/'[1]Children in Care'!L76</f>
        <v>0.16867469879518071</v>
      </c>
      <c r="N53" s="31">
        <v>43</v>
      </c>
      <c r="O53" s="70">
        <f>N53/'Children in Care'!N76</f>
        <v>0.17063492063492064</v>
      </c>
      <c r="P53" s="31">
        <v>43</v>
      </c>
      <c r="Q53" s="70">
        <f>P53/'Children in Care'!P76</f>
        <v>0.17622950819672131</v>
      </c>
      <c r="R53" s="31">
        <v>42</v>
      </c>
      <c r="S53" s="70">
        <f>R53/'Children in Care'!R76</f>
        <v>0.16935483870967741</v>
      </c>
      <c r="T53" s="31">
        <v>43</v>
      </c>
      <c r="U53" s="70">
        <f>T53/'Children in Care'!T76</f>
        <v>0.17622950819672131</v>
      </c>
      <c r="V53" s="31">
        <v>43</v>
      </c>
      <c r="W53" s="70">
        <f>V53/'Children in Care'!V76</f>
        <v>0.17695473251028807</v>
      </c>
      <c r="X53" s="163"/>
      <c r="Y53" s="107" t="e">
        <f>X53/'Children in Care'!X76</f>
        <v>#DIV/0!</v>
      </c>
      <c r="Z53" s="163"/>
      <c r="AA53" s="107" t="e">
        <f>Z53/'Children in Care'!Z76</f>
        <v>#DIV/0!</v>
      </c>
      <c r="AB53" s="163"/>
      <c r="AC53" s="107" t="e">
        <f>AB53/'Children in Care'!AB76</f>
        <v>#DIV/0!</v>
      </c>
      <c r="AD53" s="163"/>
      <c r="AE53" s="107" t="e">
        <f>AD53/'Children in Care'!AD76</f>
        <v>#DIV/0!</v>
      </c>
      <c r="AF53" s="33">
        <f t="shared" si="124"/>
        <v>43</v>
      </c>
      <c r="AG53" s="105">
        <f>AF53/'Children in Care'!AF76</f>
        <v>0.17695473251028807</v>
      </c>
      <c r="AH53" s="42"/>
      <c r="AI53" s="22"/>
    </row>
    <row r="54" spans="1:35" ht="80.099999999999994" customHeight="1" outlineLevel="1">
      <c r="A54" s="34"/>
      <c r="B54" s="30" t="s">
        <v>48</v>
      </c>
      <c r="C54" s="31">
        <v>70</v>
      </c>
      <c r="D54" s="70">
        <f>C54/'Children in Care'!C77</f>
        <v>0.25179856115107913</v>
      </c>
      <c r="E54" s="40"/>
      <c r="F54" s="40"/>
      <c r="G54" s="40"/>
      <c r="H54" s="31">
        <v>76</v>
      </c>
      <c r="I54" s="70">
        <f>H54/'[1]Children in Care'!H77</f>
        <v>0.27046263345195731</v>
      </c>
      <c r="J54" s="31">
        <v>74</v>
      </c>
      <c r="K54" s="70">
        <f>J54/'[1]Children in Care'!J77</f>
        <v>0.25964912280701752</v>
      </c>
      <c r="L54" s="31">
        <v>75</v>
      </c>
      <c r="M54" s="70">
        <f>L54/'[1]Children in Care'!L77</f>
        <v>0.26881720430107525</v>
      </c>
      <c r="N54" s="31">
        <v>70</v>
      </c>
      <c r="O54" s="70">
        <f>N54/'Children in Care'!N77</f>
        <v>0.25270758122743681</v>
      </c>
      <c r="P54" s="31">
        <v>67</v>
      </c>
      <c r="Q54" s="70">
        <f>P54/'Children in Care'!P77</f>
        <v>0.23843416370106763</v>
      </c>
      <c r="R54" s="31">
        <v>70</v>
      </c>
      <c r="S54" s="70">
        <f>R54/'Children in Care'!R77</f>
        <v>0.26119402985074625</v>
      </c>
      <c r="T54" s="31">
        <v>71</v>
      </c>
      <c r="U54" s="70">
        <f>T54/'Children in Care'!T77</f>
        <v>0.26492537313432835</v>
      </c>
      <c r="V54" s="31">
        <v>69</v>
      </c>
      <c r="W54" s="70">
        <f>V54/'Children in Care'!V77</f>
        <v>0.24555160142348753</v>
      </c>
      <c r="X54" s="163"/>
      <c r="Y54" s="107" t="e">
        <f>X54/'Children in Care'!X77</f>
        <v>#DIV/0!</v>
      </c>
      <c r="Z54" s="163"/>
      <c r="AA54" s="107" t="e">
        <f>Z54/'Children in Care'!Z77</f>
        <v>#DIV/0!</v>
      </c>
      <c r="AB54" s="163"/>
      <c r="AC54" s="107" t="e">
        <f>AB54/'Children in Care'!AB77</f>
        <v>#DIV/0!</v>
      </c>
      <c r="AD54" s="163"/>
      <c r="AE54" s="107" t="e">
        <f>AD54/'Children in Care'!AD77</f>
        <v>#DIV/0!</v>
      </c>
      <c r="AF54" s="33">
        <f t="shared" si="124"/>
        <v>69</v>
      </c>
      <c r="AG54" s="105">
        <f>AF54/'Children in Care'!AF77</f>
        <v>0.24555160142348753</v>
      </c>
      <c r="AH54" s="42"/>
      <c r="AI54" s="22"/>
    </row>
    <row r="55" spans="1:35" ht="80.099999999999994" customHeight="1">
      <c r="A55" s="35"/>
      <c r="B55" s="27" t="s">
        <v>170</v>
      </c>
      <c r="C55" s="28">
        <f>SUM(C56:C59)</f>
        <v>114</v>
      </c>
      <c r="D55" s="38">
        <f>C55/'Children in Care'!C78</f>
        <v>0.12258064516129032</v>
      </c>
      <c r="E55" s="37"/>
      <c r="F55" s="37"/>
      <c r="G55" s="37"/>
      <c r="H55" s="28">
        <f>SUM(H56:H59)</f>
        <v>115</v>
      </c>
      <c r="I55" s="38">
        <f>H55/'[1]Children in Care'!H78</f>
        <v>0.12273212379935966</v>
      </c>
      <c r="J55" s="28">
        <f>SUM(J56:J59)</f>
        <v>114</v>
      </c>
      <c r="K55" s="38">
        <f>J55/'[1]Children in Care'!J78</f>
        <v>0.12166488794023479</v>
      </c>
      <c r="L55" s="28">
        <f>SUM(L56:L59)</f>
        <v>117</v>
      </c>
      <c r="M55" s="38">
        <f>L55/'[1]Children in Care'!L78</f>
        <v>0.12277019937040923</v>
      </c>
      <c r="N55" s="28">
        <f>SUM(N56:N59)</f>
        <v>114</v>
      </c>
      <c r="O55" s="38">
        <f>N55/'Children in Care'!N78</f>
        <v>0.12089077412513255</v>
      </c>
      <c r="P55" s="28">
        <f>SUM(P56:P59)</f>
        <v>117</v>
      </c>
      <c r="Q55" s="38">
        <f>P55/'Children in Care'!P78</f>
        <v>0.1239406779661017</v>
      </c>
      <c r="R55" s="28">
        <f>SUM(R56:R59)</f>
        <v>122</v>
      </c>
      <c r="S55" s="38">
        <f>R55/'Children in Care'!R78</f>
        <v>0.12828601472134596</v>
      </c>
      <c r="T55" s="28">
        <f>SUM(T56:T59)</f>
        <v>122</v>
      </c>
      <c r="U55" s="38">
        <f>T55/'Children in Care'!T78</f>
        <v>0.12801678908709338</v>
      </c>
      <c r="V55" s="28">
        <f>SUM(V56:V59)</f>
        <v>118</v>
      </c>
      <c r="W55" s="38">
        <f>V55/'Children in Care'!V78</f>
        <v>0.1257995735607676</v>
      </c>
      <c r="X55" s="162">
        <f>SUM(X56:X59)</f>
        <v>0</v>
      </c>
      <c r="Y55" s="169" t="e">
        <f>X55/'Children in Care'!X78</f>
        <v>#DIV/0!</v>
      </c>
      <c r="Z55" s="162">
        <f>SUM(Z56:Z59)</f>
        <v>0</v>
      </c>
      <c r="AA55" s="169" t="e">
        <f>Z55/'Children in Care'!Z78</f>
        <v>#DIV/0!</v>
      </c>
      <c r="AB55" s="162">
        <f>SUM(AB56:AB59)</f>
        <v>0</v>
      </c>
      <c r="AC55" s="169" t="e">
        <f>AB55/'Children in Care'!AB78</f>
        <v>#DIV/0!</v>
      </c>
      <c r="AD55" s="162">
        <f>SUM(AD56:AD59)</f>
        <v>0</v>
      </c>
      <c r="AE55" s="169" t="e">
        <f>AD55/'Children in Care'!AD78</f>
        <v>#DIV/0!</v>
      </c>
      <c r="AF55" s="28">
        <f>SUM(AF56:AF59)</f>
        <v>118</v>
      </c>
      <c r="AG55" s="38">
        <f>AF55/'Children in Care'!AF78</f>
        <v>0.1257995735607676</v>
      </c>
      <c r="AH55" s="38"/>
      <c r="AI55" s="22"/>
    </row>
    <row r="56" spans="1:35" ht="80.099999999999994" customHeight="1" outlineLevel="1">
      <c r="A56" s="35"/>
      <c r="B56" s="30" t="s">
        <v>49</v>
      </c>
      <c r="C56" s="31">
        <v>79</v>
      </c>
      <c r="D56" s="70">
        <f>C56/'Children in Care'!C79</f>
        <v>0.2276657060518732</v>
      </c>
      <c r="E56" s="40"/>
      <c r="F56" s="40"/>
      <c r="G56" s="40"/>
      <c r="H56" s="31">
        <v>77</v>
      </c>
      <c r="I56" s="70">
        <f>H56/'[1]Children in Care'!H79</f>
        <v>0.22126436781609196</v>
      </c>
      <c r="J56" s="31">
        <v>78</v>
      </c>
      <c r="K56" s="70">
        <f>J56/'[1]Children in Care'!J79</f>
        <v>0.22413793103448276</v>
      </c>
      <c r="L56" s="31">
        <v>79</v>
      </c>
      <c r="M56" s="70">
        <f>L56/'[1]Children in Care'!L79</f>
        <v>0.22443181818181818</v>
      </c>
      <c r="N56" s="31">
        <v>78</v>
      </c>
      <c r="O56" s="70">
        <f>N56/'Children in Care'!N79</f>
        <v>0.22413793103448276</v>
      </c>
      <c r="P56" s="31">
        <v>81</v>
      </c>
      <c r="Q56" s="70">
        <f>P56/'Children in Care'!P79</f>
        <v>0.23615160349854228</v>
      </c>
      <c r="R56" s="31">
        <v>83</v>
      </c>
      <c r="S56" s="70">
        <f>R56/'Children in Care'!R79</f>
        <v>0.23919308357348704</v>
      </c>
      <c r="T56" s="31">
        <v>83</v>
      </c>
      <c r="U56" s="70">
        <f>T56/'Children in Care'!T79</f>
        <v>0.24127906976744187</v>
      </c>
      <c r="V56" s="31">
        <v>80</v>
      </c>
      <c r="W56" s="70">
        <f>V56/'Children in Care'!V79</f>
        <v>0.24024024024024024</v>
      </c>
      <c r="X56" s="163"/>
      <c r="Y56" s="107" t="e">
        <f>X56/'Children in Care'!X79</f>
        <v>#DIV/0!</v>
      </c>
      <c r="Z56" s="163"/>
      <c r="AA56" s="107" t="e">
        <f>Z56/'Children in Care'!Z79</f>
        <v>#DIV/0!</v>
      </c>
      <c r="AB56" s="163"/>
      <c r="AC56" s="107" t="e">
        <f>AB56/'Children in Care'!AB79</f>
        <v>#DIV/0!</v>
      </c>
      <c r="AD56" s="163"/>
      <c r="AE56" s="107" t="e">
        <f>AD56/'Children in Care'!AD79</f>
        <v>#DIV/0!</v>
      </c>
      <c r="AF56" s="33">
        <f>V56</f>
        <v>80</v>
      </c>
      <c r="AG56" s="105">
        <f>AF56/'Children in Care'!AF79</f>
        <v>0.24024024024024024</v>
      </c>
      <c r="AH56" s="42"/>
      <c r="AI56" s="22"/>
    </row>
    <row r="57" spans="1:35" ht="80.099999999999994" customHeight="1" outlineLevel="1">
      <c r="A57" s="35"/>
      <c r="B57" s="30" t="s">
        <v>50</v>
      </c>
      <c r="C57" s="31">
        <v>24</v>
      </c>
      <c r="D57" s="70">
        <f>C57/'Children in Care'!C80</f>
        <v>0.13259668508287292</v>
      </c>
      <c r="E57" s="40"/>
      <c r="F57" s="40"/>
      <c r="G57" s="40"/>
      <c r="H57" s="31">
        <v>27</v>
      </c>
      <c r="I57" s="70">
        <f>H57/'[1]Children in Care'!H80</f>
        <v>0.14361702127659576</v>
      </c>
      <c r="J57" s="31">
        <v>27</v>
      </c>
      <c r="K57" s="70">
        <f>J57/'[1]Children in Care'!J80</f>
        <v>0.14136125654450263</v>
      </c>
      <c r="L57" s="31">
        <v>27</v>
      </c>
      <c r="M57" s="70">
        <f>L57/'[1]Children in Care'!L80</f>
        <v>0.13775510204081631</v>
      </c>
      <c r="N57" s="31">
        <v>28</v>
      </c>
      <c r="O57" s="70">
        <f>N57/'Children in Care'!N80</f>
        <v>0.14358974358974358</v>
      </c>
      <c r="P57" s="31">
        <v>28</v>
      </c>
      <c r="Q57" s="70">
        <f>P57/'Children in Care'!P80</f>
        <v>0.14141414141414141</v>
      </c>
      <c r="R57" s="31">
        <v>32</v>
      </c>
      <c r="S57" s="70">
        <f>R57/'Children in Care'!R80</f>
        <v>0.16080402010050251</v>
      </c>
      <c r="T57" s="31">
        <v>32</v>
      </c>
      <c r="U57" s="70">
        <f>T57/'Children in Care'!T80</f>
        <v>0.16326530612244897</v>
      </c>
      <c r="V57" s="31">
        <v>29</v>
      </c>
      <c r="W57" s="70">
        <f>V57/'Children in Care'!V80</f>
        <v>0.15025906735751296</v>
      </c>
      <c r="X57" s="163"/>
      <c r="Y57" s="107" t="e">
        <f>X57/'Children in Care'!X80</f>
        <v>#DIV/0!</v>
      </c>
      <c r="Z57" s="163"/>
      <c r="AA57" s="107" t="e">
        <f>Z57/'Children in Care'!Z80</f>
        <v>#DIV/0!</v>
      </c>
      <c r="AB57" s="163"/>
      <c r="AC57" s="107" t="e">
        <f>AB57/'Children in Care'!AB80</f>
        <v>#DIV/0!</v>
      </c>
      <c r="AD57" s="163"/>
      <c r="AE57" s="107" t="e">
        <f>AD57/'Children in Care'!AD80</f>
        <v>#DIV/0!</v>
      </c>
      <c r="AF57" s="33">
        <f t="shared" ref="AF57:AF59" si="125">V57</f>
        <v>29</v>
      </c>
      <c r="AG57" s="105">
        <f>AF57/'Children in Care'!AF80</f>
        <v>0.15025906735751296</v>
      </c>
      <c r="AH57" s="42"/>
      <c r="AI57" s="22"/>
    </row>
    <row r="58" spans="1:35" ht="80.099999999999994" customHeight="1" outlineLevel="1">
      <c r="A58" s="35"/>
      <c r="B58" s="30" t="s">
        <v>51</v>
      </c>
      <c r="C58" s="31">
        <v>11</v>
      </c>
      <c r="D58" s="70">
        <f>C58/'Children in Care'!C81</f>
        <v>3.9711191335740074E-2</v>
      </c>
      <c r="E58" s="40"/>
      <c r="F58" s="40"/>
      <c r="G58" s="40"/>
      <c r="H58" s="31">
        <v>11</v>
      </c>
      <c r="I58" s="70">
        <f>H58/'[1]Children in Care'!H81</f>
        <v>3.9568345323741004E-2</v>
      </c>
      <c r="J58" s="31">
        <v>9</v>
      </c>
      <c r="K58" s="70">
        <f>J58/'[1]Children in Care'!J81</f>
        <v>3.2608695652173912E-2</v>
      </c>
      <c r="L58" s="31">
        <v>11</v>
      </c>
      <c r="M58" s="70">
        <f>L58/'[1]Children in Care'!L81</f>
        <v>3.9711191335740074E-2</v>
      </c>
      <c r="N58" s="31">
        <v>8</v>
      </c>
      <c r="O58" s="70">
        <f>N58/'Children in Care'!N81</f>
        <v>2.9197080291970802E-2</v>
      </c>
      <c r="P58" s="31">
        <v>8</v>
      </c>
      <c r="Q58" s="70">
        <f>P58/'Children in Care'!P81</f>
        <v>2.8776978417266189E-2</v>
      </c>
      <c r="R58" s="31">
        <v>7</v>
      </c>
      <c r="S58" s="70">
        <f>R58/'Children in Care'!R81</f>
        <v>2.5362318840579712E-2</v>
      </c>
      <c r="T58" s="31">
        <v>7</v>
      </c>
      <c r="U58" s="70">
        <f>T58/'Children in Care'!T81</f>
        <v>2.4475524475524476E-2</v>
      </c>
      <c r="V58" s="31">
        <v>9</v>
      </c>
      <c r="W58" s="70">
        <f>V58/'Children in Care'!V81</f>
        <v>3.1802120141342753E-2</v>
      </c>
      <c r="X58" s="163"/>
      <c r="Y58" s="107" t="e">
        <f>X58/'Children in Care'!X81</f>
        <v>#DIV/0!</v>
      </c>
      <c r="Z58" s="163"/>
      <c r="AA58" s="107" t="e">
        <f>Z58/'Children in Care'!Z81</f>
        <v>#DIV/0!</v>
      </c>
      <c r="AB58" s="163"/>
      <c r="AC58" s="107" t="e">
        <f>AB58/'Children in Care'!AB81</f>
        <v>#DIV/0!</v>
      </c>
      <c r="AD58" s="163"/>
      <c r="AE58" s="107" t="e">
        <f>AD58/'Children in Care'!AD81</f>
        <v>#DIV/0!</v>
      </c>
      <c r="AF58" s="33">
        <f t="shared" si="125"/>
        <v>9</v>
      </c>
      <c r="AG58" s="105">
        <f>AF58/'Children in Care'!AF81</f>
        <v>3.1802120141342753E-2</v>
      </c>
      <c r="AH58" s="42"/>
      <c r="AI58" s="22"/>
    </row>
    <row r="59" spans="1:35" ht="80.099999999999994" customHeight="1" outlineLevel="1">
      <c r="A59" s="35"/>
      <c r="B59" s="30" t="s">
        <v>52</v>
      </c>
      <c r="C59" s="31">
        <v>0</v>
      </c>
      <c r="D59" s="70">
        <f>C59/'Children in Care'!C82</f>
        <v>0</v>
      </c>
      <c r="E59" s="40"/>
      <c r="F59" s="40"/>
      <c r="G59" s="40"/>
      <c r="H59" s="31">
        <v>0</v>
      </c>
      <c r="I59" s="70">
        <f>H59/'[1]Children in Care'!H82</f>
        <v>0</v>
      </c>
      <c r="J59" s="31">
        <v>0</v>
      </c>
      <c r="K59" s="70">
        <f>J59/'[1]Children in Care'!J82</f>
        <v>0</v>
      </c>
      <c r="L59" s="31">
        <v>0</v>
      </c>
      <c r="M59" s="70">
        <f>L59/'[1]Children in Care'!L82</f>
        <v>0</v>
      </c>
      <c r="N59" s="31">
        <v>0</v>
      </c>
      <c r="O59" s="70">
        <f>N59/'Children in Care'!N82</f>
        <v>0</v>
      </c>
      <c r="P59" s="31">
        <v>0</v>
      </c>
      <c r="Q59" s="70">
        <f>P59/'Children in Care'!P82</f>
        <v>0</v>
      </c>
      <c r="R59" s="31">
        <v>0</v>
      </c>
      <c r="S59" s="70">
        <f>R59/'Children in Care'!R82</f>
        <v>0</v>
      </c>
      <c r="T59" s="31">
        <v>0</v>
      </c>
      <c r="U59" s="70">
        <f>T59/'Children in Care'!T82</f>
        <v>0</v>
      </c>
      <c r="V59" s="31">
        <v>0</v>
      </c>
      <c r="W59" s="70">
        <f>V59/'Children in Care'!V82</f>
        <v>0</v>
      </c>
      <c r="X59" s="163"/>
      <c r="Y59" s="107" t="e">
        <f>X59/'Children in Care'!X82</f>
        <v>#DIV/0!</v>
      </c>
      <c r="Z59" s="163"/>
      <c r="AA59" s="107" t="e">
        <f>Z59/'Children in Care'!Z82</f>
        <v>#DIV/0!</v>
      </c>
      <c r="AB59" s="163"/>
      <c r="AC59" s="107" t="e">
        <f>AB59/'Children in Care'!AB82</f>
        <v>#DIV/0!</v>
      </c>
      <c r="AD59" s="163"/>
      <c r="AE59" s="107" t="e">
        <f>AD59/'Children in Care'!AD82</f>
        <v>#DIV/0!</v>
      </c>
      <c r="AF59" s="33">
        <f t="shared" si="125"/>
        <v>0</v>
      </c>
      <c r="AG59" s="105">
        <f>AF59/'Children in Care'!AF82</f>
        <v>0</v>
      </c>
      <c r="AH59" s="42"/>
      <c r="AI59" s="22"/>
    </row>
    <row r="60" spans="1:35" ht="80.099999999999994" customHeight="1">
      <c r="A60" s="35"/>
      <c r="B60" s="27" t="s">
        <v>171</v>
      </c>
      <c r="C60" s="28">
        <f>SUM(C61:C64)</f>
        <v>30</v>
      </c>
      <c r="D60" s="38">
        <f>C60/'Children in Care'!C83</f>
        <v>2.6086956521739129E-2</v>
      </c>
      <c r="E60" s="37"/>
      <c r="F60" s="37"/>
      <c r="G60" s="37"/>
      <c r="H60" s="28">
        <f>SUM(H61:H64)</f>
        <v>33</v>
      </c>
      <c r="I60" s="38">
        <f>H60/'[1]Children in Care'!H83</f>
        <v>2.8472821397756688E-2</v>
      </c>
      <c r="J60" s="28">
        <f>SUM(J61:J64)</f>
        <v>33</v>
      </c>
      <c r="K60" s="38">
        <f>J60/'[1]Children in Care'!J83</f>
        <v>2.8871391076115485E-2</v>
      </c>
      <c r="L60" s="28">
        <f>SUM(L61:L64)</f>
        <v>31</v>
      </c>
      <c r="M60" s="38">
        <f>L60/'[1]Children in Care'!L83</f>
        <v>2.7192982456140352E-2</v>
      </c>
      <c r="N60" s="28">
        <f>SUM(N61:N64)</f>
        <v>29</v>
      </c>
      <c r="O60" s="38">
        <f>N60/'Children in Care'!N83</f>
        <v>2.564102564102564E-2</v>
      </c>
      <c r="P60" s="28">
        <f>SUM(P61:P64)</f>
        <v>33</v>
      </c>
      <c r="Q60" s="38">
        <f>P60/'Children in Care'!P83</f>
        <v>2.8998242530755711E-2</v>
      </c>
      <c r="R60" s="28">
        <f>SUM(R61:R64)</f>
        <v>31</v>
      </c>
      <c r="S60" s="38">
        <f>R60/'Children in Care'!R83</f>
        <v>2.7216856892010536E-2</v>
      </c>
      <c r="T60" s="28">
        <f>SUM(T61:T64)</f>
        <v>32</v>
      </c>
      <c r="U60" s="38">
        <f>T60/'Children in Care'!T83</f>
        <v>2.8070175438596492E-2</v>
      </c>
      <c r="V60" s="28">
        <f>SUM(V61:V64)</f>
        <v>31</v>
      </c>
      <c r="W60" s="38">
        <f>V60/'Children in Care'!V83</f>
        <v>2.7457927369353409E-2</v>
      </c>
      <c r="X60" s="162">
        <f>SUM(X61:X64)</f>
        <v>0</v>
      </c>
      <c r="Y60" s="169" t="e">
        <f>X60/'Children in Care'!X83</f>
        <v>#DIV/0!</v>
      </c>
      <c r="Z60" s="162">
        <f>SUM(Z61:Z64)</f>
        <v>0</v>
      </c>
      <c r="AA60" s="169" t="e">
        <f>Z60/'Children in Care'!Z83</f>
        <v>#DIV/0!</v>
      </c>
      <c r="AB60" s="162">
        <f>SUM(AB61:AB64)</f>
        <v>0</v>
      </c>
      <c r="AC60" s="169" t="e">
        <f>AB60/'Children in Care'!AB83</f>
        <v>#DIV/0!</v>
      </c>
      <c r="AD60" s="162">
        <f>SUM(AD61:AD64)</f>
        <v>0</v>
      </c>
      <c r="AE60" s="169" t="e">
        <f>AD60/'Children in Care'!AD83</f>
        <v>#DIV/0!</v>
      </c>
      <c r="AF60" s="28">
        <f>SUM(AF61:AF64)</f>
        <v>31</v>
      </c>
      <c r="AG60" s="38">
        <f>AF60/'Children in Care'!AF83</f>
        <v>2.7457927369353409E-2</v>
      </c>
      <c r="AH60" s="38"/>
      <c r="AI60" s="22"/>
    </row>
    <row r="61" spans="1:35" ht="80.099999999999994" customHeight="1" outlineLevel="1">
      <c r="A61" s="35"/>
      <c r="B61" s="30" t="s">
        <v>53</v>
      </c>
      <c r="C61" s="31">
        <v>19</v>
      </c>
      <c r="D61" s="70">
        <f>C61/'Children in Care'!C84</f>
        <v>3.6053130929791274E-2</v>
      </c>
      <c r="E61" s="40"/>
      <c r="F61" s="40"/>
      <c r="G61" s="40"/>
      <c r="H61" s="31">
        <v>21</v>
      </c>
      <c r="I61" s="70">
        <f>H61/'[1]Children in Care'!H84</f>
        <v>3.925233644859813E-2</v>
      </c>
      <c r="J61" s="31">
        <v>21</v>
      </c>
      <c r="K61" s="70">
        <f>J61/'[1]Children in Care'!J84</f>
        <v>3.9399624765478425E-2</v>
      </c>
      <c r="L61" s="31">
        <v>19</v>
      </c>
      <c r="M61" s="70">
        <f>L61/'[1]Children in Care'!L84</f>
        <v>3.5916824196597356E-2</v>
      </c>
      <c r="N61" s="31">
        <v>18</v>
      </c>
      <c r="O61" s="70">
        <f>N61/'Children in Care'!N84</f>
        <v>3.4026465028355386E-2</v>
      </c>
      <c r="P61" s="31">
        <v>21</v>
      </c>
      <c r="Q61" s="70">
        <f>P61/'Children in Care'!P84</f>
        <v>3.9473684210526314E-2</v>
      </c>
      <c r="R61" s="31">
        <v>18</v>
      </c>
      <c r="S61" s="70">
        <f>R61/'Children in Care'!R84</f>
        <v>3.3834586466165412E-2</v>
      </c>
      <c r="T61" s="31">
        <v>20</v>
      </c>
      <c r="U61" s="70">
        <f>T61/'Children in Care'!T84</f>
        <v>3.780718336483932E-2</v>
      </c>
      <c r="V61" s="31">
        <v>19</v>
      </c>
      <c r="W61" s="70">
        <f>V61/'Children in Care'!V84</f>
        <v>3.6259541984732822E-2</v>
      </c>
      <c r="X61" s="163"/>
      <c r="Y61" s="107" t="e">
        <f>X61/'Children in Care'!X84</f>
        <v>#DIV/0!</v>
      </c>
      <c r="Z61" s="163"/>
      <c r="AA61" s="107" t="e">
        <f>Z61/'Children in Care'!Z84</f>
        <v>#DIV/0!</v>
      </c>
      <c r="AB61" s="163"/>
      <c r="AC61" s="107" t="e">
        <f>AB61/'Children in Care'!AB84</f>
        <v>#DIV/0!</v>
      </c>
      <c r="AD61" s="163"/>
      <c r="AE61" s="107" t="e">
        <f>AD61/'Children in Care'!AD84</f>
        <v>#DIV/0!</v>
      </c>
      <c r="AF61" s="33">
        <f>V61</f>
        <v>19</v>
      </c>
      <c r="AG61" s="105">
        <f>AF61/'Children in Care'!AF84</f>
        <v>3.6259541984732822E-2</v>
      </c>
      <c r="AH61" s="42"/>
      <c r="AI61" s="22"/>
    </row>
    <row r="62" spans="1:35" ht="80.099999999999994" customHeight="1" outlineLevel="1">
      <c r="A62" s="35"/>
      <c r="B62" s="30" t="s">
        <v>54</v>
      </c>
      <c r="C62" s="31">
        <v>2</v>
      </c>
      <c r="D62" s="70">
        <f>C62/'Children in Care'!C85</f>
        <v>2.3809523809523808E-2</v>
      </c>
      <c r="E62" s="40"/>
      <c r="F62" s="40"/>
      <c r="G62" s="40"/>
      <c r="H62" s="31">
        <v>2</v>
      </c>
      <c r="I62" s="70">
        <f>H62/'[1]Children in Care'!H85</f>
        <v>2.3809523809523808E-2</v>
      </c>
      <c r="J62" s="31">
        <v>2</v>
      </c>
      <c r="K62" s="70">
        <f>J62/'[1]Children in Care'!J85</f>
        <v>2.3809523809523808E-2</v>
      </c>
      <c r="L62" s="31">
        <v>2</v>
      </c>
      <c r="M62" s="70">
        <f>L62/'[1]Children in Care'!L85</f>
        <v>2.3529411764705882E-2</v>
      </c>
      <c r="N62" s="31">
        <v>2</v>
      </c>
      <c r="O62" s="70">
        <f>N62/'Children in Care'!N85</f>
        <v>2.4096385542168676E-2</v>
      </c>
      <c r="P62" s="31">
        <v>2</v>
      </c>
      <c r="Q62" s="70">
        <f>P62/'Children in Care'!P85</f>
        <v>2.4096385542168676E-2</v>
      </c>
      <c r="R62" s="31">
        <v>3</v>
      </c>
      <c r="S62" s="70">
        <f>R62/'Children in Care'!R85</f>
        <v>3.5714285714285712E-2</v>
      </c>
      <c r="T62" s="31">
        <v>3</v>
      </c>
      <c r="U62" s="70">
        <f>T62/'Children in Care'!T85</f>
        <v>3.5714285714285712E-2</v>
      </c>
      <c r="V62" s="31">
        <v>3</v>
      </c>
      <c r="W62" s="70">
        <f>V62/'Children in Care'!V85</f>
        <v>3.614457831325301E-2</v>
      </c>
      <c r="X62" s="163"/>
      <c r="Y62" s="107" t="e">
        <f>X62/'Children in Care'!X85</f>
        <v>#DIV/0!</v>
      </c>
      <c r="Z62" s="163"/>
      <c r="AA62" s="107" t="e">
        <f>Z62/'Children in Care'!Z85</f>
        <v>#DIV/0!</v>
      </c>
      <c r="AB62" s="163"/>
      <c r="AC62" s="107" t="e">
        <f>AB62/'Children in Care'!AB85</f>
        <v>#DIV/0!</v>
      </c>
      <c r="AD62" s="163"/>
      <c r="AE62" s="107" t="e">
        <f>AD62/'Children in Care'!AD85</f>
        <v>#DIV/0!</v>
      </c>
      <c r="AF62" s="33">
        <f t="shared" ref="AF62:AF64" si="126">V62</f>
        <v>3</v>
      </c>
      <c r="AG62" s="105">
        <f>AF62/'Children in Care'!AF85</f>
        <v>3.614457831325301E-2</v>
      </c>
      <c r="AH62" s="42"/>
      <c r="AI62" s="22"/>
    </row>
    <row r="63" spans="1:35" ht="80.099999999999994" customHeight="1" outlineLevel="1">
      <c r="A63" s="35"/>
      <c r="B63" s="30" t="s">
        <v>55</v>
      </c>
      <c r="C63" s="31">
        <v>2</v>
      </c>
      <c r="D63" s="70">
        <f>C63/'Children in Care'!C86</f>
        <v>8.4745762711864406E-3</v>
      </c>
      <c r="E63" s="40"/>
      <c r="F63" s="40"/>
      <c r="G63" s="40"/>
      <c r="H63" s="31">
        <v>2</v>
      </c>
      <c r="I63" s="70">
        <f>H63/'[1]Children in Care'!H86</f>
        <v>8.2644628099173556E-3</v>
      </c>
      <c r="J63" s="31">
        <v>2</v>
      </c>
      <c r="K63" s="70">
        <f>J63/'[1]Children in Care'!J86</f>
        <v>8.5470085470085479E-3</v>
      </c>
      <c r="L63" s="31">
        <v>2</v>
      </c>
      <c r="M63" s="70">
        <f>L63/'[1]Children in Care'!L86</f>
        <v>8.6206896551724137E-3</v>
      </c>
      <c r="N63" s="31">
        <v>1</v>
      </c>
      <c r="O63" s="70">
        <f>N63/'Children in Care'!N86</f>
        <v>4.2735042735042739E-3</v>
      </c>
      <c r="P63" s="31">
        <v>2</v>
      </c>
      <c r="Q63" s="70">
        <f>P63/'Children in Care'!P86</f>
        <v>8.4745762711864406E-3</v>
      </c>
      <c r="R63" s="31">
        <v>1</v>
      </c>
      <c r="S63" s="39">
        <f>R63/'Children in Care'!R86</f>
        <v>4.1666666666666666E-3</v>
      </c>
      <c r="T63" s="31">
        <v>1</v>
      </c>
      <c r="U63" s="70">
        <f>T63/'Children in Care'!T86</f>
        <v>4.1493775933609959E-3</v>
      </c>
      <c r="V63" s="31">
        <v>1</v>
      </c>
      <c r="W63" s="70">
        <f>V63/'Children in Care'!V86</f>
        <v>4.2372881355932203E-3</v>
      </c>
      <c r="X63" s="163"/>
      <c r="Y63" s="107" t="e">
        <f>X63/'Children in Care'!X86</f>
        <v>#DIV/0!</v>
      </c>
      <c r="Z63" s="163"/>
      <c r="AA63" s="107" t="e">
        <f>Z63/'Children in Care'!Z86</f>
        <v>#DIV/0!</v>
      </c>
      <c r="AB63" s="163"/>
      <c r="AC63" s="107" t="e">
        <f>AB63/'Children in Care'!AB86</f>
        <v>#DIV/0!</v>
      </c>
      <c r="AD63" s="163"/>
      <c r="AE63" s="107" t="e">
        <f>AD63/'Children in Care'!AD86</f>
        <v>#DIV/0!</v>
      </c>
      <c r="AF63" s="33">
        <f t="shared" si="126"/>
        <v>1</v>
      </c>
      <c r="AG63" s="41">
        <f>AF63/'Children in Care'!AF86</f>
        <v>4.2372881355932203E-3</v>
      </c>
      <c r="AH63" s="42"/>
      <c r="AI63" s="22"/>
    </row>
    <row r="64" spans="1:35" ht="80.099999999999994" customHeight="1" outlineLevel="1">
      <c r="A64" s="35"/>
      <c r="B64" s="30" t="s">
        <v>56</v>
      </c>
      <c r="C64" s="31">
        <v>7</v>
      </c>
      <c r="D64" s="70">
        <f>C64/'Children in Care'!C87</f>
        <v>2.3102310231023101E-2</v>
      </c>
      <c r="E64" s="40"/>
      <c r="F64" s="40"/>
      <c r="G64" s="40"/>
      <c r="H64" s="31">
        <v>8</v>
      </c>
      <c r="I64" s="70">
        <f>H64/'[1]Children in Care'!H87</f>
        <v>2.6845637583892617E-2</v>
      </c>
      <c r="J64" s="31">
        <v>8</v>
      </c>
      <c r="K64" s="70">
        <f>J64/'[1]Children in Care'!J87</f>
        <v>2.7397260273972601E-2</v>
      </c>
      <c r="L64" s="31">
        <v>8</v>
      </c>
      <c r="M64" s="70">
        <f>L64/'[1]Children in Care'!L87</f>
        <v>2.7210884353741496E-2</v>
      </c>
      <c r="N64" s="31">
        <v>8</v>
      </c>
      <c r="O64" s="70">
        <f>N64/'Children in Care'!N87</f>
        <v>2.8070175438596492E-2</v>
      </c>
      <c r="P64" s="31">
        <v>8</v>
      </c>
      <c r="Q64" s="70">
        <f>P64/'Children in Care'!P87</f>
        <v>2.7874564459930314E-2</v>
      </c>
      <c r="R64" s="31">
        <v>9</v>
      </c>
      <c r="S64" s="70">
        <f>R64/'Children in Care'!R87</f>
        <v>3.1802120141342753E-2</v>
      </c>
      <c r="T64" s="31">
        <v>8</v>
      </c>
      <c r="U64" s="70">
        <f>T64/'Children in Care'!T87</f>
        <v>2.7972027972027972E-2</v>
      </c>
      <c r="V64" s="31">
        <v>8</v>
      </c>
      <c r="W64" s="70">
        <f>V64/'Children in Care'!V87</f>
        <v>2.7972027972027972E-2</v>
      </c>
      <c r="X64" s="163"/>
      <c r="Y64" s="107" t="e">
        <f>X64/'Children in Care'!X87</f>
        <v>#DIV/0!</v>
      </c>
      <c r="Z64" s="163"/>
      <c r="AA64" s="107" t="e">
        <f>Z64/'Children in Care'!Z87</f>
        <v>#DIV/0!</v>
      </c>
      <c r="AB64" s="163"/>
      <c r="AC64" s="107" t="e">
        <f>AB64/'Children in Care'!AB87</f>
        <v>#DIV/0!</v>
      </c>
      <c r="AD64" s="163"/>
      <c r="AE64" s="107" t="e">
        <f>AD64/'Children in Care'!AD87</f>
        <v>#DIV/0!</v>
      </c>
      <c r="AF64" s="33">
        <f t="shared" si="126"/>
        <v>8</v>
      </c>
      <c r="AG64" s="105">
        <f>AF64/'Children in Care'!AF87</f>
        <v>2.7972027972027972E-2</v>
      </c>
      <c r="AH64" s="42"/>
      <c r="AI64" s="22"/>
    </row>
    <row r="65" spans="1:35" ht="80.099999999999994" customHeight="1">
      <c r="A65" s="35"/>
      <c r="B65" s="27" t="s">
        <v>172</v>
      </c>
      <c r="C65" s="28">
        <f>SUM(C66:C70)</f>
        <v>6</v>
      </c>
      <c r="D65" s="38">
        <f>C65/'Children in Care'!C88</f>
        <v>5.5917986952469714E-3</v>
      </c>
      <c r="E65" s="37"/>
      <c r="F65" s="37"/>
      <c r="G65" s="37"/>
      <c r="H65" s="28">
        <f>SUM(H66:H70)</f>
        <v>5</v>
      </c>
      <c r="I65" s="29">
        <f>H65/'[1]Children in Care'!H88</f>
        <v>4.6598322460391422E-3</v>
      </c>
      <c r="J65" s="28">
        <f>SUM(J66:J70)</f>
        <v>10</v>
      </c>
      <c r="K65" s="38">
        <f>J65/'[1]Children in Care'!J88</f>
        <v>9.3457943925233638E-3</v>
      </c>
      <c r="L65" s="28">
        <f>SUM(L66:L70)</f>
        <v>6</v>
      </c>
      <c r="M65" s="38">
        <f>L65/'[1]Children in Care'!L88</f>
        <v>5.6232427366447986E-3</v>
      </c>
      <c r="N65" s="28">
        <f>SUM(N66:N70)</f>
        <v>6</v>
      </c>
      <c r="O65" s="38">
        <f>N65/'Children in Care'!N88</f>
        <v>5.6710775047258983E-3</v>
      </c>
      <c r="P65" s="28">
        <f>SUM(P66:P70)</f>
        <v>7</v>
      </c>
      <c r="Q65" s="38">
        <f>P65/'Children in Care'!P88</f>
        <v>6.6162570888468808E-3</v>
      </c>
      <c r="R65" s="28">
        <f>SUM(R66:R70)</f>
        <v>10</v>
      </c>
      <c r="S65" s="38">
        <f>R65/'Children in Care'!R88</f>
        <v>9.3196644920782844E-3</v>
      </c>
      <c r="T65" s="28">
        <f>SUM(T66:T70)</f>
        <v>10</v>
      </c>
      <c r="U65" s="38">
        <f>T65/'Children in Care'!T88</f>
        <v>9.4073377234242701E-3</v>
      </c>
      <c r="V65" s="28">
        <f>SUM(V66:V70)</f>
        <v>10</v>
      </c>
      <c r="W65" s="38">
        <f>V65/'Children in Care'!V88</f>
        <v>9.5785440613026813E-3</v>
      </c>
      <c r="X65" s="162">
        <f>SUM(X66:X70)</f>
        <v>0</v>
      </c>
      <c r="Y65" s="169" t="e">
        <f>X65/'Children in Care'!X88</f>
        <v>#DIV/0!</v>
      </c>
      <c r="Z65" s="162">
        <f>SUM(Z66:Z70)</f>
        <v>0</v>
      </c>
      <c r="AA65" s="169" t="e">
        <f>Z65/'Children in Care'!Z88</f>
        <v>#DIV/0!</v>
      </c>
      <c r="AB65" s="162">
        <f>SUM(AB66:AB70)</f>
        <v>0</v>
      </c>
      <c r="AC65" s="169" t="e">
        <f>AB65/'Children in Care'!AB88</f>
        <v>#DIV/0!</v>
      </c>
      <c r="AD65" s="162">
        <f>SUM(AD66:AD70)</f>
        <v>0</v>
      </c>
      <c r="AE65" s="169" t="e">
        <f>AD65/'Children in Care'!AD88</f>
        <v>#DIV/0!</v>
      </c>
      <c r="AF65" s="28">
        <f>SUM(AF66:AF70)</f>
        <v>10</v>
      </c>
      <c r="AG65" s="38">
        <f>AF65/'Children in Care'!AF88</f>
        <v>9.5785440613026813E-3</v>
      </c>
      <c r="AH65" s="38"/>
      <c r="AI65" s="22"/>
    </row>
    <row r="66" spans="1:35" ht="80.099999999999994" customHeight="1" outlineLevel="1">
      <c r="A66" s="35"/>
      <c r="B66" s="30" t="s">
        <v>57</v>
      </c>
      <c r="C66" s="31">
        <v>0</v>
      </c>
      <c r="D66" s="70">
        <f>C66/'Children in Care'!C89</f>
        <v>0</v>
      </c>
      <c r="E66" s="40"/>
      <c r="F66" s="40"/>
      <c r="G66" s="40"/>
      <c r="H66" s="31">
        <v>0</v>
      </c>
      <c r="I66" s="70">
        <f>H66/'[1]Children in Care'!H89</f>
        <v>0</v>
      </c>
      <c r="J66" s="31">
        <v>2</v>
      </c>
      <c r="K66" s="39">
        <f>J66/'[1]Children in Care'!J89</f>
        <v>4.9261083743842365E-3</v>
      </c>
      <c r="L66" s="31">
        <v>1</v>
      </c>
      <c r="M66" s="39">
        <f>L66/'[1]Children in Care'!L89</f>
        <v>2.4752475247524753E-3</v>
      </c>
      <c r="N66" s="31">
        <v>1</v>
      </c>
      <c r="O66" s="39">
        <f>N66/'Children in Care'!N89</f>
        <v>2.5062656641604009E-3</v>
      </c>
      <c r="P66" s="31">
        <v>1</v>
      </c>
      <c r="Q66" s="39">
        <f>P66/'Children in Care'!P89</f>
        <v>2.4752475247524753E-3</v>
      </c>
      <c r="R66" s="31">
        <v>1</v>
      </c>
      <c r="S66" s="39">
        <f>R66/'Children in Care'!R89</f>
        <v>2.4875621890547263E-3</v>
      </c>
      <c r="T66" s="31">
        <v>1</v>
      </c>
      <c r="U66" s="39">
        <f>T66/'Children in Care'!T89</f>
        <v>2.4390243902439024E-3</v>
      </c>
      <c r="V66" s="31">
        <v>1</v>
      </c>
      <c r="W66" s="39">
        <f>V66/'Children in Care'!V89</f>
        <v>2.4937655860349127E-3</v>
      </c>
      <c r="X66" s="163"/>
      <c r="Y66" s="164" t="e">
        <f>X66/'Children in Care'!X89</f>
        <v>#DIV/0!</v>
      </c>
      <c r="Z66" s="163"/>
      <c r="AA66" s="164" t="e">
        <f>Z66/'Children in Care'!Z89</f>
        <v>#DIV/0!</v>
      </c>
      <c r="AB66" s="163"/>
      <c r="AC66" s="164" t="e">
        <f>AB66/'Children in Care'!AB89</f>
        <v>#DIV/0!</v>
      </c>
      <c r="AD66" s="163"/>
      <c r="AE66" s="164" t="e">
        <f>AD66/'Children in Care'!AD89</f>
        <v>#DIV/0!</v>
      </c>
      <c r="AF66" s="33">
        <f>V66</f>
        <v>1</v>
      </c>
      <c r="AG66" s="41">
        <f>AF66/'Children in Care'!AF89</f>
        <v>2.4937655860349127E-3</v>
      </c>
      <c r="AH66" s="42"/>
      <c r="AI66" s="22"/>
    </row>
    <row r="67" spans="1:35" ht="80.099999999999994" customHeight="1" outlineLevel="1">
      <c r="A67" s="35"/>
      <c r="B67" s="30" t="s">
        <v>58</v>
      </c>
      <c r="C67" s="31">
        <v>0</v>
      </c>
      <c r="D67" s="70">
        <f>C67/'Children in Care'!C90</f>
        <v>0</v>
      </c>
      <c r="E67" s="40"/>
      <c r="F67" s="40"/>
      <c r="G67" s="40"/>
      <c r="H67" s="31">
        <v>0</v>
      </c>
      <c r="I67" s="70">
        <f>H67/'[1]Children in Care'!H90</f>
        <v>0</v>
      </c>
      <c r="J67" s="31">
        <v>0</v>
      </c>
      <c r="K67" s="70">
        <f>J67/'[1]Children in Care'!J90</f>
        <v>0</v>
      </c>
      <c r="L67" s="31">
        <v>0</v>
      </c>
      <c r="M67" s="70">
        <f>L67/'[1]Children in Care'!L90</f>
        <v>0</v>
      </c>
      <c r="N67" s="31">
        <v>0</v>
      </c>
      <c r="O67" s="70">
        <f>N67/'Children in Care'!N90</f>
        <v>0</v>
      </c>
      <c r="P67" s="31">
        <v>0</v>
      </c>
      <c r="Q67" s="70">
        <f>P67/'Children in Care'!P90</f>
        <v>0</v>
      </c>
      <c r="R67" s="31">
        <v>0</v>
      </c>
      <c r="S67" s="70">
        <f>R67/'Children in Care'!R90</f>
        <v>0</v>
      </c>
      <c r="T67" s="31">
        <v>0</v>
      </c>
      <c r="U67" s="70">
        <f>T67/'Children in Care'!T90</f>
        <v>0</v>
      </c>
      <c r="V67" s="31">
        <v>0</v>
      </c>
      <c r="W67" s="70">
        <f>V67/'Children in Care'!V90</f>
        <v>0</v>
      </c>
      <c r="X67" s="163"/>
      <c r="Y67" s="107" t="e">
        <f>X67/'Children in Care'!X90</f>
        <v>#DIV/0!</v>
      </c>
      <c r="Z67" s="163"/>
      <c r="AA67" s="107" t="e">
        <f>Z67/'Children in Care'!Z90</f>
        <v>#DIV/0!</v>
      </c>
      <c r="AB67" s="163"/>
      <c r="AC67" s="107" t="e">
        <f>AB67/'Children in Care'!AB90</f>
        <v>#DIV/0!</v>
      </c>
      <c r="AD67" s="163"/>
      <c r="AE67" s="107" t="e">
        <f>AD67/'Children in Care'!AD90</f>
        <v>#DIV/0!</v>
      </c>
      <c r="AF67" s="33">
        <f t="shared" ref="AF67:AF70" si="127">V67</f>
        <v>0</v>
      </c>
      <c r="AG67" s="105">
        <f>AF67/'Children in Care'!AF90</f>
        <v>0</v>
      </c>
      <c r="AH67" s="42"/>
      <c r="AI67" s="22"/>
    </row>
    <row r="68" spans="1:35" ht="80.099999999999994" customHeight="1" outlineLevel="1">
      <c r="A68" s="35"/>
      <c r="B68" s="30" t="s">
        <v>59</v>
      </c>
      <c r="C68" s="31">
        <v>1</v>
      </c>
      <c r="D68" s="70">
        <f>C68/'Children in Care'!C91</f>
        <v>1.0416666666666666E-2</v>
      </c>
      <c r="E68" s="40"/>
      <c r="F68" s="40"/>
      <c r="G68" s="40"/>
      <c r="H68" s="31">
        <v>1</v>
      </c>
      <c r="I68" s="70">
        <f>H68/'[1]Children in Care'!H91</f>
        <v>0.01</v>
      </c>
      <c r="J68" s="31">
        <v>4</v>
      </c>
      <c r="K68" s="70">
        <f>J68/'[1]Children in Care'!J91</f>
        <v>3.9215686274509803E-2</v>
      </c>
      <c r="L68" s="31">
        <v>1</v>
      </c>
      <c r="M68" s="70">
        <f>L68/'[1]Children in Care'!L91</f>
        <v>9.8039215686274508E-3</v>
      </c>
      <c r="N68" s="31">
        <v>1</v>
      </c>
      <c r="O68" s="70">
        <f>N68/'Children in Care'!N91</f>
        <v>9.8039215686274508E-3</v>
      </c>
      <c r="P68" s="31">
        <v>1</v>
      </c>
      <c r="Q68" s="70">
        <f>P68/'Children in Care'!P91</f>
        <v>1.0526315789473684E-2</v>
      </c>
      <c r="R68" s="31">
        <v>4</v>
      </c>
      <c r="S68" s="70">
        <f>R68/'Children in Care'!R91</f>
        <v>4.1237113402061855E-2</v>
      </c>
      <c r="T68" s="31">
        <v>4</v>
      </c>
      <c r="U68" s="70">
        <f>T68/'Children in Care'!T91</f>
        <v>4.3010752688172046E-2</v>
      </c>
      <c r="V68" s="31">
        <v>4</v>
      </c>
      <c r="W68" s="70">
        <f>V68/'Children in Care'!V91</f>
        <v>4.3956043956043959E-2</v>
      </c>
      <c r="X68" s="163"/>
      <c r="Y68" s="107" t="e">
        <f>X68/'Children in Care'!X91</f>
        <v>#DIV/0!</v>
      </c>
      <c r="Z68" s="163"/>
      <c r="AA68" s="107" t="e">
        <f>Z68/'Children in Care'!Z91</f>
        <v>#DIV/0!</v>
      </c>
      <c r="AB68" s="163"/>
      <c r="AC68" s="107" t="e">
        <f>AB68/'Children in Care'!AB91</f>
        <v>#DIV/0!</v>
      </c>
      <c r="AD68" s="163"/>
      <c r="AE68" s="107" t="e">
        <f>AD68/'Children in Care'!AD91</f>
        <v>#DIV/0!</v>
      </c>
      <c r="AF68" s="33">
        <f t="shared" si="127"/>
        <v>4</v>
      </c>
      <c r="AG68" s="105">
        <f>AF68/'Children in Care'!AF91</f>
        <v>4.3956043956043959E-2</v>
      </c>
      <c r="AH68" s="42"/>
      <c r="AI68" s="22"/>
    </row>
    <row r="69" spans="1:35" ht="80.099999999999994" customHeight="1" outlineLevel="1">
      <c r="A69" s="35"/>
      <c r="B69" s="30" t="s">
        <v>60</v>
      </c>
      <c r="C69" s="31">
        <v>4</v>
      </c>
      <c r="D69" s="70">
        <f>C69/'Children in Care'!C92</f>
        <v>2.2988505747126436E-2</v>
      </c>
      <c r="E69" s="40"/>
      <c r="F69" s="40"/>
      <c r="G69" s="40"/>
      <c r="H69" s="31">
        <v>3</v>
      </c>
      <c r="I69" s="70">
        <f>H69/'[1]Children in Care'!H92</f>
        <v>1.7341040462427744E-2</v>
      </c>
      <c r="J69" s="31">
        <v>3</v>
      </c>
      <c r="K69" s="70">
        <f>J69/'[1]Children in Care'!J92</f>
        <v>1.7341040462427744E-2</v>
      </c>
      <c r="L69" s="31">
        <v>3</v>
      </c>
      <c r="M69" s="70">
        <f>L69/'[1]Children in Care'!L92</f>
        <v>1.7543859649122806E-2</v>
      </c>
      <c r="N69" s="31">
        <v>3</v>
      </c>
      <c r="O69" s="70">
        <f>N69/'Children in Care'!N92</f>
        <v>1.7647058823529412E-2</v>
      </c>
      <c r="P69" s="31">
        <v>3</v>
      </c>
      <c r="Q69" s="70">
        <f>P69/'Children in Care'!P92</f>
        <v>1.8181818181818181E-2</v>
      </c>
      <c r="R69" s="31">
        <v>3</v>
      </c>
      <c r="S69" s="70">
        <f>R69/'Children in Care'!R92</f>
        <v>1.7964071856287425E-2</v>
      </c>
      <c r="T69" s="31">
        <v>3</v>
      </c>
      <c r="U69" s="70">
        <f>T69/'Children in Care'!T92</f>
        <v>1.8404907975460124E-2</v>
      </c>
      <c r="V69" s="31">
        <v>3</v>
      </c>
      <c r="W69" s="70">
        <f>V69/'Children in Care'!V92</f>
        <v>1.8633540372670808E-2</v>
      </c>
      <c r="X69" s="163"/>
      <c r="Y69" s="107" t="e">
        <f>X69/'Children in Care'!X92</f>
        <v>#DIV/0!</v>
      </c>
      <c r="Z69" s="163"/>
      <c r="AA69" s="107" t="e">
        <f>Z69/'Children in Care'!Z92</f>
        <v>#DIV/0!</v>
      </c>
      <c r="AB69" s="163"/>
      <c r="AC69" s="107" t="e">
        <f>AB69/'Children in Care'!AB92</f>
        <v>#DIV/0!</v>
      </c>
      <c r="AD69" s="163"/>
      <c r="AE69" s="107" t="e">
        <f>AD69/'Children in Care'!AD92</f>
        <v>#DIV/0!</v>
      </c>
      <c r="AF69" s="33">
        <f t="shared" si="127"/>
        <v>3</v>
      </c>
      <c r="AG69" s="105">
        <f>AF69/'Children in Care'!AF92</f>
        <v>1.8633540372670808E-2</v>
      </c>
      <c r="AH69" s="42"/>
      <c r="AI69" s="22"/>
    </row>
    <row r="70" spans="1:35" ht="80.099999999999994" customHeight="1" outlineLevel="1">
      <c r="A70" s="35"/>
      <c r="B70" s="30" t="s">
        <v>61</v>
      </c>
      <c r="C70" s="31">
        <v>1</v>
      </c>
      <c r="D70" s="70">
        <f>C70/'Children in Care'!C93</f>
        <v>1.282051282051282E-2</v>
      </c>
      <c r="E70" s="40"/>
      <c r="F70" s="40"/>
      <c r="G70" s="40"/>
      <c r="H70" s="31">
        <v>1</v>
      </c>
      <c r="I70" s="70">
        <f>H70/'[1]Children in Care'!H93</f>
        <v>1.2987012987012988E-2</v>
      </c>
      <c r="J70" s="31">
        <v>1</v>
      </c>
      <c r="K70" s="70">
        <f>J70/'[1]Children in Care'!J93</f>
        <v>1.3157894736842105E-2</v>
      </c>
      <c r="L70" s="31">
        <v>1</v>
      </c>
      <c r="M70" s="70">
        <f>L70/'[1]Children in Care'!L93</f>
        <v>1.3157894736842105E-2</v>
      </c>
      <c r="N70" s="31">
        <v>1</v>
      </c>
      <c r="O70" s="70">
        <f>N70/'Children in Care'!N93</f>
        <v>1.3888888888888888E-2</v>
      </c>
      <c r="P70" s="31">
        <v>2</v>
      </c>
      <c r="Q70" s="70">
        <f>P70/'Children in Care'!P93</f>
        <v>2.5974025974025976E-2</v>
      </c>
      <c r="R70" s="31">
        <v>2</v>
      </c>
      <c r="S70" s="70">
        <f>R70/'Children in Care'!R93</f>
        <v>2.5000000000000001E-2</v>
      </c>
      <c r="T70" s="31">
        <v>2</v>
      </c>
      <c r="U70" s="70">
        <f>T70/'Children in Care'!T93</f>
        <v>2.7397260273972601E-2</v>
      </c>
      <c r="V70" s="31">
        <v>2</v>
      </c>
      <c r="W70" s="70">
        <f>V70/'Children in Care'!V93</f>
        <v>2.7397260273972601E-2</v>
      </c>
      <c r="X70" s="163"/>
      <c r="Y70" s="107" t="e">
        <f>X70/'Children in Care'!X93</f>
        <v>#DIV/0!</v>
      </c>
      <c r="Z70" s="163"/>
      <c r="AA70" s="107" t="e">
        <f>Z70/'Children in Care'!Z93</f>
        <v>#DIV/0!</v>
      </c>
      <c r="AB70" s="163"/>
      <c r="AC70" s="107" t="e">
        <f>AB70/'Children in Care'!AB93</f>
        <v>#DIV/0!</v>
      </c>
      <c r="AD70" s="163"/>
      <c r="AE70" s="107" t="e">
        <f>AD70/'Children in Care'!AD93</f>
        <v>#DIV/0!</v>
      </c>
      <c r="AF70" s="33">
        <f t="shared" si="127"/>
        <v>2</v>
      </c>
      <c r="AG70" s="105">
        <f>AF70/'Children in Care'!AF93</f>
        <v>2.7397260273972601E-2</v>
      </c>
      <c r="AH70" s="42"/>
      <c r="AI70" s="22"/>
    </row>
    <row r="71" spans="1:35" ht="80.099999999999994" customHeight="1" outlineLevel="1">
      <c r="A71" s="35"/>
      <c r="B71" s="27" t="s">
        <v>265</v>
      </c>
      <c r="C71" s="28"/>
      <c r="D71" s="169" t="e">
        <f>C71/'Children in Care'!C94</f>
        <v>#DIV/0!</v>
      </c>
      <c r="E71" s="37"/>
      <c r="F71" s="37"/>
      <c r="G71" s="37"/>
      <c r="H71" s="28">
        <v>11</v>
      </c>
      <c r="I71" s="38">
        <f>H71/'[1]Children in Care'!H94</f>
        <v>0.73333333333333328</v>
      </c>
      <c r="J71" s="28">
        <v>9</v>
      </c>
      <c r="K71" s="38">
        <f>J71/'[1]Children in Care'!J94</f>
        <v>0.9</v>
      </c>
      <c r="L71" s="28">
        <v>9</v>
      </c>
      <c r="M71" s="38">
        <f>L71/'[1]Children in Care'!L94</f>
        <v>0.9</v>
      </c>
      <c r="N71" s="28">
        <v>9</v>
      </c>
      <c r="O71" s="38">
        <f>N71/'Children in Care'!N94</f>
        <v>0.69230769230769229</v>
      </c>
      <c r="P71" s="28">
        <v>9</v>
      </c>
      <c r="Q71" s="38">
        <f>P71/'Children in Care'!P94</f>
        <v>0.6428571428571429</v>
      </c>
      <c r="R71" s="28">
        <v>8</v>
      </c>
      <c r="S71" s="38">
        <f>R71/'Children in Care'!R94</f>
        <v>0.5714285714285714</v>
      </c>
      <c r="T71" s="28">
        <v>6</v>
      </c>
      <c r="U71" s="38">
        <f>T71/'Children in Care'!T94</f>
        <v>0.54545454545454541</v>
      </c>
      <c r="V71" s="28">
        <v>7</v>
      </c>
      <c r="W71" s="38">
        <f>V71/'Children in Care'!V94</f>
        <v>0.63636363636363635</v>
      </c>
      <c r="X71" s="162"/>
      <c r="Y71" s="169" t="e">
        <f>X71/'Children in Care'!X94</f>
        <v>#DIV/0!</v>
      </c>
      <c r="Z71" s="162"/>
      <c r="AA71" s="169" t="e">
        <f>Z71/'Children in Care'!Z94</f>
        <v>#DIV/0!</v>
      </c>
      <c r="AB71" s="162"/>
      <c r="AC71" s="169" t="e">
        <f>AB71/'Children in Care'!AB94</f>
        <v>#DIV/0!</v>
      </c>
      <c r="AD71" s="162"/>
      <c r="AE71" s="169" t="e">
        <f>AD71/'Children in Care'!AD94</f>
        <v>#DIV/0!</v>
      </c>
      <c r="AF71" s="28">
        <f>V71</f>
        <v>7</v>
      </c>
      <c r="AG71" s="38">
        <f>AF71/'Children in Care'!AF94</f>
        <v>0.63636363636363635</v>
      </c>
      <c r="AH71" s="38"/>
      <c r="AI71" s="22"/>
    </row>
    <row r="72" spans="1:35" ht="80.099999999999994" customHeight="1">
      <c r="A72" s="316" t="s">
        <v>205</v>
      </c>
      <c r="B72" s="24" t="s">
        <v>62</v>
      </c>
      <c r="C72" s="25">
        <f>C73+C78+C83+C88+C94</f>
        <v>10</v>
      </c>
      <c r="D72" s="36">
        <f>C72/'Children in Care'!C118</f>
        <v>0.08</v>
      </c>
      <c r="E72" s="26"/>
      <c r="F72" s="26"/>
      <c r="G72" s="26"/>
      <c r="H72" s="25">
        <f>H73+H78+H83+H88+H94</f>
        <v>17</v>
      </c>
      <c r="I72" s="36">
        <f>H72/'[1]Children in Care'!H118</f>
        <v>0.12781954887218044</v>
      </c>
      <c r="J72" s="25">
        <f>J73+J78+J83+J88+J94</f>
        <v>24</v>
      </c>
      <c r="K72" s="36">
        <f>J72/'[1]Children in Care'!J118</f>
        <v>0.18461538461538463</v>
      </c>
      <c r="L72" s="25">
        <f>L73+L78+L83+L88+L94</f>
        <v>19</v>
      </c>
      <c r="M72" s="36">
        <f>L72/'[1]Children in Care'!L118</f>
        <v>0.14960629921259844</v>
      </c>
      <c r="N72" s="25">
        <f>N73+N78+N83+N88+N94</f>
        <v>21</v>
      </c>
      <c r="O72" s="36">
        <f>N72/'Children in Care'!N118</f>
        <v>0.16535433070866143</v>
      </c>
      <c r="P72" s="25">
        <f>P73+P78+P83+P88+P94</f>
        <v>20</v>
      </c>
      <c r="Q72" s="36">
        <f>P72/'Children in Care'!P118</f>
        <v>0.15503875968992248</v>
      </c>
      <c r="R72" s="25">
        <f>R73+R78+R83+R88+R94</f>
        <v>17</v>
      </c>
      <c r="S72" s="36">
        <f>R72/'Children in Care'!R118</f>
        <v>0.1328125</v>
      </c>
      <c r="T72" s="25">
        <f>T73+T78+T83+T88+T94</f>
        <v>15</v>
      </c>
      <c r="U72" s="36">
        <f>T72/'Children in Care'!T118</f>
        <v>0.1171875</v>
      </c>
      <c r="V72" s="25">
        <f>V73+V78+V83+V88+V94</f>
        <v>17</v>
      </c>
      <c r="W72" s="36">
        <f>V72/'Children in Care'!V118</f>
        <v>0.12592592592592591</v>
      </c>
      <c r="X72" s="170">
        <f>X73+X78+X83+X88+X94</f>
        <v>0</v>
      </c>
      <c r="Y72" s="171" t="e">
        <f>X72/'Children in Care'!X118</f>
        <v>#DIV/0!</v>
      </c>
      <c r="Z72" s="170">
        <f>Z73+Z78+Z83+Z88+Z94</f>
        <v>0</v>
      </c>
      <c r="AA72" s="171" t="e">
        <f>Z72/'Children in Care'!Z118</f>
        <v>#DIV/0!</v>
      </c>
      <c r="AB72" s="170">
        <f>AB73+AB78+AB83+AB88+AB94</f>
        <v>0</v>
      </c>
      <c r="AC72" s="171" t="e">
        <f>AB72/'Children in Care'!AB118</f>
        <v>#DIV/0!</v>
      </c>
      <c r="AD72" s="170">
        <f>AD73+AD78+AD83+AD88+AD94</f>
        <v>0</v>
      </c>
      <c r="AE72" s="171" t="e">
        <f>AD72/'Children in Care'!AD118</f>
        <v>#DIV/0!</v>
      </c>
      <c r="AF72" s="25">
        <f>AF73+AF78+AF83+AF88+AF94</f>
        <v>17</v>
      </c>
      <c r="AG72" s="36">
        <f>AF72/'Children in Care'!AF118</f>
        <v>0.12592592592592591</v>
      </c>
      <c r="AH72" s="36"/>
      <c r="AI72" s="22"/>
    </row>
    <row r="73" spans="1:35" ht="80.099999999999994" customHeight="1">
      <c r="A73" s="316"/>
      <c r="B73" s="27" t="s">
        <v>169</v>
      </c>
      <c r="C73" s="28">
        <f>SUM(C74:C77)</f>
        <v>5</v>
      </c>
      <c r="D73" s="38">
        <f>C73/'Children in Care'!C119</f>
        <v>0.18518518518518517</v>
      </c>
      <c r="E73" s="37"/>
      <c r="F73" s="37"/>
      <c r="G73" s="37"/>
      <c r="H73" s="28">
        <f>SUM(H74:H77)</f>
        <v>5</v>
      </c>
      <c r="I73" s="38">
        <f>H73/'[1]Children in Care'!H119</f>
        <v>0.20833333333333334</v>
      </c>
      <c r="J73" s="28">
        <f>SUM(J74:J77)</f>
        <v>5</v>
      </c>
      <c r="K73" s="38">
        <f>J73/'[1]Children in Care'!J119</f>
        <v>0.2</v>
      </c>
      <c r="L73" s="28">
        <f>SUM(L74:L77)</f>
        <v>6</v>
      </c>
      <c r="M73" s="38">
        <f>L73/'[1]Children in Care'!L119</f>
        <v>0.23076923076923078</v>
      </c>
      <c r="N73" s="28">
        <f>SUM(N74:N77)</f>
        <v>6</v>
      </c>
      <c r="O73" s="38">
        <f>N73/'Children in Care'!N119</f>
        <v>0.22222222222222221</v>
      </c>
      <c r="P73" s="28">
        <f>SUM(P74:P77)</f>
        <v>5</v>
      </c>
      <c r="Q73" s="38">
        <f>P73/'Children in Care'!P119</f>
        <v>0.18518518518518517</v>
      </c>
      <c r="R73" s="28">
        <f>SUM(R74:R77)</f>
        <v>5</v>
      </c>
      <c r="S73" s="38">
        <f>R73/'Children in Care'!R119</f>
        <v>0.17241379310344829</v>
      </c>
      <c r="T73" s="28">
        <f>SUM(T74:T77)</f>
        <v>5</v>
      </c>
      <c r="U73" s="38">
        <f>T73/'Children in Care'!T119</f>
        <v>0.17241379310344829</v>
      </c>
      <c r="V73" s="28">
        <f>SUM(V74:V77)</f>
        <v>6</v>
      </c>
      <c r="W73" s="38">
        <f>V73/'Children in Care'!V119</f>
        <v>0.22222222222222221</v>
      </c>
      <c r="X73" s="162">
        <f>SUM(X74:X77)</f>
        <v>0</v>
      </c>
      <c r="Y73" s="169" t="e">
        <f>X73/'Children in Care'!X119</f>
        <v>#DIV/0!</v>
      </c>
      <c r="Z73" s="162">
        <f>SUM(Z74:Z77)</f>
        <v>0</v>
      </c>
      <c r="AA73" s="169" t="e">
        <f>Z73/'Children in Care'!Z119</f>
        <v>#DIV/0!</v>
      </c>
      <c r="AB73" s="162">
        <f>SUM(AB74:AB77)</f>
        <v>0</v>
      </c>
      <c r="AC73" s="169" t="e">
        <f>AB73/'Children in Care'!AB119</f>
        <v>#DIV/0!</v>
      </c>
      <c r="AD73" s="162">
        <f>SUM(AD74:AD77)</f>
        <v>0</v>
      </c>
      <c r="AE73" s="169" t="e">
        <f>AD73/'Children in Care'!AD119</f>
        <v>#DIV/0!</v>
      </c>
      <c r="AF73" s="28">
        <f>SUM(AF74:AF77)</f>
        <v>6</v>
      </c>
      <c r="AG73" s="38">
        <f>AF73/'Children in Care'!AF119</f>
        <v>0.22222222222222221</v>
      </c>
      <c r="AH73" s="38"/>
      <c r="AI73" s="22"/>
    </row>
    <row r="74" spans="1:35" ht="80.099999999999994" customHeight="1" outlineLevel="1">
      <c r="A74" s="316"/>
      <c r="B74" s="30" t="s">
        <v>45</v>
      </c>
      <c r="C74" s="31">
        <v>3</v>
      </c>
      <c r="D74" s="70">
        <f>C74/'Children in Care'!C120</f>
        <v>0.375</v>
      </c>
      <c r="E74" s="40"/>
      <c r="F74" s="40"/>
      <c r="G74" s="40"/>
      <c r="H74" s="31">
        <v>3</v>
      </c>
      <c r="I74" s="70">
        <f>H74/'[1]Children in Care'!H120</f>
        <v>0.33333333333333331</v>
      </c>
      <c r="J74" s="31">
        <v>3</v>
      </c>
      <c r="K74" s="70">
        <f>J74/'[1]Children in Care'!J120</f>
        <v>0.33333333333333331</v>
      </c>
      <c r="L74" s="31">
        <v>3</v>
      </c>
      <c r="M74" s="70">
        <f>L74/'[1]Children in Care'!L120</f>
        <v>0.33333333333333331</v>
      </c>
      <c r="N74" s="31">
        <v>3</v>
      </c>
      <c r="O74" s="70">
        <f>N74/'Children in Care'!N120</f>
        <v>0.33333333333333331</v>
      </c>
      <c r="P74" s="31">
        <v>3</v>
      </c>
      <c r="Q74" s="70">
        <f>P74/'Children in Care'!P120</f>
        <v>0.3</v>
      </c>
      <c r="R74" s="31">
        <v>3</v>
      </c>
      <c r="S74" s="70">
        <f>R74/'Children in Care'!R120</f>
        <v>0.27272727272727271</v>
      </c>
      <c r="T74" s="31">
        <v>3</v>
      </c>
      <c r="U74" s="70">
        <f>T74/'Children in Care'!T120</f>
        <v>0.25</v>
      </c>
      <c r="V74" s="31">
        <v>3</v>
      </c>
      <c r="W74" s="70">
        <f>V74/'Children in Care'!V120</f>
        <v>0.3</v>
      </c>
      <c r="X74" s="163"/>
      <c r="Y74" s="107" t="e">
        <f>X74/'Children in Care'!X120</f>
        <v>#DIV/0!</v>
      </c>
      <c r="Z74" s="163"/>
      <c r="AA74" s="107" t="e">
        <f>Z74/'Children in Care'!Z120</f>
        <v>#DIV/0!</v>
      </c>
      <c r="AB74" s="163"/>
      <c r="AC74" s="107" t="e">
        <f>AB74/'Children in Care'!AB120</f>
        <v>#DIV/0!</v>
      </c>
      <c r="AD74" s="163"/>
      <c r="AE74" s="107" t="e">
        <f>AD74/'Children in Care'!AD120</f>
        <v>#DIV/0!</v>
      </c>
      <c r="AF74" s="33">
        <f>V74</f>
        <v>3</v>
      </c>
      <c r="AG74" s="105">
        <f>AF74/'Children in Care'!AF120</f>
        <v>0.3</v>
      </c>
      <c r="AH74" s="42"/>
      <c r="AI74" s="22"/>
    </row>
    <row r="75" spans="1:35" ht="80.099999999999994" customHeight="1" outlineLevel="1">
      <c r="A75" s="43"/>
      <c r="B75" s="30" t="s">
        <v>46</v>
      </c>
      <c r="C75" s="31">
        <v>2</v>
      </c>
      <c r="D75" s="70">
        <f>C75/'Children in Care'!C121</f>
        <v>0.4</v>
      </c>
      <c r="E75" s="40"/>
      <c r="F75" s="40"/>
      <c r="G75" s="40"/>
      <c r="H75" s="31">
        <v>2</v>
      </c>
      <c r="I75" s="70">
        <f>H75/'[1]Children in Care'!H121</f>
        <v>0.4</v>
      </c>
      <c r="J75" s="31">
        <v>2</v>
      </c>
      <c r="K75" s="70">
        <f>J75/'[1]Children in Care'!J121</f>
        <v>0.33333333333333331</v>
      </c>
      <c r="L75" s="31">
        <v>2</v>
      </c>
      <c r="M75" s="70">
        <f>L75/'[1]Children in Care'!L121</f>
        <v>0.4</v>
      </c>
      <c r="N75" s="31">
        <v>2</v>
      </c>
      <c r="O75" s="70">
        <f>N75/'Children in Care'!N121</f>
        <v>0.5</v>
      </c>
      <c r="P75" s="31">
        <v>2</v>
      </c>
      <c r="Q75" s="70">
        <f>P75/'Children in Care'!P121</f>
        <v>0.66666666666666663</v>
      </c>
      <c r="R75" s="31">
        <v>2</v>
      </c>
      <c r="S75" s="70">
        <f>R75/'Children in Care'!R121</f>
        <v>0.66666666666666663</v>
      </c>
      <c r="T75" s="31">
        <v>2</v>
      </c>
      <c r="U75" s="70">
        <f>T75/'Children in Care'!T121</f>
        <v>0.66666666666666663</v>
      </c>
      <c r="V75" s="31">
        <v>2</v>
      </c>
      <c r="W75" s="70">
        <f>V75/'Children in Care'!V121</f>
        <v>0.66666666666666663</v>
      </c>
      <c r="X75" s="163"/>
      <c r="Y75" s="107" t="e">
        <f>X75/'Children in Care'!X121</f>
        <v>#DIV/0!</v>
      </c>
      <c r="Z75" s="163"/>
      <c r="AA75" s="107" t="e">
        <f>Z75/'Children in Care'!Z121</f>
        <v>#DIV/0!</v>
      </c>
      <c r="AB75" s="163"/>
      <c r="AC75" s="107" t="e">
        <f>AB75/'Children in Care'!AB121</f>
        <v>#DIV/0!</v>
      </c>
      <c r="AD75" s="163"/>
      <c r="AE75" s="107" t="e">
        <f>AD75/'Children in Care'!AD121</f>
        <v>#DIV/0!</v>
      </c>
      <c r="AF75" s="33">
        <f t="shared" ref="AF75:AF77" si="128">V75</f>
        <v>2</v>
      </c>
      <c r="AG75" s="105">
        <f>AF75/'Children in Care'!AF121</f>
        <v>0.66666666666666663</v>
      </c>
      <c r="AH75" s="42"/>
      <c r="AI75" s="22"/>
    </row>
    <row r="76" spans="1:35" ht="80.099999999999994" customHeight="1" outlineLevel="1">
      <c r="A76" s="34"/>
      <c r="B76" s="30" t="s">
        <v>47</v>
      </c>
      <c r="C76" s="31">
        <v>0</v>
      </c>
      <c r="D76" s="70">
        <f>C76/'Children in Care'!C122</f>
        <v>0</v>
      </c>
      <c r="E76" s="40"/>
      <c r="F76" s="40"/>
      <c r="G76" s="40"/>
      <c r="H76" s="31">
        <v>0</v>
      </c>
      <c r="I76" s="70">
        <f>H76/'[1]Children in Care'!H122</f>
        <v>0</v>
      </c>
      <c r="J76" s="31">
        <v>0</v>
      </c>
      <c r="K76" s="70">
        <f>J76/'[1]Children in Care'!J122</f>
        <v>0</v>
      </c>
      <c r="L76" s="31">
        <v>0</v>
      </c>
      <c r="M76" s="70">
        <f>L76/'[1]Children in Care'!L122</f>
        <v>0</v>
      </c>
      <c r="N76" s="31">
        <v>0</v>
      </c>
      <c r="O76" s="70">
        <f>N76/'Children in Care'!N122</f>
        <v>0</v>
      </c>
      <c r="P76" s="31">
        <v>0</v>
      </c>
      <c r="Q76" s="70">
        <f>P76/'Children in Care'!P122</f>
        <v>0</v>
      </c>
      <c r="R76" s="31">
        <v>0</v>
      </c>
      <c r="S76" s="70">
        <f>R76/'Children in Care'!R122</f>
        <v>0</v>
      </c>
      <c r="T76" s="31">
        <v>0</v>
      </c>
      <c r="U76" s="70">
        <f>T76/'Children in Care'!T122</f>
        <v>0</v>
      </c>
      <c r="V76" s="31">
        <v>0</v>
      </c>
      <c r="W76" s="70">
        <f>V76/'Children in Care'!V122</f>
        <v>0</v>
      </c>
      <c r="X76" s="163"/>
      <c r="Y76" s="107" t="e">
        <f>X76/'Children in Care'!X122</f>
        <v>#DIV/0!</v>
      </c>
      <c r="Z76" s="163"/>
      <c r="AA76" s="107" t="e">
        <f>Z76/'Children in Care'!Z122</f>
        <v>#DIV/0!</v>
      </c>
      <c r="AB76" s="163"/>
      <c r="AC76" s="107" t="e">
        <f>AB76/'Children in Care'!AB122</f>
        <v>#DIV/0!</v>
      </c>
      <c r="AD76" s="163"/>
      <c r="AE76" s="107" t="e">
        <f>AD76/'Children in Care'!AD122</f>
        <v>#DIV/0!</v>
      </c>
      <c r="AF76" s="33">
        <f t="shared" si="128"/>
        <v>0</v>
      </c>
      <c r="AG76" s="105">
        <f>AF76/'Children in Care'!AF122</f>
        <v>0</v>
      </c>
      <c r="AH76" s="42"/>
      <c r="AI76" s="22"/>
    </row>
    <row r="77" spans="1:35" ht="80.099999999999994" customHeight="1" outlineLevel="1">
      <c r="A77" s="34"/>
      <c r="B77" s="30" t="s">
        <v>48</v>
      </c>
      <c r="C77" s="31">
        <v>0</v>
      </c>
      <c r="D77" s="70">
        <f>C77/'Children in Care'!C123</f>
        <v>0</v>
      </c>
      <c r="E77" s="40"/>
      <c r="F77" s="40"/>
      <c r="G77" s="40"/>
      <c r="H77" s="31">
        <v>0</v>
      </c>
      <c r="I77" s="70">
        <f>H77/'[1]Children in Care'!H123</f>
        <v>0</v>
      </c>
      <c r="J77" s="31">
        <v>0</v>
      </c>
      <c r="K77" s="70">
        <f>J77/'[1]Children in Care'!J123</f>
        <v>0</v>
      </c>
      <c r="L77" s="31">
        <v>1</v>
      </c>
      <c r="M77" s="70">
        <f>L77/'[1]Children in Care'!L123</f>
        <v>0.1111111111111111</v>
      </c>
      <c r="N77" s="31">
        <v>1</v>
      </c>
      <c r="O77" s="70">
        <f>N77/'Children in Care'!N123</f>
        <v>9.0909090909090912E-2</v>
      </c>
      <c r="P77" s="31">
        <v>0</v>
      </c>
      <c r="Q77" s="70">
        <f>P77/'Children in Care'!P123</f>
        <v>0</v>
      </c>
      <c r="R77" s="31">
        <v>0</v>
      </c>
      <c r="S77" s="70">
        <f>R77/'Children in Care'!R123</f>
        <v>0</v>
      </c>
      <c r="T77" s="31">
        <v>0</v>
      </c>
      <c r="U77" s="70">
        <f>T77/'Children in Care'!T123</f>
        <v>0</v>
      </c>
      <c r="V77" s="31">
        <v>1</v>
      </c>
      <c r="W77" s="70">
        <f>V77/'Children in Care'!V123</f>
        <v>0.1</v>
      </c>
      <c r="X77" s="163"/>
      <c r="Y77" s="107" t="e">
        <f>X77/'Children in Care'!X123</f>
        <v>#DIV/0!</v>
      </c>
      <c r="Z77" s="163"/>
      <c r="AA77" s="107" t="e">
        <f>Z77/'Children in Care'!Z123</f>
        <v>#DIV/0!</v>
      </c>
      <c r="AB77" s="163"/>
      <c r="AC77" s="107" t="e">
        <f>AB77/'Children in Care'!AB123</f>
        <v>#DIV/0!</v>
      </c>
      <c r="AD77" s="163"/>
      <c r="AE77" s="107" t="e">
        <f>AD77/'Children in Care'!AD123</f>
        <v>#DIV/0!</v>
      </c>
      <c r="AF77" s="33">
        <f t="shared" si="128"/>
        <v>1</v>
      </c>
      <c r="AG77" s="105">
        <f>AF77/'Children in Care'!AF123</f>
        <v>0.1</v>
      </c>
      <c r="AH77" s="42"/>
      <c r="AI77" s="22"/>
    </row>
    <row r="78" spans="1:35" ht="80.099999999999994" customHeight="1">
      <c r="A78" s="35"/>
      <c r="B78" s="27" t="s">
        <v>170</v>
      </c>
      <c r="C78" s="28">
        <f>SUM(C79:C82)</f>
        <v>0</v>
      </c>
      <c r="D78" s="38">
        <f>C78/'Children in Care'!C124</f>
        <v>0</v>
      </c>
      <c r="E78" s="37"/>
      <c r="F78" s="37"/>
      <c r="G78" s="37"/>
      <c r="H78" s="28">
        <f>SUM(H79:H82)</f>
        <v>1</v>
      </c>
      <c r="I78" s="38">
        <f>H78/'[1]Children in Care'!H124</f>
        <v>2.9411764705882353E-2</v>
      </c>
      <c r="J78" s="28">
        <f>SUM(J79:J82)</f>
        <v>2</v>
      </c>
      <c r="K78" s="38">
        <f>J78/'[1]Children in Care'!J124</f>
        <v>6.6666666666666666E-2</v>
      </c>
      <c r="L78" s="28">
        <f>SUM(L79:L82)</f>
        <v>1</v>
      </c>
      <c r="M78" s="38">
        <f>L78/'[1]Children in Care'!L124</f>
        <v>3.4482758620689655E-2</v>
      </c>
      <c r="N78" s="28">
        <f>SUM(N79:N82)</f>
        <v>1</v>
      </c>
      <c r="O78" s="38">
        <f>N78/'Children in Care'!N124</f>
        <v>3.8461538461538464E-2</v>
      </c>
      <c r="P78" s="28">
        <f>SUM(P79:P82)</f>
        <v>1</v>
      </c>
      <c r="Q78" s="38">
        <f>P78/'Children in Care'!P124</f>
        <v>4.1666666666666664E-2</v>
      </c>
      <c r="R78" s="28">
        <f>SUM(R79:R82)</f>
        <v>1</v>
      </c>
      <c r="S78" s="38">
        <f>R78/'Children in Care'!R124</f>
        <v>3.8461538461538464E-2</v>
      </c>
      <c r="T78" s="28">
        <f>SUM(T79:T82)</f>
        <v>1</v>
      </c>
      <c r="U78" s="38">
        <f>T78/'Children in Care'!T124</f>
        <v>3.7037037037037035E-2</v>
      </c>
      <c r="V78" s="28">
        <f>SUM(V79:V82)</f>
        <v>1</v>
      </c>
      <c r="W78" s="38">
        <f>V78/'Children in Care'!V124</f>
        <v>3.8461538461538464E-2</v>
      </c>
      <c r="X78" s="162">
        <f>SUM(X79:X82)</f>
        <v>0</v>
      </c>
      <c r="Y78" s="169" t="e">
        <f>X78/'Children in Care'!X124</f>
        <v>#DIV/0!</v>
      </c>
      <c r="Z78" s="162">
        <f>SUM(Z79:Z82)</f>
        <v>0</v>
      </c>
      <c r="AA78" s="169" t="e">
        <f>Z78/'Children in Care'!Z124</f>
        <v>#DIV/0!</v>
      </c>
      <c r="AB78" s="162">
        <f>SUM(AB79:AB82)</f>
        <v>0</v>
      </c>
      <c r="AC78" s="169" t="e">
        <f>AB78/'Children in Care'!AB124</f>
        <v>#DIV/0!</v>
      </c>
      <c r="AD78" s="162">
        <f>SUM(AD79:AD82)</f>
        <v>0</v>
      </c>
      <c r="AE78" s="169" t="e">
        <f>AD78/'Children in Care'!AD124</f>
        <v>#DIV/0!</v>
      </c>
      <c r="AF78" s="28">
        <f>SUM(AF79:AF82)</f>
        <v>1</v>
      </c>
      <c r="AG78" s="38">
        <f>AF78/'Children in Care'!AF124</f>
        <v>3.8461538461538464E-2</v>
      </c>
      <c r="AH78" s="38"/>
      <c r="AI78" s="22"/>
    </row>
    <row r="79" spans="1:35" ht="80.099999999999994" customHeight="1" outlineLevel="1">
      <c r="A79" s="35"/>
      <c r="B79" s="30" t="s">
        <v>49</v>
      </c>
      <c r="C79" s="31">
        <v>0</v>
      </c>
      <c r="D79" s="70">
        <f>C79/'Children in Care'!C125</f>
        <v>0</v>
      </c>
      <c r="E79" s="40"/>
      <c r="F79" s="40"/>
      <c r="G79" s="40"/>
      <c r="H79" s="31">
        <v>1</v>
      </c>
      <c r="I79" s="70">
        <f>H79/'[1]Children in Care'!H125</f>
        <v>6.6666666666666666E-2</v>
      </c>
      <c r="J79" s="31">
        <v>1</v>
      </c>
      <c r="K79" s="70">
        <f>J79/'[1]Children in Care'!J125</f>
        <v>6.6666666666666666E-2</v>
      </c>
      <c r="L79" s="31">
        <v>1</v>
      </c>
      <c r="M79" s="70">
        <f>L79/'[1]Children in Care'!L125</f>
        <v>6.6666666666666666E-2</v>
      </c>
      <c r="N79" s="31">
        <v>1</v>
      </c>
      <c r="O79" s="70">
        <f>N79/'Children in Care'!N125</f>
        <v>7.6923076923076927E-2</v>
      </c>
      <c r="P79" s="31">
        <v>1</v>
      </c>
      <c r="Q79" s="70">
        <f>P79/'Children in Care'!P125</f>
        <v>7.6923076923076927E-2</v>
      </c>
      <c r="R79" s="31">
        <v>1</v>
      </c>
      <c r="S79" s="70">
        <f>R79/'Children in Care'!R125</f>
        <v>9.0909090909090912E-2</v>
      </c>
      <c r="T79" s="31">
        <v>1</v>
      </c>
      <c r="U79" s="70">
        <f>T79/'Children in Care'!T125</f>
        <v>7.6923076923076927E-2</v>
      </c>
      <c r="V79" s="31">
        <v>1</v>
      </c>
      <c r="W79" s="70">
        <f>V79/'Children in Care'!V125</f>
        <v>0.1</v>
      </c>
      <c r="X79" s="163"/>
      <c r="Y79" s="107" t="e">
        <f>X79/'Children in Care'!X125</f>
        <v>#DIV/0!</v>
      </c>
      <c r="Z79" s="163"/>
      <c r="AA79" s="107" t="e">
        <f>Z79/'Children in Care'!Z125</f>
        <v>#DIV/0!</v>
      </c>
      <c r="AB79" s="163"/>
      <c r="AC79" s="107" t="e">
        <f>AB79/'Children in Care'!AB125</f>
        <v>#DIV/0!</v>
      </c>
      <c r="AD79" s="163"/>
      <c r="AE79" s="107" t="e">
        <f>AD79/'Children in Care'!AD125</f>
        <v>#DIV/0!</v>
      </c>
      <c r="AF79" s="33">
        <f>V79</f>
        <v>1</v>
      </c>
      <c r="AG79" s="105">
        <f>AF79/'Children in Care'!AF125</f>
        <v>0.1</v>
      </c>
      <c r="AH79" s="42"/>
      <c r="AI79" s="22"/>
    </row>
    <row r="80" spans="1:35" ht="80.099999999999994" customHeight="1" outlineLevel="1">
      <c r="A80" s="35"/>
      <c r="B80" s="30" t="s">
        <v>50</v>
      </c>
      <c r="C80" s="31">
        <v>0</v>
      </c>
      <c r="D80" s="70">
        <f>C80/'Children in Care'!C126</f>
        <v>0</v>
      </c>
      <c r="E80" s="40"/>
      <c r="F80" s="40"/>
      <c r="G80" s="40"/>
      <c r="H80" s="31">
        <v>0</v>
      </c>
      <c r="I80" s="70">
        <f>H80/'[1]Children in Care'!H126</f>
        <v>0</v>
      </c>
      <c r="J80" s="31">
        <v>0</v>
      </c>
      <c r="K80" s="70">
        <f>J80/'[1]Children in Care'!J126</f>
        <v>0</v>
      </c>
      <c r="L80" s="31">
        <v>0</v>
      </c>
      <c r="M80" s="70">
        <f>L80/'[1]Children in Care'!L126</f>
        <v>0</v>
      </c>
      <c r="N80" s="31">
        <v>0</v>
      </c>
      <c r="O80" s="70">
        <f>N80/'Children in Care'!N126</f>
        <v>0</v>
      </c>
      <c r="P80" s="31">
        <v>0</v>
      </c>
      <c r="Q80" s="70">
        <f>P80/'Children in Care'!P126</f>
        <v>0</v>
      </c>
      <c r="R80" s="31">
        <v>0</v>
      </c>
      <c r="S80" s="70">
        <f>R80/'Children in Care'!R126</f>
        <v>0</v>
      </c>
      <c r="T80" s="31">
        <v>0</v>
      </c>
      <c r="U80" s="70">
        <f>T80/'Children in Care'!T126</f>
        <v>0</v>
      </c>
      <c r="V80" s="31">
        <v>0</v>
      </c>
      <c r="W80" s="70">
        <f>V80/'Children in Care'!V126</f>
        <v>0</v>
      </c>
      <c r="X80" s="163"/>
      <c r="Y80" s="107" t="e">
        <f>X80/'Children in Care'!X126</f>
        <v>#DIV/0!</v>
      </c>
      <c r="Z80" s="163"/>
      <c r="AA80" s="107" t="e">
        <f>Z80/'Children in Care'!Z126</f>
        <v>#DIV/0!</v>
      </c>
      <c r="AB80" s="163"/>
      <c r="AC80" s="107" t="e">
        <f>AB80/'Children in Care'!AB126</f>
        <v>#DIV/0!</v>
      </c>
      <c r="AD80" s="163"/>
      <c r="AE80" s="107" t="e">
        <f>AD80/'Children in Care'!AD126</f>
        <v>#DIV/0!</v>
      </c>
      <c r="AF80" s="33">
        <f t="shared" ref="AF80:AF82" si="129">V80</f>
        <v>0</v>
      </c>
      <c r="AG80" s="105">
        <f>AF80/'Children in Care'!AF126</f>
        <v>0</v>
      </c>
      <c r="AH80" s="42"/>
      <c r="AI80" s="22"/>
    </row>
    <row r="81" spans="1:35" ht="80.099999999999994" customHeight="1" outlineLevel="1">
      <c r="A81" s="35"/>
      <c r="B81" s="30" t="s">
        <v>51</v>
      </c>
      <c r="C81" s="31">
        <v>0</v>
      </c>
      <c r="D81" s="70">
        <f>C81/'Children in Care'!C127</f>
        <v>0</v>
      </c>
      <c r="E81" s="40"/>
      <c r="F81" s="40"/>
      <c r="G81" s="40"/>
      <c r="H81" s="31">
        <v>0</v>
      </c>
      <c r="I81" s="70">
        <f>H81/'[1]Children in Care'!H127</f>
        <v>0</v>
      </c>
      <c r="J81" s="31">
        <v>1</v>
      </c>
      <c r="K81" s="70">
        <f>J81/'[1]Children in Care'!J127</f>
        <v>7.1428571428571425E-2</v>
      </c>
      <c r="L81" s="31">
        <v>0</v>
      </c>
      <c r="M81" s="70">
        <f>L81/'[1]Children in Care'!L127</f>
        <v>0</v>
      </c>
      <c r="N81" s="31">
        <v>0</v>
      </c>
      <c r="O81" s="70">
        <f>N81/'Children in Care'!N127</f>
        <v>0</v>
      </c>
      <c r="P81" s="31">
        <v>0</v>
      </c>
      <c r="Q81" s="70">
        <f>P81/'Children in Care'!P127</f>
        <v>0</v>
      </c>
      <c r="R81" s="31">
        <v>0</v>
      </c>
      <c r="S81" s="70">
        <f>R81/'Children in Care'!R127</f>
        <v>0</v>
      </c>
      <c r="T81" s="31">
        <v>0</v>
      </c>
      <c r="U81" s="70">
        <f>T81/'Children in Care'!T127</f>
        <v>0</v>
      </c>
      <c r="V81" s="31">
        <v>0</v>
      </c>
      <c r="W81" s="70">
        <f>V81/'Children in Care'!V127</f>
        <v>0</v>
      </c>
      <c r="X81" s="163"/>
      <c r="Y81" s="107" t="e">
        <f>X81/'Children in Care'!X127</f>
        <v>#DIV/0!</v>
      </c>
      <c r="Z81" s="163"/>
      <c r="AA81" s="107" t="e">
        <f>Z81/'Children in Care'!Z127</f>
        <v>#DIV/0!</v>
      </c>
      <c r="AB81" s="163"/>
      <c r="AC81" s="107" t="e">
        <f>AB81/'Children in Care'!AB127</f>
        <v>#DIV/0!</v>
      </c>
      <c r="AD81" s="163"/>
      <c r="AE81" s="107" t="e">
        <f>AD81/'Children in Care'!AD127</f>
        <v>#DIV/0!</v>
      </c>
      <c r="AF81" s="33">
        <f t="shared" si="129"/>
        <v>0</v>
      </c>
      <c r="AG81" s="105">
        <f>AF81/'Children in Care'!AF127</f>
        <v>0</v>
      </c>
      <c r="AH81" s="42"/>
      <c r="AI81" s="22"/>
    </row>
    <row r="82" spans="1:35" ht="80.099999999999994" customHeight="1" outlineLevel="1">
      <c r="A82" s="35"/>
      <c r="B82" s="30" t="s">
        <v>52</v>
      </c>
      <c r="C82" s="31">
        <v>0</v>
      </c>
      <c r="D82" s="107" t="e">
        <f>C82/'Children in Care'!C128</f>
        <v>#DIV/0!</v>
      </c>
      <c r="E82" s="40"/>
      <c r="F82" s="40"/>
      <c r="G82" s="40"/>
      <c r="H82" s="31">
        <v>0</v>
      </c>
      <c r="I82" s="107" t="e">
        <f>H82/'[1]Children in Care'!H128</f>
        <v>#DIV/0!</v>
      </c>
      <c r="J82" s="31">
        <v>0</v>
      </c>
      <c r="K82" s="107" t="e">
        <f>J82/'[1]Children in Care'!J128</f>
        <v>#DIV/0!</v>
      </c>
      <c r="L82" s="31">
        <v>0</v>
      </c>
      <c r="M82" s="107" t="e">
        <f>L82/'[1]Children in Care'!L128</f>
        <v>#DIV/0!</v>
      </c>
      <c r="N82" s="31">
        <v>0</v>
      </c>
      <c r="O82" s="107" t="e">
        <f>N82/'Children in Care'!N128</f>
        <v>#DIV/0!</v>
      </c>
      <c r="P82" s="31">
        <v>0</v>
      </c>
      <c r="Q82" s="107" t="e">
        <f>P82/'Children in Care'!P128</f>
        <v>#DIV/0!</v>
      </c>
      <c r="R82" s="31">
        <v>0</v>
      </c>
      <c r="S82" s="107" t="e">
        <f>R82/'Children in Care'!R128</f>
        <v>#DIV/0!</v>
      </c>
      <c r="T82" s="31">
        <v>0</v>
      </c>
      <c r="U82" s="107" t="e">
        <f>T82/'Children in Care'!T128</f>
        <v>#DIV/0!</v>
      </c>
      <c r="V82" s="31">
        <v>0</v>
      </c>
      <c r="W82" s="70">
        <f>V82/'Children in Care'!V128</f>
        <v>0</v>
      </c>
      <c r="X82" s="163"/>
      <c r="Y82" s="107" t="e">
        <f>X82/'Children in Care'!X128</f>
        <v>#DIV/0!</v>
      </c>
      <c r="Z82" s="163"/>
      <c r="AA82" s="107" t="e">
        <f>Z82/'Children in Care'!Z128</f>
        <v>#DIV/0!</v>
      </c>
      <c r="AB82" s="163"/>
      <c r="AC82" s="107" t="e">
        <f>AB82/'Children in Care'!AB128</f>
        <v>#DIV/0!</v>
      </c>
      <c r="AD82" s="163"/>
      <c r="AE82" s="107" t="e">
        <f>AD82/'Children in Care'!AD128</f>
        <v>#DIV/0!</v>
      </c>
      <c r="AF82" s="33">
        <f t="shared" si="129"/>
        <v>0</v>
      </c>
      <c r="AG82" s="234">
        <f>AF82/'Children in Care'!AF128</f>
        <v>0</v>
      </c>
      <c r="AH82" s="42"/>
      <c r="AI82" s="22"/>
    </row>
    <row r="83" spans="1:35" ht="80.099999999999994" customHeight="1">
      <c r="A83" s="35"/>
      <c r="B83" s="27" t="s">
        <v>171</v>
      </c>
      <c r="C83" s="28">
        <f>SUM(C84:C87)</f>
        <v>1</v>
      </c>
      <c r="D83" s="38">
        <f>C83/'Children in Care'!C129</f>
        <v>2.9411764705882353E-2</v>
      </c>
      <c r="E83" s="37"/>
      <c r="F83" s="37"/>
      <c r="G83" s="37"/>
      <c r="H83" s="28">
        <f>SUM(H84:H87)</f>
        <v>1</v>
      </c>
      <c r="I83" s="38">
        <f>H83/'[1]Children in Care'!H129</f>
        <v>3.3333333333333333E-2</v>
      </c>
      <c r="J83" s="28">
        <f>SUM(J84:J87)</f>
        <v>0</v>
      </c>
      <c r="K83" s="38">
        <f>J83/'[1]Children in Care'!J129</f>
        <v>0</v>
      </c>
      <c r="L83" s="28">
        <f>SUM(L84:L87)</f>
        <v>0</v>
      </c>
      <c r="M83" s="38">
        <f>L83/'[1]Children in Care'!L129</f>
        <v>0</v>
      </c>
      <c r="N83" s="28">
        <f>SUM(N84:N87)</f>
        <v>0</v>
      </c>
      <c r="O83" s="38">
        <f>N83/'Children in Care'!N129</f>
        <v>0</v>
      </c>
      <c r="P83" s="28">
        <f>SUM(P84:P87)</f>
        <v>0</v>
      </c>
      <c r="Q83" s="38">
        <f>P83/'Children in Care'!P129</f>
        <v>0</v>
      </c>
      <c r="R83" s="28">
        <f>SUM(R84:R87)</f>
        <v>0</v>
      </c>
      <c r="S83" s="38">
        <f>R83/'Children in Care'!R129</f>
        <v>0</v>
      </c>
      <c r="T83" s="28">
        <f>SUM(T84:T87)</f>
        <v>0</v>
      </c>
      <c r="U83" s="38">
        <f>T83/'Children in Care'!T129</f>
        <v>0</v>
      </c>
      <c r="V83" s="28">
        <f>SUM(V84:V87)</f>
        <v>0</v>
      </c>
      <c r="W83" s="38">
        <f>V83/'Children in Care'!V129</f>
        <v>0</v>
      </c>
      <c r="X83" s="162">
        <f>SUM(X84:X87)</f>
        <v>0</v>
      </c>
      <c r="Y83" s="169" t="e">
        <f>X83/'Children in Care'!X129</f>
        <v>#DIV/0!</v>
      </c>
      <c r="Z83" s="162">
        <f>SUM(Z84:Z87)</f>
        <v>0</v>
      </c>
      <c r="AA83" s="169" t="e">
        <f>Z83/'Children in Care'!Z129</f>
        <v>#DIV/0!</v>
      </c>
      <c r="AB83" s="162">
        <f>SUM(AB84:AB87)</f>
        <v>0</v>
      </c>
      <c r="AC83" s="169" t="e">
        <f>AB83/'Children in Care'!AB129</f>
        <v>#DIV/0!</v>
      </c>
      <c r="AD83" s="162">
        <f>SUM(AD84:AD87)</f>
        <v>0</v>
      </c>
      <c r="AE83" s="169" t="e">
        <f>AD83/'Children in Care'!AD129</f>
        <v>#DIV/0!</v>
      </c>
      <c r="AF83" s="28">
        <f>SUM(AF84:AF87)</f>
        <v>0</v>
      </c>
      <c r="AG83" s="38">
        <f>AF83/'Children in Care'!AF129</f>
        <v>0</v>
      </c>
      <c r="AH83" s="38"/>
      <c r="AI83" s="22"/>
    </row>
    <row r="84" spans="1:35" ht="80.099999999999994" customHeight="1" outlineLevel="1">
      <c r="A84" s="35"/>
      <c r="B84" s="30" t="s">
        <v>53</v>
      </c>
      <c r="C84" s="31">
        <v>0</v>
      </c>
      <c r="D84" s="70">
        <f>C84/'Children in Care'!C130</f>
        <v>0</v>
      </c>
      <c r="E84" s="40"/>
      <c r="F84" s="40"/>
      <c r="G84" s="40"/>
      <c r="H84" s="31">
        <v>0</v>
      </c>
      <c r="I84" s="70">
        <f>H84/'[1]Children in Care'!H130</f>
        <v>0</v>
      </c>
      <c r="J84" s="31">
        <v>0</v>
      </c>
      <c r="K84" s="70">
        <f>J84/'[1]Children in Care'!J130</f>
        <v>0</v>
      </c>
      <c r="L84" s="31">
        <v>0</v>
      </c>
      <c r="M84" s="70">
        <f>L84/'[1]Children in Care'!L130</f>
        <v>0</v>
      </c>
      <c r="N84" s="31">
        <v>0</v>
      </c>
      <c r="O84" s="70">
        <f>N84/'Children in Care'!N130</f>
        <v>0</v>
      </c>
      <c r="P84" s="31">
        <v>0</v>
      </c>
      <c r="Q84" s="70">
        <f>P84/'Children in Care'!P130</f>
        <v>0</v>
      </c>
      <c r="R84" s="31">
        <v>0</v>
      </c>
      <c r="S84" s="70">
        <f>R84/'Children in Care'!R130</f>
        <v>0</v>
      </c>
      <c r="T84" s="31">
        <v>0</v>
      </c>
      <c r="U84" s="70">
        <f>T84/'Children in Care'!T130</f>
        <v>0</v>
      </c>
      <c r="V84" s="31">
        <v>0</v>
      </c>
      <c r="W84" s="70">
        <f>V84/'Children in Care'!V130</f>
        <v>0</v>
      </c>
      <c r="X84" s="163"/>
      <c r="Y84" s="107" t="e">
        <f>X84/'Children in Care'!X130</f>
        <v>#DIV/0!</v>
      </c>
      <c r="Z84" s="163"/>
      <c r="AA84" s="107" t="e">
        <f>Z84/'Children in Care'!Z130</f>
        <v>#DIV/0!</v>
      </c>
      <c r="AB84" s="163"/>
      <c r="AC84" s="107" t="e">
        <f>AB84/'Children in Care'!AB130</f>
        <v>#DIV/0!</v>
      </c>
      <c r="AD84" s="163"/>
      <c r="AE84" s="107" t="e">
        <f>AD84/'Children in Care'!AD130</f>
        <v>#DIV/0!</v>
      </c>
      <c r="AF84" s="33">
        <f>V84</f>
        <v>0</v>
      </c>
      <c r="AG84" s="105">
        <f>AF84/'Children in Care'!AF130</f>
        <v>0</v>
      </c>
      <c r="AH84" s="42"/>
      <c r="AI84" s="22"/>
    </row>
    <row r="85" spans="1:35" ht="80.099999999999994" customHeight="1" outlineLevel="1">
      <c r="A85" s="35"/>
      <c r="B85" s="30" t="s">
        <v>54</v>
      </c>
      <c r="C85" s="31">
        <v>0</v>
      </c>
      <c r="D85" s="107" t="e">
        <f>C85/'Children in Care'!C131</f>
        <v>#DIV/0!</v>
      </c>
      <c r="E85" s="40"/>
      <c r="F85" s="40"/>
      <c r="G85" s="40"/>
      <c r="H85" s="31">
        <v>0</v>
      </c>
      <c r="I85" s="107" t="e">
        <f>H85/'[1]Children in Care'!H131</f>
        <v>#DIV/0!</v>
      </c>
      <c r="J85" s="31">
        <v>0</v>
      </c>
      <c r="K85" s="70">
        <f>J85/'[1]Children in Care'!J131</f>
        <v>0</v>
      </c>
      <c r="L85" s="31">
        <v>0</v>
      </c>
      <c r="M85" s="107" t="e">
        <f>L85/'[1]Children in Care'!L131</f>
        <v>#DIV/0!</v>
      </c>
      <c r="N85" s="31">
        <v>0</v>
      </c>
      <c r="O85" s="107" t="e">
        <f>N85/'Children in Care'!N131</f>
        <v>#DIV/0!</v>
      </c>
      <c r="P85" s="31">
        <v>0</v>
      </c>
      <c r="Q85" s="70">
        <f>P85/'Children in Care'!P131</f>
        <v>0</v>
      </c>
      <c r="R85" s="31">
        <v>0</v>
      </c>
      <c r="S85" s="107" t="e">
        <f>R85/'Children in Care'!R131</f>
        <v>#DIV/0!</v>
      </c>
      <c r="T85" s="31">
        <v>0</v>
      </c>
      <c r="U85" s="70">
        <f>T85/'Children in Care'!T131</f>
        <v>0</v>
      </c>
      <c r="V85" s="31">
        <v>0</v>
      </c>
      <c r="W85" s="70">
        <f>V85/'Children in Care'!V131</f>
        <v>0</v>
      </c>
      <c r="X85" s="163"/>
      <c r="Y85" s="107" t="e">
        <f>X85/'Children in Care'!X131</f>
        <v>#DIV/0!</v>
      </c>
      <c r="Z85" s="163"/>
      <c r="AA85" s="107" t="e">
        <f>Z85/'Children in Care'!Z131</f>
        <v>#DIV/0!</v>
      </c>
      <c r="AB85" s="163"/>
      <c r="AC85" s="107" t="e">
        <f>AB85/'Children in Care'!AB131</f>
        <v>#DIV/0!</v>
      </c>
      <c r="AD85" s="163"/>
      <c r="AE85" s="107" t="e">
        <f>AD85/'Children in Care'!AD131</f>
        <v>#DIV/0!</v>
      </c>
      <c r="AF85" s="33">
        <f t="shared" ref="AF85:AF87" si="130">V85</f>
        <v>0</v>
      </c>
      <c r="AG85" s="105">
        <f>AF85/'Children in Care'!AF131</f>
        <v>0</v>
      </c>
      <c r="AH85" s="42"/>
      <c r="AI85" s="22"/>
    </row>
    <row r="86" spans="1:35" ht="80.099999999999994" customHeight="1" outlineLevel="1">
      <c r="A86" s="35"/>
      <c r="B86" s="30" t="s">
        <v>55</v>
      </c>
      <c r="C86" s="31">
        <v>1</v>
      </c>
      <c r="D86" s="70">
        <f>C86/'Children in Care'!C132</f>
        <v>1</v>
      </c>
      <c r="E86" s="40"/>
      <c r="F86" s="40"/>
      <c r="G86" s="40"/>
      <c r="H86" s="31">
        <v>1</v>
      </c>
      <c r="I86" s="70">
        <f>H86/'[1]Children in Care'!H132</f>
        <v>1</v>
      </c>
      <c r="J86" s="31">
        <v>0</v>
      </c>
      <c r="K86" s="107" t="e">
        <f>J86/'[1]Children in Care'!J132</f>
        <v>#DIV/0!</v>
      </c>
      <c r="L86" s="31">
        <v>0</v>
      </c>
      <c r="M86" s="107" t="e">
        <f>L86/'[1]Children in Care'!L132</f>
        <v>#DIV/0!</v>
      </c>
      <c r="N86" s="31">
        <v>0</v>
      </c>
      <c r="O86" s="107" t="e">
        <f>N86/'Children in Care'!N132</f>
        <v>#DIV/0!</v>
      </c>
      <c r="P86" s="31">
        <v>0</v>
      </c>
      <c r="Q86" s="107" t="e">
        <f>P86/'Children in Care'!P132</f>
        <v>#DIV/0!</v>
      </c>
      <c r="R86" s="31">
        <v>0</v>
      </c>
      <c r="S86" s="107" t="e">
        <f>R86/'Children in Care'!R132</f>
        <v>#DIV/0!</v>
      </c>
      <c r="T86" s="31">
        <v>0</v>
      </c>
      <c r="U86" s="107" t="e">
        <f>T86/'Children in Care'!T132</f>
        <v>#DIV/0!</v>
      </c>
      <c r="V86" s="31">
        <v>0</v>
      </c>
      <c r="W86" s="107" t="e">
        <f>V86/'Children in Care'!V132</f>
        <v>#DIV/0!</v>
      </c>
      <c r="X86" s="163"/>
      <c r="Y86" s="107" t="e">
        <f>X86/'Children in Care'!X132</f>
        <v>#DIV/0!</v>
      </c>
      <c r="Z86" s="163"/>
      <c r="AA86" s="107" t="e">
        <f>Z86/'Children in Care'!Z132</f>
        <v>#DIV/0!</v>
      </c>
      <c r="AB86" s="163"/>
      <c r="AC86" s="107" t="e">
        <f>AB86/'Children in Care'!AB132</f>
        <v>#DIV/0!</v>
      </c>
      <c r="AD86" s="163"/>
      <c r="AE86" s="107" t="e">
        <f>AD86/'Children in Care'!AD132</f>
        <v>#DIV/0!</v>
      </c>
      <c r="AF86" s="33">
        <f t="shared" si="130"/>
        <v>0</v>
      </c>
      <c r="AG86" s="234" t="e">
        <f>AF86/'Children in Care'!AF132</f>
        <v>#DIV/0!</v>
      </c>
      <c r="AH86" s="42"/>
      <c r="AI86" s="22"/>
    </row>
    <row r="87" spans="1:35" ht="80.099999999999994" customHeight="1" outlineLevel="1">
      <c r="A87" s="35"/>
      <c r="B87" s="30" t="s">
        <v>56</v>
      </c>
      <c r="C87" s="31">
        <v>0</v>
      </c>
      <c r="D87" s="70">
        <f>C87/'Children in Care'!C133</f>
        <v>0</v>
      </c>
      <c r="E87" s="40"/>
      <c r="F87" s="40"/>
      <c r="G87" s="40"/>
      <c r="H87" s="31">
        <v>0</v>
      </c>
      <c r="I87" s="70">
        <f>H87/'[1]Children in Care'!H133</f>
        <v>0</v>
      </c>
      <c r="J87" s="31">
        <v>0</v>
      </c>
      <c r="K87" s="70">
        <f>J87/'[1]Children in Care'!J133</f>
        <v>0</v>
      </c>
      <c r="L87" s="31">
        <v>0</v>
      </c>
      <c r="M87" s="70">
        <f>L87/'[1]Children in Care'!L133</f>
        <v>0</v>
      </c>
      <c r="N87" s="31">
        <v>0</v>
      </c>
      <c r="O87" s="70">
        <f>N87/'Children in Care'!N133</f>
        <v>0</v>
      </c>
      <c r="P87" s="31">
        <v>0</v>
      </c>
      <c r="Q87" s="70">
        <f>P87/'Children in Care'!P133</f>
        <v>0</v>
      </c>
      <c r="R87" s="31">
        <v>0</v>
      </c>
      <c r="S87" s="70">
        <f>R87/'Children in Care'!R133</f>
        <v>0</v>
      </c>
      <c r="T87" s="31">
        <v>0</v>
      </c>
      <c r="U87" s="70">
        <f>T87/'Children in Care'!T133</f>
        <v>0</v>
      </c>
      <c r="V87" s="31">
        <v>0</v>
      </c>
      <c r="W87" s="70">
        <f>V87/'Children in Care'!V133</f>
        <v>0</v>
      </c>
      <c r="X87" s="163"/>
      <c r="Y87" s="107" t="e">
        <f>X87/'Children in Care'!X133</f>
        <v>#DIV/0!</v>
      </c>
      <c r="Z87" s="163"/>
      <c r="AA87" s="107" t="e">
        <f>Z87/'Children in Care'!Z133</f>
        <v>#DIV/0!</v>
      </c>
      <c r="AB87" s="163"/>
      <c r="AC87" s="107" t="e">
        <f>AB87/'Children in Care'!AB133</f>
        <v>#DIV/0!</v>
      </c>
      <c r="AD87" s="163"/>
      <c r="AE87" s="107" t="e">
        <f>AD87/'Children in Care'!AD133</f>
        <v>#DIV/0!</v>
      </c>
      <c r="AF87" s="33">
        <f t="shared" si="130"/>
        <v>0</v>
      </c>
      <c r="AG87" s="105">
        <f>AF87/'Children in Care'!AF133</f>
        <v>0</v>
      </c>
      <c r="AH87" s="42"/>
      <c r="AI87" s="22"/>
    </row>
    <row r="88" spans="1:35" ht="80.099999999999994" customHeight="1">
      <c r="A88" s="35"/>
      <c r="B88" s="27" t="s">
        <v>172</v>
      </c>
      <c r="C88" s="28">
        <f>SUM(C89:C93)</f>
        <v>4</v>
      </c>
      <c r="D88" s="38">
        <f>C88/'Children in Care'!C134</f>
        <v>0.12121212121212122</v>
      </c>
      <c r="E88" s="37"/>
      <c r="F88" s="37"/>
      <c r="G88" s="37"/>
      <c r="H88" s="28">
        <f>SUM(H89:H93)</f>
        <v>4</v>
      </c>
      <c r="I88" s="38">
        <f>H88/'[1]Children in Care'!H134</f>
        <v>0.12121212121212122</v>
      </c>
      <c r="J88" s="28">
        <f>SUM(J89:J93)</f>
        <v>10</v>
      </c>
      <c r="K88" s="38">
        <f>J88/'[1]Children in Care'!J134</f>
        <v>0.27777777777777779</v>
      </c>
      <c r="L88" s="28">
        <f>SUM(L89:L93)</f>
        <v>4</v>
      </c>
      <c r="M88" s="38">
        <f>L88/'[1]Children in Care'!L134</f>
        <v>0.11764705882352941</v>
      </c>
      <c r="N88" s="28">
        <f>SUM(N89:N93)</f>
        <v>4</v>
      </c>
      <c r="O88" s="38">
        <f>N88/'Children in Care'!N134</f>
        <v>0.10810810810810811</v>
      </c>
      <c r="P88" s="28">
        <f>SUM(P89:P93)</f>
        <v>4</v>
      </c>
      <c r="Q88" s="38">
        <f>P88/'Children in Care'!P134</f>
        <v>0.10810810810810811</v>
      </c>
      <c r="R88" s="28">
        <f>SUM(R89:R93)</f>
        <v>3</v>
      </c>
      <c r="S88" s="38">
        <f>R88/'Children in Care'!R134</f>
        <v>8.3333333333333329E-2</v>
      </c>
      <c r="T88" s="28">
        <f>SUM(T89:T93)</f>
        <v>1</v>
      </c>
      <c r="U88" s="38">
        <f>T88/'Children in Care'!T134</f>
        <v>2.7027027027027029E-2</v>
      </c>
      <c r="V88" s="28">
        <f>SUM(V89:V93)</f>
        <v>1</v>
      </c>
      <c r="W88" s="38">
        <f>V88/'Children in Care'!V134</f>
        <v>2.4390243902439025E-2</v>
      </c>
      <c r="X88" s="162">
        <f>SUM(X89:X93)</f>
        <v>0</v>
      </c>
      <c r="Y88" s="169" t="e">
        <f>X88/'Children in Care'!X134</f>
        <v>#DIV/0!</v>
      </c>
      <c r="Z88" s="162">
        <f>SUM(Z89:Z93)</f>
        <v>0</v>
      </c>
      <c r="AA88" s="169" t="e">
        <f>Z88/'Children in Care'!Z134</f>
        <v>#DIV/0!</v>
      </c>
      <c r="AB88" s="162">
        <f>SUM(AB89:AB93)</f>
        <v>0</v>
      </c>
      <c r="AC88" s="169" t="e">
        <f>AB88/'Children in Care'!AB134</f>
        <v>#DIV/0!</v>
      </c>
      <c r="AD88" s="162">
        <f>SUM(AD89:AD93)</f>
        <v>0</v>
      </c>
      <c r="AE88" s="169" t="e">
        <f>AD88/'Children in Care'!AD134</f>
        <v>#DIV/0!</v>
      </c>
      <c r="AF88" s="28">
        <f>SUM(AF89:AF93)</f>
        <v>1</v>
      </c>
      <c r="AG88" s="38">
        <f>AF88/'Children in Care'!AF134</f>
        <v>2.4390243902439025E-2</v>
      </c>
      <c r="AH88" s="38"/>
      <c r="AI88" s="22"/>
    </row>
    <row r="89" spans="1:35" ht="80.099999999999994" customHeight="1" outlineLevel="1">
      <c r="A89" s="35"/>
      <c r="B89" s="30" t="s">
        <v>57</v>
      </c>
      <c r="C89" s="31">
        <v>1</v>
      </c>
      <c r="D89" s="70">
        <f>C89/'Children in Care'!C135</f>
        <v>5.2631578947368418E-2</v>
      </c>
      <c r="E89" s="40"/>
      <c r="F89" s="40"/>
      <c r="G89" s="40"/>
      <c r="H89" s="31">
        <v>1</v>
      </c>
      <c r="I89" s="70">
        <f>H89/'[1]Children in Care'!H135</f>
        <v>4.5454545454545456E-2</v>
      </c>
      <c r="J89" s="31">
        <v>7</v>
      </c>
      <c r="K89" s="70">
        <f>J89/'[1]Children in Care'!J135</f>
        <v>0.35</v>
      </c>
      <c r="L89" s="31">
        <v>1</v>
      </c>
      <c r="M89" s="70">
        <f>L89/'[1]Children in Care'!L135</f>
        <v>0.05</v>
      </c>
      <c r="N89" s="31">
        <v>2</v>
      </c>
      <c r="O89" s="70">
        <f>N89/'Children in Care'!N135</f>
        <v>9.5238095238095233E-2</v>
      </c>
      <c r="P89" s="31">
        <v>1</v>
      </c>
      <c r="Q89" s="70">
        <f>P89/'Children in Care'!P135</f>
        <v>4.1666666666666664E-2</v>
      </c>
      <c r="R89" s="31">
        <v>1</v>
      </c>
      <c r="S89" s="70">
        <f>R89/'Children in Care'!R135</f>
        <v>4.1666666666666664E-2</v>
      </c>
      <c r="T89" s="31">
        <v>1</v>
      </c>
      <c r="U89" s="70">
        <f>T89/'Children in Care'!T135</f>
        <v>0.04</v>
      </c>
      <c r="V89" s="31">
        <v>1</v>
      </c>
      <c r="W89" s="70">
        <f>V89/'Children in Care'!V135</f>
        <v>3.7037037037037035E-2</v>
      </c>
      <c r="X89" s="163"/>
      <c r="Y89" s="107" t="e">
        <f>X89/'Children in Care'!X135</f>
        <v>#DIV/0!</v>
      </c>
      <c r="Z89" s="163"/>
      <c r="AA89" s="107" t="e">
        <f>Z89/'Children in Care'!Z135</f>
        <v>#DIV/0!</v>
      </c>
      <c r="AB89" s="163"/>
      <c r="AC89" s="107" t="e">
        <f>AB89/'Children in Care'!AB135</f>
        <v>#DIV/0!</v>
      </c>
      <c r="AD89" s="163"/>
      <c r="AE89" s="107" t="e">
        <f>AD89/'Children in Care'!AD135</f>
        <v>#DIV/0!</v>
      </c>
      <c r="AF89" s="33">
        <f>V89</f>
        <v>1</v>
      </c>
      <c r="AG89" s="105">
        <f>AF89/'Children in Care'!AF135</f>
        <v>3.7037037037037035E-2</v>
      </c>
      <c r="AH89" s="42"/>
      <c r="AI89" s="22"/>
    </row>
    <row r="90" spans="1:35" ht="80.099999999999994" customHeight="1" outlineLevel="1">
      <c r="A90" s="35"/>
      <c r="B90" s="30" t="s">
        <v>58</v>
      </c>
      <c r="C90" s="31">
        <v>3</v>
      </c>
      <c r="D90" s="70">
        <f>C90/'Children in Care'!C136</f>
        <v>0.42857142857142855</v>
      </c>
      <c r="E90" s="40"/>
      <c r="F90" s="40"/>
      <c r="G90" s="40"/>
      <c r="H90" s="31">
        <v>3</v>
      </c>
      <c r="I90" s="70">
        <f>H90/'[1]Children in Care'!H136</f>
        <v>0.75</v>
      </c>
      <c r="J90" s="31">
        <v>3</v>
      </c>
      <c r="K90" s="70">
        <f>J90/'[1]Children in Care'!J136</f>
        <v>0.33333333333333331</v>
      </c>
      <c r="L90" s="31">
        <v>3</v>
      </c>
      <c r="M90" s="70">
        <f>L90/'[1]Children in Care'!L136</f>
        <v>0.5</v>
      </c>
      <c r="N90" s="31">
        <v>0</v>
      </c>
      <c r="O90" s="70">
        <f>N90/'Children in Care'!N136</f>
        <v>0</v>
      </c>
      <c r="P90" s="31">
        <v>3</v>
      </c>
      <c r="Q90" s="70">
        <f>P90/'Children in Care'!P136</f>
        <v>0.5</v>
      </c>
      <c r="R90" s="31">
        <v>2</v>
      </c>
      <c r="S90" s="70">
        <f>R90/'Children in Care'!R136</f>
        <v>0.4</v>
      </c>
      <c r="T90" s="31">
        <v>0</v>
      </c>
      <c r="U90" s="70">
        <f>T90/'Children in Care'!T136</f>
        <v>0</v>
      </c>
      <c r="V90" s="31">
        <v>0</v>
      </c>
      <c r="W90" s="70">
        <f>V90/'Children in Care'!V136</f>
        <v>0</v>
      </c>
      <c r="X90" s="163"/>
      <c r="Y90" s="107" t="e">
        <f>X90/'Children in Care'!X136</f>
        <v>#DIV/0!</v>
      </c>
      <c r="Z90" s="163"/>
      <c r="AA90" s="107" t="e">
        <f>Z90/'Children in Care'!Z136</f>
        <v>#DIV/0!</v>
      </c>
      <c r="AB90" s="163"/>
      <c r="AC90" s="107" t="e">
        <f>AB90/'Children in Care'!AB136</f>
        <v>#DIV/0!</v>
      </c>
      <c r="AD90" s="163"/>
      <c r="AE90" s="107" t="e">
        <f>AD90/'Children in Care'!AD136</f>
        <v>#DIV/0!</v>
      </c>
      <c r="AF90" s="33">
        <f t="shared" ref="AF90:AF93" si="131">V90</f>
        <v>0</v>
      </c>
      <c r="AG90" s="105">
        <f>AF90/'Children in Care'!AF136</f>
        <v>0</v>
      </c>
      <c r="AH90" s="42"/>
      <c r="AI90" s="22"/>
    </row>
    <row r="91" spans="1:35" ht="80.099999999999994" customHeight="1" outlineLevel="1">
      <c r="A91" s="35"/>
      <c r="B91" s="30" t="s">
        <v>59</v>
      </c>
      <c r="C91" s="31">
        <v>0</v>
      </c>
      <c r="D91" s="70">
        <f>C91/'Children in Care'!C137</f>
        <v>0</v>
      </c>
      <c r="E91" s="40"/>
      <c r="F91" s="40"/>
      <c r="G91" s="40"/>
      <c r="H91" s="31">
        <v>0</v>
      </c>
      <c r="I91" s="70">
        <f>H91/'[1]Children in Care'!H137</f>
        <v>0</v>
      </c>
      <c r="J91" s="31">
        <v>0</v>
      </c>
      <c r="K91" s="70">
        <f>J91/'[1]Children in Care'!J137</f>
        <v>0</v>
      </c>
      <c r="L91" s="31">
        <v>0</v>
      </c>
      <c r="M91" s="70">
        <f>L91/'[1]Children in Care'!L137</f>
        <v>0</v>
      </c>
      <c r="N91" s="31">
        <v>0</v>
      </c>
      <c r="O91" s="70">
        <f>N91/'Children in Care'!N137</f>
        <v>0</v>
      </c>
      <c r="P91" s="31">
        <v>0</v>
      </c>
      <c r="Q91" s="70">
        <f>P91/'Children in Care'!P137</f>
        <v>0</v>
      </c>
      <c r="R91" s="31">
        <v>0</v>
      </c>
      <c r="S91" s="70">
        <f>R91/'Children in Care'!R137</f>
        <v>0</v>
      </c>
      <c r="T91" s="31">
        <v>0</v>
      </c>
      <c r="U91" s="107" t="e">
        <f>T91/'Children in Care'!T137</f>
        <v>#DIV/0!</v>
      </c>
      <c r="V91" s="31">
        <v>0</v>
      </c>
      <c r="W91" s="70">
        <f>V91/'Children in Care'!V137</f>
        <v>0</v>
      </c>
      <c r="X91" s="163"/>
      <c r="Y91" s="107" t="e">
        <f>X91/'Children in Care'!X137</f>
        <v>#DIV/0!</v>
      </c>
      <c r="Z91" s="163"/>
      <c r="AA91" s="107" t="e">
        <f>Z91/'Children in Care'!Z137</f>
        <v>#DIV/0!</v>
      </c>
      <c r="AB91" s="163"/>
      <c r="AC91" s="107" t="e">
        <f>AB91/'Children in Care'!AB137</f>
        <v>#DIV/0!</v>
      </c>
      <c r="AD91" s="163"/>
      <c r="AE91" s="107" t="e">
        <f>AD91/'Children in Care'!AD137</f>
        <v>#DIV/0!</v>
      </c>
      <c r="AF91" s="33">
        <f t="shared" si="131"/>
        <v>0</v>
      </c>
      <c r="AG91" s="105">
        <f>AF91/'Children in Care'!AF137</f>
        <v>0</v>
      </c>
      <c r="AH91" s="42"/>
      <c r="AI91" s="22"/>
    </row>
    <row r="92" spans="1:35" ht="80.099999999999994" customHeight="1" outlineLevel="1">
      <c r="A92" s="35"/>
      <c r="B92" s="30" t="s">
        <v>60</v>
      </c>
      <c r="C92" s="31">
        <v>0</v>
      </c>
      <c r="D92" s="70">
        <f>C92/'Children in Care'!C138</f>
        <v>0</v>
      </c>
      <c r="E92" s="40"/>
      <c r="F92" s="40"/>
      <c r="G92" s="40"/>
      <c r="H92" s="31">
        <v>0</v>
      </c>
      <c r="I92" s="70">
        <f>H92/'[1]Children in Care'!H138</f>
        <v>0</v>
      </c>
      <c r="J92" s="31">
        <v>0</v>
      </c>
      <c r="K92" s="70">
        <f>J92/'[1]Children in Care'!J138</f>
        <v>0</v>
      </c>
      <c r="L92" s="31">
        <v>0</v>
      </c>
      <c r="M92" s="70">
        <f>L92/'[1]Children in Care'!L138</f>
        <v>0</v>
      </c>
      <c r="N92" s="31">
        <v>0</v>
      </c>
      <c r="O92" s="70">
        <f>N92/'Children in Care'!N138</f>
        <v>0</v>
      </c>
      <c r="P92" s="31">
        <v>0</v>
      </c>
      <c r="Q92" s="70">
        <f>P92/'Children in Care'!P138</f>
        <v>0</v>
      </c>
      <c r="R92" s="31">
        <v>0</v>
      </c>
      <c r="S92" s="70">
        <f>R92/'Children in Care'!R138</f>
        <v>0</v>
      </c>
      <c r="T92" s="31">
        <v>0</v>
      </c>
      <c r="U92" s="70">
        <f>T92/'Children in Care'!T138</f>
        <v>0</v>
      </c>
      <c r="V92" s="31">
        <v>0</v>
      </c>
      <c r="W92" s="70">
        <f>V92/'Children in Care'!V138</f>
        <v>0</v>
      </c>
      <c r="X92" s="163"/>
      <c r="Y92" s="107" t="e">
        <f>X92/'Children in Care'!X138</f>
        <v>#DIV/0!</v>
      </c>
      <c r="Z92" s="163"/>
      <c r="AA92" s="107" t="e">
        <f>Z92/'Children in Care'!Z138</f>
        <v>#DIV/0!</v>
      </c>
      <c r="AB92" s="163"/>
      <c r="AC92" s="107" t="e">
        <f>AB92/'Children in Care'!AB138</f>
        <v>#DIV/0!</v>
      </c>
      <c r="AD92" s="163"/>
      <c r="AE92" s="107" t="e">
        <f>AD92/'Children in Care'!AD138</f>
        <v>#DIV/0!</v>
      </c>
      <c r="AF92" s="33">
        <f t="shared" si="131"/>
        <v>0</v>
      </c>
      <c r="AG92" s="105">
        <f>AF92/'Children in Care'!AF138</f>
        <v>0</v>
      </c>
      <c r="AH92" s="42"/>
      <c r="AI92" s="22"/>
    </row>
    <row r="93" spans="1:35" ht="80.099999999999994" customHeight="1" outlineLevel="1">
      <c r="A93" s="35"/>
      <c r="B93" s="30" t="s">
        <v>61</v>
      </c>
      <c r="C93" s="31">
        <v>0</v>
      </c>
      <c r="D93" s="70">
        <f>C93/'Children in Care'!C139</f>
        <v>0</v>
      </c>
      <c r="E93" s="40"/>
      <c r="F93" s="40"/>
      <c r="G93" s="40"/>
      <c r="H93" s="31">
        <v>0</v>
      </c>
      <c r="I93" s="70">
        <f>H93/'[1]Children in Care'!H139</f>
        <v>0</v>
      </c>
      <c r="J93" s="31">
        <v>0</v>
      </c>
      <c r="K93" s="70">
        <f>J93/'[1]Children in Care'!J139</f>
        <v>0</v>
      </c>
      <c r="L93" s="31">
        <v>0</v>
      </c>
      <c r="M93" s="70">
        <f>L93/'[1]Children in Care'!L139</f>
        <v>0</v>
      </c>
      <c r="N93" s="31">
        <v>2</v>
      </c>
      <c r="O93" s="70">
        <f>N93/'Children in Care'!N139</f>
        <v>0.5</v>
      </c>
      <c r="P93" s="31">
        <v>0</v>
      </c>
      <c r="Q93" s="70">
        <f>P93/'Children in Care'!P139</f>
        <v>0</v>
      </c>
      <c r="R93" s="31">
        <v>0</v>
      </c>
      <c r="S93" s="70">
        <f>R93/'Children in Care'!R139</f>
        <v>0</v>
      </c>
      <c r="T93" s="31">
        <v>0</v>
      </c>
      <c r="U93" s="70">
        <f>T93/'Children in Care'!T139</f>
        <v>0</v>
      </c>
      <c r="V93" s="31">
        <v>0</v>
      </c>
      <c r="W93" s="70">
        <f>V93/'Children in Care'!V139</f>
        <v>0</v>
      </c>
      <c r="X93" s="163"/>
      <c r="Y93" s="107" t="e">
        <f>X93/'Children in Care'!X139</f>
        <v>#DIV/0!</v>
      </c>
      <c r="Z93" s="163"/>
      <c r="AA93" s="107" t="e">
        <f>Z93/'Children in Care'!Z139</f>
        <v>#DIV/0!</v>
      </c>
      <c r="AB93" s="163"/>
      <c r="AC93" s="107" t="e">
        <f>AB93/'Children in Care'!AB139</f>
        <v>#DIV/0!</v>
      </c>
      <c r="AD93" s="163"/>
      <c r="AE93" s="107" t="e">
        <f>AD93/'Children in Care'!AD139</f>
        <v>#DIV/0!</v>
      </c>
      <c r="AF93" s="33">
        <f t="shared" si="131"/>
        <v>0</v>
      </c>
      <c r="AG93" s="105">
        <f>AF93/'Children in Care'!AF139</f>
        <v>0</v>
      </c>
      <c r="AH93" s="42"/>
      <c r="AI93" s="22"/>
    </row>
    <row r="94" spans="1:35" ht="80.099999999999994" customHeight="1" outlineLevel="1">
      <c r="A94" s="35"/>
      <c r="B94" s="27" t="s">
        <v>265</v>
      </c>
      <c r="C94" s="28"/>
      <c r="D94" s="169" t="e">
        <f>C94/'Children in Care'!C140</f>
        <v>#DIV/0!</v>
      </c>
      <c r="E94" s="37"/>
      <c r="F94" s="37"/>
      <c r="G94" s="37"/>
      <c r="H94" s="28">
        <v>6</v>
      </c>
      <c r="I94" s="38">
        <f>H94/'[1]Children in Care'!H140</f>
        <v>0.5</v>
      </c>
      <c r="J94" s="28">
        <v>7</v>
      </c>
      <c r="K94" s="38">
        <f>J94/'[1]Children in Care'!J140</f>
        <v>0.58333333333333337</v>
      </c>
      <c r="L94" s="28">
        <v>8</v>
      </c>
      <c r="M94" s="38">
        <f>L94/'[1]Children in Care'!L140</f>
        <v>0.66666666666666663</v>
      </c>
      <c r="N94" s="28">
        <v>10</v>
      </c>
      <c r="O94" s="38">
        <f>N94/'Children in Care'!N140</f>
        <v>0.76923076923076927</v>
      </c>
      <c r="P94" s="28">
        <v>10</v>
      </c>
      <c r="Q94" s="38">
        <f>P94/'Children in Care'!P140</f>
        <v>0.58823529411764708</v>
      </c>
      <c r="R94" s="28">
        <v>8</v>
      </c>
      <c r="S94" s="38">
        <f>R94/'Children in Care'!R140</f>
        <v>0.47058823529411764</v>
      </c>
      <c r="T94" s="28">
        <v>8</v>
      </c>
      <c r="U94" s="38">
        <f>T94/'Children in Care'!T140</f>
        <v>0.5714285714285714</v>
      </c>
      <c r="V94" s="28">
        <v>9</v>
      </c>
      <c r="W94" s="38">
        <f>V94/'Children in Care'!V140</f>
        <v>0.47368421052631576</v>
      </c>
      <c r="X94" s="162"/>
      <c r="Y94" s="169" t="e">
        <f>X94/'Children in Care'!X140</f>
        <v>#DIV/0!</v>
      </c>
      <c r="Z94" s="162"/>
      <c r="AA94" s="169" t="e">
        <f>Z94/'Children in Care'!Z140</f>
        <v>#DIV/0!</v>
      </c>
      <c r="AB94" s="162"/>
      <c r="AC94" s="169" t="e">
        <f>AB94/'Children in Care'!AB140</f>
        <v>#DIV/0!</v>
      </c>
      <c r="AD94" s="162"/>
      <c r="AE94" s="169" t="e">
        <f>AD94/'Children in Care'!AD140</f>
        <v>#DIV/0!</v>
      </c>
      <c r="AF94" s="28">
        <f>V94</f>
        <v>9</v>
      </c>
      <c r="AG94" s="38">
        <f>AF94/'Children in Care'!AF140</f>
        <v>0.47368421052631576</v>
      </c>
      <c r="AH94" s="38"/>
      <c r="AI94" s="22"/>
    </row>
    <row r="95" spans="1:35">
      <c r="A95" s="44" t="s">
        <v>269</v>
      </c>
    </row>
  </sheetData>
  <mergeCells count="22">
    <mergeCell ref="A72:A74"/>
    <mergeCell ref="X1:Y1"/>
    <mergeCell ref="L1:M1"/>
    <mergeCell ref="N1:O1"/>
    <mergeCell ref="P1:Q1"/>
    <mergeCell ref="R1:S1"/>
    <mergeCell ref="T1:U1"/>
    <mergeCell ref="V1:W1"/>
    <mergeCell ref="A1:B2"/>
    <mergeCell ref="C1:D1"/>
    <mergeCell ref="E1:F1"/>
    <mergeCell ref="G1:G2"/>
    <mergeCell ref="J1:K1"/>
    <mergeCell ref="H1:I1"/>
    <mergeCell ref="AH1:AH2"/>
    <mergeCell ref="A3:A5"/>
    <mergeCell ref="A26:A28"/>
    <mergeCell ref="A49:A51"/>
    <mergeCell ref="Z1:AA1"/>
    <mergeCell ref="AB1:AC1"/>
    <mergeCell ref="AD1:AE1"/>
    <mergeCell ref="AF1:AG1"/>
  </mergeCells>
  <conditionalFormatting sqref="AH1:AH2 AH26:AH94">
    <cfRule type="cellIs" dxfId="5" priority="3" stopIfTrue="1" operator="notBetween">
      <formula>0.1</formula>
      <formula>-0.1</formula>
    </cfRule>
  </conditionalFormatting>
  <pageMargins left="0.74803149606299213" right="0.74803149606299213" top="0.98425196850393704" bottom="0.98425196850393704" header="0.51181102362204722" footer="0.51181102362204722"/>
  <pageSetup paperSize="9" scale="21" firstPageNumber="31" fitToHeight="23" orientation="landscape" useFirstPageNumber="1" r:id="rId1"/>
  <headerFooter alignWithMargins="0">
    <oddFooter>&amp;R&amp;12Page &amp;P</oddFooter>
  </headerFooter>
  <rowBreaks count="3" manualBreakCount="3">
    <brk id="25" max="33" man="1"/>
    <brk id="48" max="33" man="1"/>
    <brk id="7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Cover Page</vt:lpstr>
      <vt:lpstr>Contents Link Page</vt:lpstr>
      <vt:lpstr>National Summary CIC &amp; SA</vt:lpstr>
      <vt:lpstr>Children in Care</vt:lpstr>
      <vt:lpstr>Children in Care SW</vt:lpstr>
      <vt:lpstr>Children in Care Care Plan</vt:lpstr>
      <vt:lpstr>Res Single Care Placement</vt:lpstr>
      <vt:lpstr>Children in Care Out of State</vt:lpstr>
      <vt:lpstr>CIC Private Placements</vt:lpstr>
      <vt:lpstr>Respite Care From Home</vt:lpstr>
      <vt:lpstr>CPW Social Work Activity</vt:lpstr>
      <vt:lpstr>Educational Welfare Service</vt:lpstr>
      <vt:lpstr>CPNS Monthly</vt:lpstr>
      <vt:lpstr>'Children in Care'!Print_Area</vt:lpstr>
      <vt:lpstr>'Children in Care Care Plan'!Print_Area</vt:lpstr>
      <vt:lpstr>'Children in Care Out of State'!Print_Area</vt:lpstr>
      <vt:lpstr>'Children in Care SW'!Print_Area</vt:lpstr>
      <vt:lpstr>'CIC Private Placements'!Print_Area</vt:lpstr>
      <vt:lpstr>'Contents Link Page'!Print_Area</vt:lpstr>
      <vt:lpstr>'Cover Page'!Print_Area</vt:lpstr>
      <vt:lpstr>'CPNS Monthly'!Print_Area</vt:lpstr>
      <vt:lpstr>'CPW Social Work Activity'!Print_Area</vt:lpstr>
      <vt:lpstr>'Educational Welfare Service'!Print_Area</vt:lpstr>
      <vt:lpstr>'National Summary CIC &amp; SA'!Print_Area</vt:lpstr>
      <vt:lpstr>'Res Single Care Placement'!Print_Area</vt:lpstr>
      <vt:lpstr>'Respite Care From Home'!Print_Area</vt:lpstr>
      <vt:lpstr>'Children in Care'!Print_Titles</vt:lpstr>
      <vt:lpstr>'Children in Care Care Plan'!Print_Titles</vt:lpstr>
      <vt:lpstr>'Children in Care Out of State'!Print_Titles</vt:lpstr>
      <vt:lpstr>'Children in Care SW'!Print_Titles</vt:lpstr>
      <vt:lpstr>'CIC Private Placements'!Print_Titles</vt:lpstr>
      <vt:lpstr>'Contents Link Page'!Print_Titles</vt:lpstr>
      <vt:lpstr>'CPNS Monthly'!Print_Titles</vt:lpstr>
      <vt:lpstr>'CPW Social Work Activity'!Print_Titles</vt:lpstr>
      <vt:lpstr>'Educational Welfare Service'!Print_Titles</vt:lpstr>
      <vt:lpstr>'National Summary CIC &amp; SA'!Print_Titles</vt:lpstr>
      <vt:lpstr>'Res Single Care Placement'!Print_Titles</vt:lpstr>
      <vt:lpstr>'Respite Care From Home'!Print_Titles</vt:lpstr>
    </vt:vector>
  </TitlesOfParts>
  <Company>hse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Performance and Activity Data 2017</dc:title>
  <dc:subject>Monthly Statistical Returns</dc:subject>
  <dc:creator>Quality Assurance Directorate</dc:creator>
  <cp:lastModifiedBy>Admin</cp:lastModifiedBy>
  <cp:lastPrinted>2017-10-27T14:16:57Z</cp:lastPrinted>
  <dcterms:created xsi:type="dcterms:W3CDTF">2015-04-09T14:41:23Z</dcterms:created>
  <dcterms:modified xsi:type="dcterms:W3CDTF">2017-10-27T14:17:00Z</dcterms:modified>
</cp:coreProperties>
</file>