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28860" windowHeight="6345" tabRatio="1000"/>
  </bookViews>
  <sheets>
    <sheet name="Cover Page" sheetId="59" r:id="rId1"/>
    <sheet name="Contents Link Page" sheetId="42" r:id="rId2"/>
    <sheet name="Child Protection Referrals" sheetId="19" r:id="rId3"/>
    <sheet name="Welfare Concern Referrals" sheetId="20" r:id="rId4"/>
    <sheet name="Total Referrals" sheetId="21" r:id="rId5"/>
    <sheet name="CPNS" sheetId="28" r:id="rId6"/>
    <sheet name="EOOH SWS 2017" sheetId="35" r:id="rId7"/>
    <sheet name="CIS 2017" sheetId="36" r:id="rId8"/>
    <sheet name="CIC In Education" sheetId="18" r:id="rId9"/>
    <sheet name="Aftercare " sheetId="24" r:id="rId10"/>
    <sheet name="Adoption Data" sheetId="58" r:id="rId11"/>
    <sheet name="Information &amp; Tracing" sheetId="40" r:id="rId12"/>
    <sheet name="Foster Carers" sheetId="23" r:id="rId13"/>
    <sheet name="Early Years Inspectorate" sheetId="22" r:id="rId14"/>
    <sheet name="NonStatutory Residential I&amp;M" sheetId="33" r:id="rId15"/>
    <sheet name="Insp&amp;Mon non Stat Foster" sheetId="64" r:id="rId16"/>
    <sheet name="Family Support Services" sheetId="60" r:id="rId17"/>
    <sheet name="PPFS Meitheal" sheetId="61" r:id="rId18"/>
    <sheet name="Alt Ed Home Education" sheetId="62" r:id="rId19"/>
    <sheet name="Alt Ed Independent Schools" sheetId="63" r:id="rId20"/>
  </sheets>
  <definedNames>
    <definedName name="_xlnm.Print_Area" localSheetId="10">'Adoption Data'!$A$1:$J$97</definedName>
    <definedName name="_xlnm.Print_Area" localSheetId="9">'Aftercare '!$A$1:$W$129</definedName>
    <definedName name="_xlnm.Print_Area" localSheetId="18">'Alt Ed Home Education'!$A$1:$O$41</definedName>
    <definedName name="_xlnm.Print_Area" localSheetId="19">'Alt Ed Independent Schools'!$A$1:$O$32</definedName>
    <definedName name="_xlnm.Print_Area" localSheetId="2">'Child Protection Referrals'!$A$1:$W$154</definedName>
    <definedName name="_xlnm.Print_Area" localSheetId="8">'CIC In Education'!$A$1:$W$54</definedName>
    <definedName name="_xlnm.Print_Area" localSheetId="7">'CIS 2017'!$A$1:$M$22</definedName>
    <definedName name="_xlnm.Print_Area" localSheetId="1">'Contents Link Page'!$A$1:$B$33</definedName>
    <definedName name="_xlnm.Print_Area" localSheetId="0">'Cover Page'!$A$1:$K$29</definedName>
    <definedName name="_xlnm.Print_Area" localSheetId="5">CPNS!$A$1:$W$91</definedName>
    <definedName name="_xlnm.Print_Area" localSheetId="13">'Early Years Inspectorate'!$A$1:$W$71</definedName>
    <definedName name="_xlnm.Print_Area" localSheetId="6">'EOOH SWS 2017'!$A$1:$W$23</definedName>
    <definedName name="_xlnm.Print_Area" localSheetId="16">'Family Support Services'!$A$1:$W$140</definedName>
    <definedName name="_xlnm.Print_Area" localSheetId="12">'Foster Carers'!$A$1:$W$93</definedName>
    <definedName name="_xlnm.Print_Area" localSheetId="11">'Information &amp; Tracing'!$A$1:$J$35</definedName>
    <definedName name="_xlnm.Print_Area" localSheetId="15">'Insp&amp;Mon non Stat Foster'!$A$1:$N$6</definedName>
    <definedName name="_xlnm.Print_Area" localSheetId="14">'NonStatutory Residential I&amp;M'!$A$1:$O$10</definedName>
    <definedName name="_xlnm.Print_Area" localSheetId="17">'PPFS Meitheal'!$A$1:$W$116</definedName>
    <definedName name="_xlnm.Print_Area" localSheetId="4">'Total Referrals'!$A$1:$W$106</definedName>
    <definedName name="_xlnm.Print_Area" localSheetId="3">'Welfare Concern Referrals'!$A$1:$W$107</definedName>
    <definedName name="_xlnm.Print_Titles" localSheetId="10">'Adoption Data'!$1:$1</definedName>
    <definedName name="_xlnm.Print_Titles" localSheetId="9">'Aftercare '!$1:$1</definedName>
    <definedName name="_xlnm.Print_Titles" localSheetId="18">'Alt Ed Home Education'!$1:$2</definedName>
    <definedName name="_xlnm.Print_Titles" localSheetId="19">'Alt Ed Independent Schools'!$1:$2</definedName>
    <definedName name="_xlnm.Print_Titles" localSheetId="2">'Child Protection Referrals'!$1:$1</definedName>
    <definedName name="_xlnm.Print_Titles" localSheetId="8">'CIC In Education'!$1:$1</definedName>
    <definedName name="_xlnm.Print_Titles" localSheetId="7">'CIS 2017'!$1:$1</definedName>
    <definedName name="_xlnm.Print_Titles" localSheetId="1">'Contents Link Page'!$1:$1</definedName>
    <definedName name="_xlnm.Print_Titles" localSheetId="5">CPNS!$1:$1</definedName>
    <definedName name="_xlnm.Print_Titles" localSheetId="13">'Early Years Inspectorate'!$1:$1</definedName>
    <definedName name="_xlnm.Print_Titles" localSheetId="6">'EOOH SWS 2017'!$1:$1</definedName>
    <definedName name="_xlnm.Print_Titles" localSheetId="16">'Family Support Services'!$1:$1</definedName>
    <definedName name="_xlnm.Print_Titles" localSheetId="12">'Foster Carers'!$1:$1</definedName>
    <definedName name="_xlnm.Print_Titles" localSheetId="11">'Information &amp; Tracing'!$1:$1</definedName>
    <definedName name="_xlnm.Print_Titles" localSheetId="15">'Insp&amp;Mon non Stat Foster'!$1:$2</definedName>
    <definedName name="_xlnm.Print_Titles" localSheetId="14">'NonStatutory Residential I&amp;M'!$1:$2</definedName>
    <definedName name="_xlnm.Print_Titles" localSheetId="17">'PPFS Meitheal'!$1:$1</definedName>
    <definedName name="_xlnm.Print_Titles" localSheetId="4">'Total Referrals'!$1:$1</definedName>
    <definedName name="_xlnm.Print_Titles" localSheetId="3">'Welfare Concern Referrals'!$1:$1</definedName>
  </definedNames>
  <calcPr calcId="125725"/>
</workbook>
</file>

<file path=xl/calcChain.xml><?xml version="1.0" encoding="utf-8"?>
<calcChain xmlns="http://schemas.openxmlformats.org/spreadsheetml/2006/main">
  <c r="C74" i="60"/>
  <c r="D74"/>
  <c r="E74"/>
  <c r="F74"/>
  <c r="G74"/>
  <c r="H74"/>
  <c r="I74"/>
  <c r="J74"/>
  <c r="K74"/>
  <c r="L74"/>
  <c r="M74"/>
  <c r="N74"/>
  <c r="O74"/>
  <c r="P74"/>
  <c r="Q74"/>
  <c r="R74"/>
  <c r="S74"/>
  <c r="T74"/>
  <c r="U74"/>
  <c r="V74"/>
  <c r="W74"/>
  <c r="B74"/>
  <c r="C76"/>
  <c r="D76"/>
  <c r="E76"/>
  <c r="F76"/>
  <c r="G76"/>
  <c r="H76"/>
  <c r="I76"/>
  <c r="J76"/>
  <c r="K76"/>
  <c r="L76"/>
  <c r="M76"/>
  <c r="N76"/>
  <c r="O76"/>
  <c r="P76"/>
  <c r="Q76"/>
  <c r="R76"/>
  <c r="S76"/>
  <c r="T76"/>
  <c r="U76"/>
  <c r="V76"/>
  <c r="W76"/>
  <c r="H3" i="64"/>
  <c r="M3"/>
  <c r="D4"/>
  <c r="F4"/>
  <c r="H4"/>
  <c r="J4"/>
  <c r="L4"/>
  <c r="M4"/>
  <c r="N4" s="1"/>
  <c r="M5"/>
  <c r="E10" i="33" l="1"/>
  <c r="M10"/>
  <c r="M7" l="1"/>
  <c r="M6"/>
  <c r="M8"/>
  <c r="M9"/>
  <c r="M17" i="62" l="1"/>
  <c r="M16"/>
  <c r="K37" l="1"/>
  <c r="I37"/>
  <c r="G37"/>
  <c r="E37"/>
  <c r="K32"/>
  <c r="I32"/>
  <c r="G32"/>
  <c r="E32"/>
  <c r="C70" i="22"/>
  <c r="D70"/>
  <c r="E70"/>
  <c r="F70"/>
  <c r="G70"/>
  <c r="H70"/>
  <c r="I70"/>
  <c r="J70"/>
  <c r="K70"/>
  <c r="L70"/>
  <c r="M70"/>
  <c r="N70"/>
  <c r="O70"/>
  <c r="P70"/>
  <c r="Q70"/>
  <c r="R70"/>
  <c r="S70"/>
  <c r="T70"/>
  <c r="U70"/>
  <c r="V70"/>
  <c r="W70"/>
  <c r="B70"/>
  <c r="C63"/>
  <c r="D63"/>
  <c r="E63"/>
  <c r="F63"/>
  <c r="G63"/>
  <c r="H63"/>
  <c r="I63"/>
  <c r="J63"/>
  <c r="K63"/>
  <c r="L63"/>
  <c r="M63"/>
  <c r="N63"/>
  <c r="O63"/>
  <c r="P63"/>
  <c r="Q63"/>
  <c r="R63"/>
  <c r="S63"/>
  <c r="T63"/>
  <c r="U63"/>
  <c r="V63"/>
  <c r="W63"/>
  <c r="B63"/>
  <c r="C56"/>
  <c r="D56"/>
  <c r="E56"/>
  <c r="F56"/>
  <c r="G56"/>
  <c r="H56"/>
  <c r="I56"/>
  <c r="J56"/>
  <c r="K56"/>
  <c r="L56"/>
  <c r="M56"/>
  <c r="N56"/>
  <c r="O56"/>
  <c r="P56"/>
  <c r="Q56"/>
  <c r="R56"/>
  <c r="S56"/>
  <c r="T56"/>
  <c r="U56"/>
  <c r="V56"/>
  <c r="W56"/>
  <c r="B56"/>
  <c r="C49"/>
  <c r="D49"/>
  <c r="E49"/>
  <c r="F49"/>
  <c r="G49"/>
  <c r="H49"/>
  <c r="I49"/>
  <c r="J49"/>
  <c r="K49"/>
  <c r="L49"/>
  <c r="M49"/>
  <c r="N49"/>
  <c r="O49"/>
  <c r="P49"/>
  <c r="Q49"/>
  <c r="R49"/>
  <c r="S49"/>
  <c r="T49"/>
  <c r="U49"/>
  <c r="V49"/>
  <c r="W49"/>
  <c r="B49"/>
  <c r="C42"/>
  <c r="D42"/>
  <c r="E42"/>
  <c r="F42"/>
  <c r="G42"/>
  <c r="H42"/>
  <c r="I42"/>
  <c r="J42"/>
  <c r="K42"/>
  <c r="L42"/>
  <c r="M42"/>
  <c r="N42"/>
  <c r="O42"/>
  <c r="P42"/>
  <c r="Q42"/>
  <c r="R42"/>
  <c r="S42"/>
  <c r="T42"/>
  <c r="U42"/>
  <c r="V42"/>
  <c r="W42"/>
  <c r="B42"/>
  <c r="W31"/>
  <c r="C35"/>
  <c r="D35"/>
  <c r="E35"/>
  <c r="F35"/>
  <c r="G35"/>
  <c r="H35"/>
  <c r="I35"/>
  <c r="J35"/>
  <c r="K35"/>
  <c r="L35"/>
  <c r="M35"/>
  <c r="N35"/>
  <c r="O35"/>
  <c r="P35"/>
  <c r="Q35"/>
  <c r="R35"/>
  <c r="S35"/>
  <c r="T35"/>
  <c r="U35"/>
  <c r="V35"/>
  <c r="W35"/>
  <c r="B35"/>
  <c r="C28"/>
  <c r="D28"/>
  <c r="E28"/>
  <c r="F28"/>
  <c r="G28"/>
  <c r="H28"/>
  <c r="I28"/>
  <c r="J28"/>
  <c r="K28"/>
  <c r="L28"/>
  <c r="M28"/>
  <c r="N28"/>
  <c r="O28"/>
  <c r="P28"/>
  <c r="Q28"/>
  <c r="R28"/>
  <c r="S28"/>
  <c r="T28"/>
  <c r="U28"/>
  <c r="V28"/>
  <c r="W28"/>
  <c r="B28"/>
  <c r="Q11"/>
  <c r="L11"/>
  <c r="G11"/>
  <c r="B11"/>
  <c r="W11"/>
  <c r="W10"/>
  <c r="C14"/>
  <c r="D14"/>
  <c r="E14"/>
  <c r="F14"/>
  <c r="G14"/>
  <c r="H14"/>
  <c r="I14"/>
  <c r="J14"/>
  <c r="K14"/>
  <c r="L14"/>
  <c r="M14"/>
  <c r="N14"/>
  <c r="O14"/>
  <c r="P14"/>
  <c r="Q14"/>
  <c r="R14"/>
  <c r="S14"/>
  <c r="T14"/>
  <c r="U14"/>
  <c r="V14"/>
  <c r="W14"/>
  <c r="B14"/>
  <c r="Q111" i="61"/>
  <c r="L111"/>
  <c r="G111"/>
  <c r="B111"/>
  <c r="V114"/>
  <c r="U114"/>
  <c r="T114"/>
  <c r="S114"/>
  <c r="R114"/>
  <c r="P114"/>
  <c r="O114"/>
  <c r="N114"/>
  <c r="M114"/>
  <c r="K114"/>
  <c r="J114"/>
  <c r="I114"/>
  <c r="H114"/>
  <c r="F114"/>
  <c r="E114"/>
  <c r="D114"/>
  <c r="C114"/>
  <c r="Q113"/>
  <c r="L113"/>
  <c r="G113"/>
  <c r="B113"/>
  <c r="Q112"/>
  <c r="L112"/>
  <c r="G112"/>
  <c r="B112"/>
  <c r="W113" l="1"/>
  <c r="L114"/>
  <c r="Q114"/>
  <c r="B114"/>
  <c r="W112"/>
  <c r="G114"/>
  <c r="W111"/>
  <c r="H4" i="63"/>
  <c r="M4"/>
  <c r="H6"/>
  <c r="M6"/>
  <c r="M7"/>
  <c r="M8"/>
  <c r="E9"/>
  <c r="G9"/>
  <c r="I9"/>
  <c r="K9"/>
  <c r="M11"/>
  <c r="M13"/>
  <c r="M14"/>
  <c r="M15"/>
  <c r="I16"/>
  <c r="K16"/>
  <c r="E18"/>
  <c r="F20" s="1"/>
  <c r="G18"/>
  <c r="H20" s="1"/>
  <c r="I18"/>
  <c r="J20" s="1"/>
  <c r="K18"/>
  <c r="L19" s="1"/>
  <c r="F19"/>
  <c r="M19"/>
  <c r="M20"/>
  <c r="F21"/>
  <c r="M21"/>
  <c r="F22"/>
  <c r="M22"/>
  <c r="M24"/>
  <c r="M25"/>
  <c r="M26"/>
  <c r="M27"/>
  <c r="H4" i="62"/>
  <c r="M4"/>
  <c r="F5"/>
  <c r="H5"/>
  <c r="J5"/>
  <c r="L5"/>
  <c r="M5"/>
  <c r="M7"/>
  <c r="F8"/>
  <c r="H8"/>
  <c r="J8"/>
  <c r="L8"/>
  <c r="M8"/>
  <c r="M10"/>
  <c r="F11"/>
  <c r="H11"/>
  <c r="J11"/>
  <c r="L11"/>
  <c r="M11"/>
  <c r="N11" s="1"/>
  <c r="F12"/>
  <c r="H12"/>
  <c r="J12"/>
  <c r="L12"/>
  <c r="M12"/>
  <c r="N12"/>
  <c r="F13"/>
  <c r="H13"/>
  <c r="J13"/>
  <c r="L13"/>
  <c r="M13"/>
  <c r="N13"/>
  <c r="F14"/>
  <c r="H14"/>
  <c r="J14"/>
  <c r="L14"/>
  <c r="M14"/>
  <c r="N14"/>
  <c r="M19"/>
  <c r="E20"/>
  <c r="F21" s="1"/>
  <c r="G20"/>
  <c r="I20"/>
  <c r="J21" s="1"/>
  <c r="K20"/>
  <c r="L21" s="1"/>
  <c r="H21"/>
  <c r="M21"/>
  <c r="H22"/>
  <c r="L22"/>
  <c r="M22"/>
  <c r="H23"/>
  <c r="J23"/>
  <c r="L23"/>
  <c r="M23"/>
  <c r="H24"/>
  <c r="L24"/>
  <c r="M24"/>
  <c r="H25"/>
  <c r="L25"/>
  <c r="M25"/>
  <c r="F26"/>
  <c r="H26"/>
  <c r="J26"/>
  <c r="L26"/>
  <c r="M26"/>
  <c r="M27"/>
  <c r="M28"/>
  <c r="M30"/>
  <c r="M31"/>
  <c r="M34"/>
  <c r="M35"/>
  <c r="M36"/>
  <c r="M37" l="1"/>
  <c r="M32"/>
  <c r="N5"/>
  <c r="J21" i="63"/>
  <c r="J19"/>
  <c r="J22"/>
  <c r="M20" i="62"/>
  <c r="N23" s="1"/>
  <c r="J25"/>
  <c r="F24"/>
  <c r="J22"/>
  <c r="N8"/>
  <c r="F25"/>
  <c r="J24"/>
  <c r="N22" i="63"/>
  <c r="M18"/>
  <c r="N19" s="1"/>
  <c r="M16"/>
  <c r="N21"/>
  <c r="M9"/>
  <c r="W114" i="61"/>
  <c r="L22" i="63"/>
  <c r="H21"/>
  <c r="L20"/>
  <c r="H19"/>
  <c r="H22"/>
  <c r="L21"/>
  <c r="F22" i="62"/>
  <c r="F23"/>
  <c r="C10" i="33"/>
  <c r="K10"/>
  <c r="I10"/>
  <c r="G10"/>
  <c r="M4"/>
  <c r="N26" i="62" l="1"/>
  <c r="N21"/>
  <c r="N24"/>
  <c r="N22"/>
  <c r="N25"/>
  <c r="N20" i="63"/>
  <c r="Q86" i="61"/>
  <c r="L86"/>
  <c r="G86"/>
  <c r="B86"/>
  <c r="W86" s="1"/>
  <c r="Q81"/>
  <c r="L81"/>
  <c r="G81"/>
  <c r="B81"/>
  <c r="W81" s="1"/>
  <c r="Q76"/>
  <c r="L76"/>
  <c r="G76"/>
  <c r="B76"/>
  <c r="W76" s="1"/>
  <c r="Q71"/>
  <c r="L71"/>
  <c r="G71"/>
  <c r="B71"/>
  <c r="W71" s="1"/>
  <c r="Q61"/>
  <c r="L61"/>
  <c r="G61"/>
  <c r="B61"/>
  <c r="W61" s="1"/>
  <c r="Q56"/>
  <c r="L56"/>
  <c r="G56"/>
  <c r="B56"/>
  <c r="W56" s="1"/>
  <c r="Q51"/>
  <c r="L51"/>
  <c r="G51"/>
  <c r="B51"/>
  <c r="W51" s="1"/>
  <c r="Q46"/>
  <c r="L46"/>
  <c r="G46"/>
  <c r="B46"/>
  <c r="W46" s="1"/>
  <c r="Q36"/>
  <c r="L36"/>
  <c r="G36"/>
  <c r="B36"/>
  <c r="W36" s="1"/>
  <c r="Q31"/>
  <c r="L31"/>
  <c r="G31"/>
  <c r="B31"/>
  <c r="W31" s="1"/>
  <c r="Q26"/>
  <c r="L26"/>
  <c r="G26"/>
  <c r="B26"/>
  <c r="W26" s="1"/>
  <c r="Q21"/>
  <c r="L21"/>
  <c r="G21"/>
  <c r="B21"/>
  <c r="W21" s="1"/>
  <c r="Q16"/>
  <c r="L16"/>
  <c r="G16"/>
  <c r="B16"/>
  <c r="W16" s="1"/>
  <c r="Q11"/>
  <c r="L11"/>
  <c r="G11"/>
  <c r="B11"/>
  <c r="W11" s="1"/>
  <c r="O128" i="60"/>
  <c r="B127"/>
  <c r="W133"/>
  <c r="C132"/>
  <c r="G132"/>
  <c r="C131"/>
  <c r="C136"/>
  <c r="G137"/>
  <c r="B137"/>
  <c r="Q135"/>
  <c r="L135"/>
  <c r="G135"/>
  <c r="B135"/>
  <c r="W135" s="1"/>
  <c r="Q130"/>
  <c r="L130"/>
  <c r="G130"/>
  <c r="B130"/>
  <c r="W130" s="1"/>
  <c r="Q125"/>
  <c r="L125"/>
  <c r="G125"/>
  <c r="B125"/>
  <c r="Q120"/>
  <c r="L120"/>
  <c r="G120"/>
  <c r="B120"/>
  <c r="Q115"/>
  <c r="L115"/>
  <c r="G115"/>
  <c r="B115"/>
  <c r="Q110"/>
  <c r="L110"/>
  <c r="G110"/>
  <c r="B110"/>
  <c r="Q105"/>
  <c r="L105"/>
  <c r="G105"/>
  <c r="B105"/>
  <c r="Q100"/>
  <c r="L100"/>
  <c r="G100"/>
  <c r="B100"/>
  <c r="W100" s="1"/>
  <c r="Q95"/>
  <c r="L95"/>
  <c r="G95"/>
  <c r="B95"/>
  <c r="W95" s="1"/>
  <c r="Q90"/>
  <c r="L90"/>
  <c r="G90"/>
  <c r="B90"/>
  <c r="Q85"/>
  <c r="L85"/>
  <c r="G85"/>
  <c r="B85"/>
  <c r="W85" s="1"/>
  <c r="Q80"/>
  <c r="L80"/>
  <c r="G80"/>
  <c r="B80"/>
  <c r="Q72"/>
  <c r="L72"/>
  <c r="G72"/>
  <c r="B72"/>
  <c r="Q58"/>
  <c r="L58"/>
  <c r="G58"/>
  <c r="B58"/>
  <c r="Q53"/>
  <c r="L53"/>
  <c r="G53"/>
  <c r="B53"/>
  <c r="Q48"/>
  <c r="L48"/>
  <c r="G48"/>
  <c r="B48"/>
  <c r="W48" s="1"/>
  <c r="Q43"/>
  <c r="L43"/>
  <c r="G43"/>
  <c r="B43"/>
  <c r="Q38"/>
  <c r="L38"/>
  <c r="G38"/>
  <c r="B38"/>
  <c r="Q33"/>
  <c r="L33"/>
  <c r="G33"/>
  <c r="B33"/>
  <c r="Q28"/>
  <c r="L28"/>
  <c r="G28"/>
  <c r="B28"/>
  <c r="Q23"/>
  <c r="L23"/>
  <c r="G23"/>
  <c r="B23"/>
  <c r="Q18"/>
  <c r="L18"/>
  <c r="G18"/>
  <c r="B18"/>
  <c r="Q13"/>
  <c r="L13"/>
  <c r="G13"/>
  <c r="B13"/>
  <c r="B3" i="61"/>
  <c r="G3"/>
  <c r="L3"/>
  <c r="W3" s="1"/>
  <c r="Q3"/>
  <c r="B4"/>
  <c r="G4"/>
  <c r="L4"/>
  <c r="Q4"/>
  <c r="B5"/>
  <c r="G5"/>
  <c r="L5"/>
  <c r="Q5"/>
  <c r="B7"/>
  <c r="G7"/>
  <c r="W7" s="1"/>
  <c r="L7"/>
  <c r="Q7"/>
  <c r="B8"/>
  <c r="G8"/>
  <c r="L8"/>
  <c r="Q8"/>
  <c r="B9"/>
  <c r="G9"/>
  <c r="L9"/>
  <c r="Q9"/>
  <c r="B12"/>
  <c r="G12"/>
  <c r="L12"/>
  <c r="Q12"/>
  <c r="B13"/>
  <c r="G13"/>
  <c r="W13" s="1"/>
  <c r="L13"/>
  <c r="Q13"/>
  <c r="C14"/>
  <c r="D14"/>
  <c r="E14"/>
  <c r="F14"/>
  <c r="H14"/>
  <c r="I14"/>
  <c r="J14"/>
  <c r="K14"/>
  <c r="M14"/>
  <c r="N14"/>
  <c r="O14"/>
  <c r="P14"/>
  <c r="R14"/>
  <c r="S14"/>
  <c r="T14"/>
  <c r="U14"/>
  <c r="V14"/>
  <c r="B17"/>
  <c r="G17"/>
  <c r="L17"/>
  <c r="Q17"/>
  <c r="B18"/>
  <c r="G18"/>
  <c r="L18"/>
  <c r="Q18"/>
  <c r="W18" s="1"/>
  <c r="C19"/>
  <c r="D19"/>
  <c r="E19"/>
  <c r="F19"/>
  <c r="H19"/>
  <c r="I19"/>
  <c r="J19"/>
  <c r="K19"/>
  <c r="M19"/>
  <c r="N19"/>
  <c r="O19"/>
  <c r="P19"/>
  <c r="R19"/>
  <c r="S19"/>
  <c r="T19"/>
  <c r="U19"/>
  <c r="V19"/>
  <c r="B22"/>
  <c r="G22"/>
  <c r="L22"/>
  <c r="Q22"/>
  <c r="B23"/>
  <c r="G23"/>
  <c r="L23"/>
  <c r="W23" s="1"/>
  <c r="Q23"/>
  <c r="C24"/>
  <c r="D24"/>
  <c r="E24"/>
  <c r="F24"/>
  <c r="H24"/>
  <c r="I24"/>
  <c r="J24"/>
  <c r="K24"/>
  <c r="M24"/>
  <c r="N24"/>
  <c r="O24"/>
  <c r="P24"/>
  <c r="R24"/>
  <c r="S24"/>
  <c r="T24"/>
  <c r="U24"/>
  <c r="V24"/>
  <c r="B27"/>
  <c r="G27"/>
  <c r="L27"/>
  <c r="Q27"/>
  <c r="B28"/>
  <c r="G28"/>
  <c r="W28" s="1"/>
  <c r="L28"/>
  <c r="Q28"/>
  <c r="C29"/>
  <c r="D29"/>
  <c r="E29"/>
  <c r="F29"/>
  <c r="H29"/>
  <c r="I29"/>
  <c r="J29"/>
  <c r="K29"/>
  <c r="M29"/>
  <c r="N29"/>
  <c r="O29"/>
  <c r="P29"/>
  <c r="R29"/>
  <c r="S29"/>
  <c r="T29"/>
  <c r="U29"/>
  <c r="V29"/>
  <c r="B32"/>
  <c r="G32"/>
  <c r="L32"/>
  <c r="Q32"/>
  <c r="B33"/>
  <c r="G33"/>
  <c r="L33"/>
  <c r="Q33"/>
  <c r="W33"/>
  <c r="C34"/>
  <c r="D34"/>
  <c r="E34"/>
  <c r="F34"/>
  <c r="H34"/>
  <c r="I34"/>
  <c r="J34"/>
  <c r="K34"/>
  <c r="M34"/>
  <c r="N34"/>
  <c r="O34"/>
  <c r="P34"/>
  <c r="R34"/>
  <c r="S34"/>
  <c r="T34"/>
  <c r="U34"/>
  <c r="V34"/>
  <c r="B37"/>
  <c r="G37"/>
  <c r="L37"/>
  <c r="Q37"/>
  <c r="B38"/>
  <c r="G38"/>
  <c r="L38"/>
  <c r="Q38"/>
  <c r="C39"/>
  <c r="D39"/>
  <c r="E39"/>
  <c r="F39"/>
  <c r="H39"/>
  <c r="I39"/>
  <c r="J39"/>
  <c r="K39"/>
  <c r="M39"/>
  <c r="N39"/>
  <c r="O39"/>
  <c r="P39"/>
  <c r="R39"/>
  <c r="S39"/>
  <c r="T39"/>
  <c r="U39"/>
  <c r="V39"/>
  <c r="B41"/>
  <c r="G41"/>
  <c r="W41" s="1"/>
  <c r="L41"/>
  <c r="Q41"/>
  <c r="B42"/>
  <c r="G42"/>
  <c r="L42"/>
  <c r="Q42"/>
  <c r="B43"/>
  <c r="G43"/>
  <c r="L43"/>
  <c r="Q43"/>
  <c r="C44"/>
  <c r="D44"/>
  <c r="E44"/>
  <c r="F44"/>
  <c r="H44"/>
  <c r="I44"/>
  <c r="J44"/>
  <c r="K44"/>
  <c r="M44"/>
  <c r="N44"/>
  <c r="O44"/>
  <c r="P44"/>
  <c r="R44"/>
  <c r="S44"/>
  <c r="T44"/>
  <c r="U44"/>
  <c r="V44"/>
  <c r="B47"/>
  <c r="G47"/>
  <c r="L47"/>
  <c r="Q47"/>
  <c r="B48"/>
  <c r="G48"/>
  <c r="L48"/>
  <c r="Q48"/>
  <c r="C49"/>
  <c r="D49"/>
  <c r="E49"/>
  <c r="F49"/>
  <c r="H49"/>
  <c r="I49"/>
  <c r="J49"/>
  <c r="K49"/>
  <c r="M49"/>
  <c r="N49"/>
  <c r="O49"/>
  <c r="P49"/>
  <c r="R49"/>
  <c r="S49"/>
  <c r="T49"/>
  <c r="U49"/>
  <c r="V49"/>
  <c r="B52"/>
  <c r="G52"/>
  <c r="L52"/>
  <c r="Q52"/>
  <c r="B53"/>
  <c r="G53"/>
  <c r="L53"/>
  <c r="W53" s="1"/>
  <c r="Q53"/>
  <c r="C54"/>
  <c r="D54"/>
  <c r="E54"/>
  <c r="F54"/>
  <c r="H54"/>
  <c r="I54"/>
  <c r="J54"/>
  <c r="K54"/>
  <c r="M54"/>
  <c r="N54"/>
  <c r="O54"/>
  <c r="P54"/>
  <c r="R54"/>
  <c r="S54"/>
  <c r="T54"/>
  <c r="U54"/>
  <c r="V54"/>
  <c r="B57"/>
  <c r="G57"/>
  <c r="L57"/>
  <c r="Q57"/>
  <c r="B58"/>
  <c r="G58"/>
  <c r="L58"/>
  <c r="Q58"/>
  <c r="C59"/>
  <c r="D59"/>
  <c r="E59"/>
  <c r="F59"/>
  <c r="H59"/>
  <c r="I59"/>
  <c r="J59"/>
  <c r="K59"/>
  <c r="M59"/>
  <c r="N59"/>
  <c r="O59"/>
  <c r="P59"/>
  <c r="R59"/>
  <c r="S59"/>
  <c r="T59"/>
  <c r="U59"/>
  <c r="V59"/>
  <c r="B62"/>
  <c r="G62"/>
  <c r="L62"/>
  <c r="Q62"/>
  <c r="B63"/>
  <c r="G63"/>
  <c r="L63"/>
  <c r="Q63"/>
  <c r="C64"/>
  <c r="D64"/>
  <c r="E64"/>
  <c r="F64"/>
  <c r="H64"/>
  <c r="I64"/>
  <c r="J64"/>
  <c r="K64"/>
  <c r="M64"/>
  <c r="N64"/>
  <c r="O64"/>
  <c r="P64"/>
  <c r="R64"/>
  <c r="S64"/>
  <c r="T64"/>
  <c r="U64"/>
  <c r="V64"/>
  <c r="B66"/>
  <c r="G66"/>
  <c r="L66"/>
  <c r="Q66"/>
  <c r="B67"/>
  <c r="G67"/>
  <c r="L67"/>
  <c r="Q67"/>
  <c r="B68"/>
  <c r="G68"/>
  <c r="L68"/>
  <c r="Q68"/>
  <c r="C69"/>
  <c r="D69"/>
  <c r="E69"/>
  <c r="F69"/>
  <c r="H69"/>
  <c r="I69"/>
  <c r="J69"/>
  <c r="K69"/>
  <c r="M69"/>
  <c r="N69"/>
  <c r="O69"/>
  <c r="P69"/>
  <c r="R69"/>
  <c r="S69"/>
  <c r="T69"/>
  <c r="U69"/>
  <c r="V69"/>
  <c r="B72"/>
  <c r="G72"/>
  <c r="L72"/>
  <c r="Q72"/>
  <c r="B73"/>
  <c r="G73"/>
  <c r="W73" s="1"/>
  <c r="L73"/>
  <c r="Q73"/>
  <c r="C74"/>
  <c r="D74"/>
  <c r="E74"/>
  <c r="F74"/>
  <c r="H74"/>
  <c r="I74"/>
  <c r="J74"/>
  <c r="K74"/>
  <c r="M74"/>
  <c r="N74"/>
  <c r="O74"/>
  <c r="P74"/>
  <c r="R74"/>
  <c r="S74"/>
  <c r="T74"/>
  <c r="U74"/>
  <c r="V74"/>
  <c r="B77"/>
  <c r="G77"/>
  <c r="L77"/>
  <c r="Q77"/>
  <c r="B78"/>
  <c r="G78"/>
  <c r="L78"/>
  <c r="Q78"/>
  <c r="C79"/>
  <c r="D79"/>
  <c r="E79"/>
  <c r="F79"/>
  <c r="H79"/>
  <c r="I79"/>
  <c r="J79"/>
  <c r="K79"/>
  <c r="M79"/>
  <c r="N79"/>
  <c r="O79"/>
  <c r="P79"/>
  <c r="R79"/>
  <c r="S79"/>
  <c r="T79"/>
  <c r="U79"/>
  <c r="V79"/>
  <c r="B82"/>
  <c r="G82"/>
  <c r="L82"/>
  <c r="Q82"/>
  <c r="B83"/>
  <c r="G83"/>
  <c r="L83"/>
  <c r="W83" s="1"/>
  <c r="Q83"/>
  <c r="C84"/>
  <c r="D84"/>
  <c r="E84"/>
  <c r="F84"/>
  <c r="H84"/>
  <c r="I84"/>
  <c r="J84"/>
  <c r="K84"/>
  <c r="M84"/>
  <c r="N84"/>
  <c r="O84"/>
  <c r="P84"/>
  <c r="R84"/>
  <c r="S84"/>
  <c r="T84"/>
  <c r="U84"/>
  <c r="V84"/>
  <c r="B87"/>
  <c r="G87"/>
  <c r="L87"/>
  <c r="Q87"/>
  <c r="B88"/>
  <c r="G88"/>
  <c r="W88" s="1"/>
  <c r="L88"/>
  <c r="Q88"/>
  <c r="C89"/>
  <c r="D89"/>
  <c r="E89"/>
  <c r="F89"/>
  <c r="H89"/>
  <c r="I89"/>
  <c r="J89"/>
  <c r="K89"/>
  <c r="M89"/>
  <c r="N89"/>
  <c r="O89"/>
  <c r="P89"/>
  <c r="R89"/>
  <c r="S89"/>
  <c r="T89"/>
  <c r="U89"/>
  <c r="V89"/>
  <c r="W91"/>
  <c r="B92"/>
  <c r="G92"/>
  <c r="L92"/>
  <c r="Q92"/>
  <c r="B93"/>
  <c r="G93"/>
  <c r="L93"/>
  <c r="Q93"/>
  <c r="W93" s="1"/>
  <c r="C94"/>
  <c r="D94"/>
  <c r="E94"/>
  <c r="F94"/>
  <c r="H94"/>
  <c r="I94"/>
  <c r="J94"/>
  <c r="K94"/>
  <c r="M94"/>
  <c r="N94"/>
  <c r="O94"/>
  <c r="P94"/>
  <c r="R94"/>
  <c r="S94"/>
  <c r="T94"/>
  <c r="U94"/>
  <c r="V94"/>
  <c r="W96"/>
  <c r="B97"/>
  <c r="G97"/>
  <c r="L97"/>
  <c r="Q97"/>
  <c r="B98"/>
  <c r="G98"/>
  <c r="L98"/>
  <c r="Q98"/>
  <c r="C99"/>
  <c r="D99"/>
  <c r="E99"/>
  <c r="F99"/>
  <c r="H99"/>
  <c r="I99"/>
  <c r="J99"/>
  <c r="K99"/>
  <c r="M99"/>
  <c r="N99"/>
  <c r="O99"/>
  <c r="P99"/>
  <c r="R99"/>
  <c r="S99"/>
  <c r="T99"/>
  <c r="U99"/>
  <c r="V99"/>
  <c r="W101"/>
  <c r="B102"/>
  <c r="G102"/>
  <c r="L102"/>
  <c r="Q102"/>
  <c r="B103"/>
  <c r="G103"/>
  <c r="L103"/>
  <c r="W103" s="1"/>
  <c r="Q103"/>
  <c r="C104"/>
  <c r="D104"/>
  <c r="E104"/>
  <c r="F104"/>
  <c r="H104"/>
  <c r="I104"/>
  <c r="J104"/>
  <c r="K104"/>
  <c r="M104"/>
  <c r="N104"/>
  <c r="O104"/>
  <c r="P104"/>
  <c r="R104"/>
  <c r="S104"/>
  <c r="T104"/>
  <c r="U104"/>
  <c r="V104"/>
  <c r="W106"/>
  <c r="B107"/>
  <c r="G107"/>
  <c r="L107"/>
  <c r="Q107"/>
  <c r="B108"/>
  <c r="G108"/>
  <c r="L108"/>
  <c r="Q108"/>
  <c r="C109"/>
  <c r="D109"/>
  <c r="E109"/>
  <c r="F109"/>
  <c r="H109"/>
  <c r="I109"/>
  <c r="J109"/>
  <c r="K109"/>
  <c r="M109"/>
  <c r="N109"/>
  <c r="O109"/>
  <c r="P109"/>
  <c r="R109"/>
  <c r="S109"/>
  <c r="T109"/>
  <c r="U109"/>
  <c r="V109"/>
  <c r="B3" i="60"/>
  <c r="G3"/>
  <c r="L3"/>
  <c r="Q3"/>
  <c r="B4"/>
  <c r="G4"/>
  <c r="L4"/>
  <c r="Q4"/>
  <c r="B5"/>
  <c r="G5"/>
  <c r="L5"/>
  <c r="Q5"/>
  <c r="W5" s="1"/>
  <c r="C6"/>
  <c r="D6"/>
  <c r="E6"/>
  <c r="F6"/>
  <c r="H6"/>
  <c r="I6"/>
  <c r="J6"/>
  <c r="K6"/>
  <c r="M6"/>
  <c r="N6"/>
  <c r="O6"/>
  <c r="P6"/>
  <c r="R6"/>
  <c r="S6"/>
  <c r="T6"/>
  <c r="U6"/>
  <c r="V6"/>
  <c r="B8"/>
  <c r="G8"/>
  <c r="L8"/>
  <c r="Q8"/>
  <c r="B9"/>
  <c r="G9"/>
  <c r="L9"/>
  <c r="Q9"/>
  <c r="B10"/>
  <c r="G10"/>
  <c r="W10" s="1"/>
  <c r="L10"/>
  <c r="Q10"/>
  <c r="C11"/>
  <c r="D11"/>
  <c r="E11"/>
  <c r="F11"/>
  <c r="H11"/>
  <c r="I11"/>
  <c r="J11"/>
  <c r="K11"/>
  <c r="M11"/>
  <c r="N11"/>
  <c r="O11"/>
  <c r="P11"/>
  <c r="R11"/>
  <c r="S11"/>
  <c r="T11"/>
  <c r="U11"/>
  <c r="V11"/>
  <c r="B14"/>
  <c r="G14"/>
  <c r="L14"/>
  <c r="Q14"/>
  <c r="B15"/>
  <c r="G15"/>
  <c r="L15"/>
  <c r="Q15"/>
  <c r="C16"/>
  <c r="B16" s="1"/>
  <c r="D16"/>
  <c r="E16"/>
  <c r="F16"/>
  <c r="H16"/>
  <c r="I16"/>
  <c r="J16"/>
  <c r="K16"/>
  <c r="M16"/>
  <c r="L16" s="1"/>
  <c r="N16"/>
  <c r="O16"/>
  <c r="P16"/>
  <c r="R16"/>
  <c r="S16"/>
  <c r="T16"/>
  <c r="U16"/>
  <c r="V16"/>
  <c r="B19"/>
  <c r="G19"/>
  <c r="L19"/>
  <c r="Q19"/>
  <c r="B20"/>
  <c r="G20"/>
  <c r="L20"/>
  <c r="Q20"/>
  <c r="C21"/>
  <c r="D21"/>
  <c r="E21"/>
  <c r="F21"/>
  <c r="H21"/>
  <c r="I21"/>
  <c r="J21"/>
  <c r="K21"/>
  <c r="M21"/>
  <c r="N21"/>
  <c r="O21"/>
  <c r="P21"/>
  <c r="R21"/>
  <c r="S21"/>
  <c r="T21"/>
  <c r="U21"/>
  <c r="V21"/>
  <c r="B24"/>
  <c r="G24"/>
  <c r="L24"/>
  <c r="Q24"/>
  <c r="B25"/>
  <c r="G25"/>
  <c r="W25" s="1"/>
  <c r="L25"/>
  <c r="Q25"/>
  <c r="C26"/>
  <c r="D26"/>
  <c r="E26"/>
  <c r="F26"/>
  <c r="H26"/>
  <c r="I26"/>
  <c r="J26"/>
  <c r="K26"/>
  <c r="M26"/>
  <c r="N26"/>
  <c r="O26"/>
  <c r="P26"/>
  <c r="R26"/>
  <c r="S26"/>
  <c r="T26"/>
  <c r="U26"/>
  <c r="V26"/>
  <c r="B29"/>
  <c r="G29"/>
  <c r="L29"/>
  <c r="Q29"/>
  <c r="B30"/>
  <c r="G30"/>
  <c r="L30"/>
  <c r="Q30"/>
  <c r="C31"/>
  <c r="D31"/>
  <c r="E31"/>
  <c r="F31"/>
  <c r="H31"/>
  <c r="I31"/>
  <c r="J31"/>
  <c r="K31"/>
  <c r="L31"/>
  <c r="M31"/>
  <c r="N31"/>
  <c r="O31"/>
  <c r="P31"/>
  <c r="R31"/>
  <c r="S31"/>
  <c r="T31"/>
  <c r="U31"/>
  <c r="V31"/>
  <c r="B34"/>
  <c r="G34"/>
  <c r="L34"/>
  <c r="Q34"/>
  <c r="B35"/>
  <c r="G35"/>
  <c r="L35"/>
  <c r="W35" s="1"/>
  <c r="Q35"/>
  <c r="C36"/>
  <c r="D36"/>
  <c r="E36"/>
  <c r="F36"/>
  <c r="H36"/>
  <c r="I36"/>
  <c r="J36"/>
  <c r="K36"/>
  <c r="M36"/>
  <c r="N36"/>
  <c r="O36"/>
  <c r="P36"/>
  <c r="R36"/>
  <c r="S36"/>
  <c r="T36"/>
  <c r="U36"/>
  <c r="V36"/>
  <c r="B39"/>
  <c r="G39"/>
  <c r="L39"/>
  <c r="Q39"/>
  <c r="B40"/>
  <c r="G40"/>
  <c r="W40" s="1"/>
  <c r="L40"/>
  <c r="Q40"/>
  <c r="C41"/>
  <c r="D41"/>
  <c r="E41"/>
  <c r="F41"/>
  <c r="H41"/>
  <c r="I41"/>
  <c r="J41"/>
  <c r="K41"/>
  <c r="M41"/>
  <c r="N41"/>
  <c r="O41"/>
  <c r="P41"/>
  <c r="R41"/>
  <c r="S41"/>
  <c r="T41"/>
  <c r="U41"/>
  <c r="V41"/>
  <c r="B44"/>
  <c r="G44"/>
  <c r="L44"/>
  <c r="Q44"/>
  <c r="B45"/>
  <c r="W45" s="1"/>
  <c r="G45"/>
  <c r="L45"/>
  <c r="Q45"/>
  <c r="C46"/>
  <c r="D46"/>
  <c r="E46"/>
  <c r="F46"/>
  <c r="H46"/>
  <c r="I46"/>
  <c r="J46"/>
  <c r="K46"/>
  <c r="M46"/>
  <c r="L46" s="1"/>
  <c r="N46"/>
  <c r="O46"/>
  <c r="P46"/>
  <c r="R46"/>
  <c r="S46"/>
  <c r="T46"/>
  <c r="U46"/>
  <c r="V46"/>
  <c r="B49"/>
  <c r="G49"/>
  <c r="L49"/>
  <c r="Q49"/>
  <c r="B50"/>
  <c r="G50"/>
  <c r="L50"/>
  <c r="Q50"/>
  <c r="C51"/>
  <c r="D51"/>
  <c r="E51"/>
  <c r="F51"/>
  <c r="H51"/>
  <c r="I51"/>
  <c r="J51"/>
  <c r="K51"/>
  <c r="M51"/>
  <c r="N51"/>
  <c r="O51"/>
  <c r="P51"/>
  <c r="L51" s="1"/>
  <c r="R51"/>
  <c r="S51"/>
  <c r="T51"/>
  <c r="U51"/>
  <c r="V51"/>
  <c r="B54"/>
  <c r="G54"/>
  <c r="L54"/>
  <c r="Q54"/>
  <c r="B55"/>
  <c r="G55"/>
  <c r="L55"/>
  <c r="W55" s="1"/>
  <c r="Q55"/>
  <c r="C56"/>
  <c r="D56"/>
  <c r="E56"/>
  <c r="F56"/>
  <c r="H56"/>
  <c r="I56"/>
  <c r="J56"/>
  <c r="K56"/>
  <c r="M56"/>
  <c r="N56"/>
  <c r="O56"/>
  <c r="P56"/>
  <c r="R56"/>
  <c r="S56"/>
  <c r="T56"/>
  <c r="U56"/>
  <c r="V56"/>
  <c r="B59"/>
  <c r="G59"/>
  <c r="L59"/>
  <c r="Q59"/>
  <c r="B60"/>
  <c r="G60"/>
  <c r="L60"/>
  <c r="Q60"/>
  <c r="C61"/>
  <c r="D61"/>
  <c r="E61"/>
  <c r="F61"/>
  <c r="H61"/>
  <c r="I61"/>
  <c r="J61"/>
  <c r="K61"/>
  <c r="M61"/>
  <c r="N61"/>
  <c r="O61"/>
  <c r="P61"/>
  <c r="R61"/>
  <c r="S61"/>
  <c r="T61"/>
  <c r="U61"/>
  <c r="V61"/>
  <c r="B63"/>
  <c r="G63"/>
  <c r="L63"/>
  <c r="Q63"/>
  <c r="C64"/>
  <c r="D64"/>
  <c r="D66" s="1"/>
  <c r="E64"/>
  <c r="F64"/>
  <c r="H64"/>
  <c r="I64"/>
  <c r="J64"/>
  <c r="K64"/>
  <c r="M64"/>
  <c r="N64"/>
  <c r="O64"/>
  <c r="P64"/>
  <c r="R64"/>
  <c r="S64"/>
  <c r="S66" s="1"/>
  <c r="T64"/>
  <c r="U64"/>
  <c r="V64"/>
  <c r="C65"/>
  <c r="D65"/>
  <c r="E65"/>
  <c r="F65"/>
  <c r="H65"/>
  <c r="I65"/>
  <c r="J65"/>
  <c r="K65"/>
  <c r="M65"/>
  <c r="N65"/>
  <c r="O65"/>
  <c r="O66" s="1"/>
  <c r="P65"/>
  <c r="R65"/>
  <c r="S65"/>
  <c r="T65"/>
  <c r="U65"/>
  <c r="V65"/>
  <c r="B68"/>
  <c r="G68"/>
  <c r="L68"/>
  <c r="Q68"/>
  <c r="B69"/>
  <c r="G69"/>
  <c r="L69"/>
  <c r="Q69"/>
  <c r="B70"/>
  <c r="G70"/>
  <c r="L70"/>
  <c r="Q70"/>
  <c r="B73"/>
  <c r="G73"/>
  <c r="L73"/>
  <c r="Q73"/>
  <c r="B75"/>
  <c r="G75"/>
  <c r="W75" s="1"/>
  <c r="L75"/>
  <c r="Q75"/>
  <c r="C77"/>
  <c r="D77"/>
  <c r="E77"/>
  <c r="F77"/>
  <c r="H77"/>
  <c r="I77"/>
  <c r="J77"/>
  <c r="K77"/>
  <c r="M77"/>
  <c r="N77"/>
  <c r="O77"/>
  <c r="P77"/>
  <c r="R77"/>
  <c r="S77"/>
  <c r="S78" s="1"/>
  <c r="T77"/>
  <c r="U77"/>
  <c r="V77"/>
  <c r="B81"/>
  <c r="G81"/>
  <c r="L81"/>
  <c r="Q81"/>
  <c r="B82"/>
  <c r="G82"/>
  <c r="L82"/>
  <c r="Q82"/>
  <c r="C83"/>
  <c r="D83"/>
  <c r="E83"/>
  <c r="F83"/>
  <c r="H83"/>
  <c r="I83"/>
  <c r="J83"/>
  <c r="K83"/>
  <c r="M83"/>
  <c r="N83"/>
  <c r="O83"/>
  <c r="P83"/>
  <c r="R83"/>
  <c r="S83"/>
  <c r="T83"/>
  <c r="U83"/>
  <c r="V83"/>
  <c r="B86"/>
  <c r="G86"/>
  <c r="L86"/>
  <c r="Q86"/>
  <c r="B87"/>
  <c r="G87"/>
  <c r="L87"/>
  <c r="Q87"/>
  <c r="C88"/>
  <c r="D88"/>
  <c r="E88"/>
  <c r="F88"/>
  <c r="H88"/>
  <c r="I88"/>
  <c r="J88"/>
  <c r="K88"/>
  <c r="M88"/>
  <c r="N88"/>
  <c r="O88"/>
  <c r="P88"/>
  <c r="R88"/>
  <c r="S88"/>
  <c r="T88"/>
  <c r="U88"/>
  <c r="V88"/>
  <c r="B91"/>
  <c r="G91"/>
  <c r="L91"/>
  <c r="Q91"/>
  <c r="B92"/>
  <c r="G92"/>
  <c r="W92" s="1"/>
  <c r="L92"/>
  <c r="Q92"/>
  <c r="C93"/>
  <c r="D93"/>
  <c r="E93"/>
  <c r="F93"/>
  <c r="H93"/>
  <c r="I93"/>
  <c r="J93"/>
  <c r="K93"/>
  <c r="M93"/>
  <c r="N93"/>
  <c r="O93"/>
  <c r="P93"/>
  <c r="R93"/>
  <c r="S93"/>
  <c r="T93"/>
  <c r="U93"/>
  <c r="V93"/>
  <c r="B96"/>
  <c r="G96"/>
  <c r="L96"/>
  <c r="Q96"/>
  <c r="B97"/>
  <c r="G97"/>
  <c r="L97"/>
  <c r="Q97"/>
  <c r="C98"/>
  <c r="D98"/>
  <c r="E98"/>
  <c r="F98"/>
  <c r="H98"/>
  <c r="I98"/>
  <c r="J98"/>
  <c r="K98"/>
  <c r="M98"/>
  <c r="N98"/>
  <c r="O98"/>
  <c r="P98"/>
  <c r="R98"/>
  <c r="S98"/>
  <c r="T98"/>
  <c r="U98"/>
  <c r="V98"/>
  <c r="B101"/>
  <c r="G101"/>
  <c r="L101"/>
  <c r="Q101"/>
  <c r="B102"/>
  <c r="G102"/>
  <c r="L102"/>
  <c r="Q102"/>
  <c r="C103"/>
  <c r="D103"/>
  <c r="E103"/>
  <c r="F103"/>
  <c r="H103"/>
  <c r="I103"/>
  <c r="J103"/>
  <c r="K103"/>
  <c r="M103"/>
  <c r="N103"/>
  <c r="O103"/>
  <c r="P103"/>
  <c r="R103"/>
  <c r="S103"/>
  <c r="T103"/>
  <c r="U103"/>
  <c r="V103"/>
  <c r="B106"/>
  <c r="G106"/>
  <c r="L106"/>
  <c r="Q106"/>
  <c r="B107"/>
  <c r="G107"/>
  <c r="L107"/>
  <c r="W107" s="1"/>
  <c r="Q107"/>
  <c r="C108"/>
  <c r="D108"/>
  <c r="E108"/>
  <c r="F108"/>
  <c r="H108"/>
  <c r="I108"/>
  <c r="J108"/>
  <c r="K108"/>
  <c r="M108"/>
  <c r="N108"/>
  <c r="O108"/>
  <c r="P108"/>
  <c r="R108"/>
  <c r="S108"/>
  <c r="T108"/>
  <c r="U108"/>
  <c r="V108"/>
  <c r="B111"/>
  <c r="G111"/>
  <c r="L111"/>
  <c r="Q111"/>
  <c r="B112"/>
  <c r="G112"/>
  <c r="W112" s="1"/>
  <c r="W127" s="1"/>
  <c r="L112"/>
  <c r="L127" s="1"/>
  <c r="Q112"/>
  <c r="Q127" s="1"/>
  <c r="C113"/>
  <c r="C128" s="1"/>
  <c r="D113"/>
  <c r="D128" s="1"/>
  <c r="E113"/>
  <c r="E128" s="1"/>
  <c r="F113"/>
  <c r="F128" s="1"/>
  <c r="H113"/>
  <c r="I113"/>
  <c r="I128" s="1"/>
  <c r="J113"/>
  <c r="J128" s="1"/>
  <c r="K113"/>
  <c r="K128" s="1"/>
  <c r="M113"/>
  <c r="M128" s="1"/>
  <c r="N113"/>
  <c r="N128" s="1"/>
  <c r="O113"/>
  <c r="P113"/>
  <c r="P128" s="1"/>
  <c r="R113"/>
  <c r="S113"/>
  <c r="S128" s="1"/>
  <c r="T113"/>
  <c r="T128" s="1"/>
  <c r="U113"/>
  <c r="U128" s="1"/>
  <c r="V113"/>
  <c r="V128" s="1"/>
  <c r="B116"/>
  <c r="G116"/>
  <c r="L116"/>
  <c r="Q116"/>
  <c r="B117"/>
  <c r="B132" s="1"/>
  <c r="G117"/>
  <c r="L117"/>
  <c r="L132" s="1"/>
  <c r="Q117"/>
  <c r="Q132" s="1"/>
  <c r="W117"/>
  <c r="W132" s="1"/>
  <c r="C118"/>
  <c r="D118"/>
  <c r="E118"/>
  <c r="F118"/>
  <c r="H118"/>
  <c r="I118"/>
  <c r="J118"/>
  <c r="K118"/>
  <c r="M118"/>
  <c r="N118"/>
  <c r="O118"/>
  <c r="N133" s="1"/>
  <c r="P118"/>
  <c r="R118"/>
  <c r="S118"/>
  <c r="R133" s="1"/>
  <c r="T118"/>
  <c r="U118"/>
  <c r="V118"/>
  <c r="B121"/>
  <c r="G121"/>
  <c r="L121"/>
  <c r="Q121"/>
  <c r="B122"/>
  <c r="G122"/>
  <c r="L122"/>
  <c r="L137" s="1"/>
  <c r="Q122"/>
  <c r="Q137" s="1"/>
  <c r="C123"/>
  <c r="D123"/>
  <c r="D138" s="1"/>
  <c r="E123"/>
  <c r="E138" s="1"/>
  <c r="F123"/>
  <c r="F138" s="1"/>
  <c r="H123"/>
  <c r="I123"/>
  <c r="J123"/>
  <c r="K123"/>
  <c r="M123"/>
  <c r="N123"/>
  <c r="O123"/>
  <c r="O138" s="1"/>
  <c r="P123"/>
  <c r="R123"/>
  <c r="S123"/>
  <c r="T123"/>
  <c r="U123"/>
  <c r="V123"/>
  <c r="C126"/>
  <c r="D126"/>
  <c r="E126"/>
  <c r="F126"/>
  <c r="H126"/>
  <c r="I126"/>
  <c r="J126"/>
  <c r="K126"/>
  <c r="M126"/>
  <c r="N126"/>
  <c r="O126"/>
  <c r="P126"/>
  <c r="R126"/>
  <c r="S126"/>
  <c r="T126"/>
  <c r="U126"/>
  <c r="V126"/>
  <c r="C127"/>
  <c r="D127"/>
  <c r="E127"/>
  <c r="F127"/>
  <c r="H127"/>
  <c r="I127"/>
  <c r="J127"/>
  <c r="K127"/>
  <c r="M127"/>
  <c r="N127"/>
  <c r="O127"/>
  <c r="P127"/>
  <c r="R127"/>
  <c r="S127"/>
  <c r="T127"/>
  <c r="U127"/>
  <c r="V127"/>
  <c r="D131"/>
  <c r="E131"/>
  <c r="F131"/>
  <c r="H131"/>
  <c r="I131"/>
  <c r="J131"/>
  <c r="K131"/>
  <c r="M131"/>
  <c r="N131"/>
  <c r="O131"/>
  <c r="P131"/>
  <c r="R131"/>
  <c r="S131"/>
  <c r="T131"/>
  <c r="U131"/>
  <c r="V131"/>
  <c r="D132"/>
  <c r="E132"/>
  <c r="F132"/>
  <c r="H132"/>
  <c r="I132"/>
  <c r="J132"/>
  <c r="K132"/>
  <c r="M132"/>
  <c r="N132"/>
  <c r="O132"/>
  <c r="P132"/>
  <c r="R132"/>
  <c r="S132"/>
  <c r="T132"/>
  <c r="U132"/>
  <c r="V132"/>
  <c r="D136"/>
  <c r="E136"/>
  <c r="F136"/>
  <c r="H136"/>
  <c r="I136"/>
  <c r="J136"/>
  <c r="K136"/>
  <c r="M136"/>
  <c r="N136"/>
  <c r="O136"/>
  <c r="P136"/>
  <c r="R136"/>
  <c r="S136"/>
  <c r="T136"/>
  <c r="U136"/>
  <c r="V136"/>
  <c r="C137"/>
  <c r="D137"/>
  <c r="E137"/>
  <c r="F137"/>
  <c r="H137"/>
  <c r="I137"/>
  <c r="J137"/>
  <c r="K137"/>
  <c r="M137"/>
  <c r="N137"/>
  <c r="O137"/>
  <c r="P137"/>
  <c r="R137"/>
  <c r="S137"/>
  <c r="T137"/>
  <c r="U137"/>
  <c r="V137"/>
  <c r="G127" l="1"/>
  <c r="O78"/>
  <c r="Q65"/>
  <c r="W30"/>
  <c r="W90"/>
  <c r="W87"/>
  <c r="W82"/>
  <c r="U78"/>
  <c r="P78"/>
  <c r="L65"/>
  <c r="T66"/>
  <c r="T78" s="1"/>
  <c r="W50"/>
  <c r="W20"/>
  <c r="W15"/>
  <c r="W53"/>
  <c r="W58"/>
  <c r="W72"/>
  <c r="W80"/>
  <c r="B77"/>
  <c r="D78"/>
  <c r="L123"/>
  <c r="W97"/>
  <c r="W70"/>
  <c r="G65"/>
  <c r="W122"/>
  <c r="W137" s="1"/>
  <c r="W102"/>
  <c r="L98"/>
  <c r="V78"/>
  <c r="H78"/>
  <c r="C78"/>
  <c r="W68"/>
  <c r="K66"/>
  <c r="K78" s="1"/>
  <c r="G41"/>
  <c r="W3"/>
  <c r="W13"/>
  <c r="W18"/>
  <c r="W23"/>
  <c r="W28"/>
  <c r="W33"/>
  <c r="W38"/>
  <c r="W43"/>
  <c r="W105"/>
  <c r="W110"/>
  <c r="W115"/>
  <c r="W120"/>
  <c r="W125"/>
  <c r="B49" i="61"/>
  <c r="L133" i="60"/>
  <c r="M138"/>
  <c r="N138"/>
  <c r="M133"/>
  <c r="L77"/>
  <c r="L21"/>
  <c r="B126"/>
  <c r="B108"/>
  <c r="L88"/>
  <c r="L41"/>
  <c r="L64"/>
  <c r="L11"/>
  <c r="M66"/>
  <c r="M78" s="1"/>
  <c r="G59" i="61"/>
  <c r="G14"/>
  <c r="L113" i="60"/>
  <c r="L128" s="1"/>
  <c r="O133"/>
  <c r="J133"/>
  <c r="K138"/>
  <c r="G77"/>
  <c r="G31"/>
  <c r="G26"/>
  <c r="W60"/>
  <c r="L89" i="61"/>
  <c r="L14"/>
  <c r="C133" i="60"/>
  <c r="U138"/>
  <c r="Q123"/>
  <c r="T138"/>
  <c r="S138"/>
  <c r="Q136"/>
  <c r="R138"/>
  <c r="P138"/>
  <c r="G123"/>
  <c r="I138"/>
  <c r="G136"/>
  <c r="W121"/>
  <c r="H138"/>
  <c r="B123"/>
  <c r="U133"/>
  <c r="Q118"/>
  <c r="L131"/>
  <c r="L118"/>
  <c r="I133"/>
  <c r="G133"/>
  <c r="G118"/>
  <c r="E133"/>
  <c r="D133"/>
  <c r="B118"/>
  <c r="W116"/>
  <c r="Q113"/>
  <c r="Q128" s="1"/>
  <c r="R128"/>
  <c r="G113"/>
  <c r="G128" s="1"/>
  <c r="H128"/>
  <c r="B113"/>
  <c r="B128" s="1"/>
  <c r="W111"/>
  <c r="V138"/>
  <c r="T133"/>
  <c r="S133"/>
  <c r="Q131"/>
  <c r="Q126"/>
  <c r="Q133"/>
  <c r="Q108"/>
  <c r="L126"/>
  <c r="L108"/>
  <c r="L136"/>
  <c r="G126"/>
  <c r="J138"/>
  <c r="G108"/>
  <c r="H133"/>
  <c r="G131"/>
  <c r="B131"/>
  <c r="W106"/>
  <c r="B133"/>
  <c r="B136"/>
  <c r="C138"/>
  <c r="Q103"/>
  <c r="L103"/>
  <c r="G103"/>
  <c r="B103"/>
  <c r="W101"/>
  <c r="Q98"/>
  <c r="G98"/>
  <c r="W96"/>
  <c r="B98"/>
  <c r="Q93"/>
  <c r="L93"/>
  <c r="G93"/>
  <c r="B93"/>
  <c r="W91"/>
  <c r="Q88"/>
  <c r="G88"/>
  <c r="W86"/>
  <c r="B88"/>
  <c r="Q83"/>
  <c r="L83"/>
  <c r="G83"/>
  <c r="B83"/>
  <c r="W81"/>
  <c r="Q77"/>
  <c r="W73"/>
  <c r="W69"/>
  <c r="Q61"/>
  <c r="L61"/>
  <c r="G61"/>
  <c r="W59"/>
  <c r="B61"/>
  <c r="Q56"/>
  <c r="L56"/>
  <c r="G56"/>
  <c r="B56"/>
  <c r="W54"/>
  <c r="Q51"/>
  <c r="G51"/>
  <c r="W49"/>
  <c r="B51"/>
  <c r="Q46"/>
  <c r="G46"/>
  <c r="B46"/>
  <c r="W44"/>
  <c r="Q41"/>
  <c r="W39"/>
  <c r="B41"/>
  <c r="Q36"/>
  <c r="L36"/>
  <c r="G36"/>
  <c r="B36"/>
  <c r="W34"/>
  <c r="Q31"/>
  <c r="W29"/>
  <c r="B31"/>
  <c r="Q26"/>
  <c r="L26"/>
  <c r="B26"/>
  <c r="W24"/>
  <c r="W19"/>
  <c r="Q21"/>
  <c r="G21"/>
  <c r="B21"/>
  <c r="U66"/>
  <c r="Q16"/>
  <c r="W16" s="1"/>
  <c r="G16"/>
  <c r="W14"/>
  <c r="V66"/>
  <c r="Q11"/>
  <c r="G11"/>
  <c r="W9"/>
  <c r="B11"/>
  <c r="E66"/>
  <c r="E78" s="1"/>
  <c r="Q64"/>
  <c r="Q6"/>
  <c r="P66"/>
  <c r="L6"/>
  <c r="G64"/>
  <c r="J66"/>
  <c r="J78" s="1"/>
  <c r="I66"/>
  <c r="I78" s="1"/>
  <c r="G6"/>
  <c r="H66"/>
  <c r="W4"/>
  <c r="F66"/>
  <c r="F78" s="1"/>
  <c r="B64"/>
  <c r="B6"/>
  <c r="C66"/>
  <c r="Q99" i="61"/>
  <c r="Q109"/>
  <c r="W108"/>
  <c r="W98"/>
  <c r="Q94"/>
  <c r="W38"/>
  <c r="Q104"/>
  <c r="L99"/>
  <c r="Q89"/>
  <c r="G89"/>
  <c r="Q74"/>
  <c r="L69"/>
  <c r="W68"/>
  <c r="W66"/>
  <c r="W63"/>
  <c r="L59"/>
  <c r="W58"/>
  <c r="L54"/>
  <c r="G49"/>
  <c r="G44"/>
  <c r="B39"/>
  <c r="B34"/>
  <c r="Q24"/>
  <c r="Q14"/>
  <c r="L109"/>
  <c r="W5"/>
  <c r="L104"/>
  <c r="L94"/>
  <c r="B79"/>
  <c r="W78"/>
  <c r="W48"/>
  <c r="W43"/>
  <c r="B19"/>
  <c r="W9"/>
  <c r="G109"/>
  <c r="G104"/>
  <c r="G99"/>
  <c r="W97"/>
  <c r="G94"/>
  <c r="B109"/>
  <c r="W102"/>
  <c r="B99"/>
  <c r="W107"/>
  <c r="B104"/>
  <c r="B94"/>
  <c r="W92"/>
  <c r="W87"/>
  <c r="B89"/>
  <c r="Q84"/>
  <c r="L84"/>
  <c r="G84"/>
  <c r="B84"/>
  <c r="W82"/>
  <c r="Q79"/>
  <c r="L79"/>
  <c r="W77"/>
  <c r="G79"/>
  <c r="L74"/>
  <c r="G74"/>
  <c r="B74"/>
  <c r="W72"/>
  <c r="Q69"/>
  <c r="G69"/>
  <c r="W67"/>
  <c r="B69"/>
  <c r="Q64"/>
  <c r="L64"/>
  <c r="G64"/>
  <c r="W62"/>
  <c r="B64"/>
  <c r="Q59"/>
  <c r="W57"/>
  <c r="B59"/>
  <c r="Q54"/>
  <c r="G54"/>
  <c r="W52"/>
  <c r="B54"/>
  <c r="Q49"/>
  <c r="L49"/>
  <c r="W47"/>
  <c r="Q44"/>
  <c r="W42"/>
  <c r="L44"/>
  <c r="B44"/>
  <c r="Q39"/>
  <c r="W37"/>
  <c r="L39"/>
  <c r="G39"/>
  <c r="Q34"/>
  <c r="L34"/>
  <c r="G34"/>
  <c r="W32"/>
  <c r="Q29"/>
  <c r="L29"/>
  <c r="G29"/>
  <c r="W27"/>
  <c r="B29"/>
  <c r="L24"/>
  <c r="G24"/>
  <c r="W22"/>
  <c r="B24"/>
  <c r="Q19"/>
  <c r="L19"/>
  <c r="W17"/>
  <c r="G19"/>
  <c r="B14"/>
  <c r="W12"/>
  <c r="W8"/>
  <c r="W4"/>
  <c r="W8" i="60"/>
  <c r="B65"/>
  <c r="R66"/>
  <c r="R78" s="1"/>
  <c r="N66"/>
  <c r="N78" s="1"/>
  <c r="B78" l="1"/>
  <c r="W65"/>
  <c r="W46"/>
  <c r="B76"/>
  <c r="W89" i="61"/>
  <c r="W77" i="60"/>
  <c r="W61"/>
  <c r="W11"/>
  <c r="F133"/>
  <c r="W118"/>
  <c r="W123"/>
  <c r="B138"/>
  <c r="W113"/>
  <c r="W128" s="1"/>
  <c r="P133"/>
  <c r="Q138"/>
  <c r="W108"/>
  <c r="K133"/>
  <c r="L138"/>
  <c r="G138"/>
  <c r="W126"/>
  <c r="W136"/>
  <c r="W131"/>
  <c r="W103"/>
  <c r="W98"/>
  <c r="W93"/>
  <c r="W88"/>
  <c r="W83"/>
  <c r="W56"/>
  <c r="W51"/>
  <c r="W41"/>
  <c r="Q66"/>
  <c r="Q78" s="1"/>
  <c r="W36"/>
  <c r="W31"/>
  <c r="W26"/>
  <c r="W21"/>
  <c r="L66"/>
  <c r="L78" s="1"/>
  <c r="W64"/>
  <c r="B66"/>
  <c r="W6"/>
  <c r="G66"/>
  <c r="G78" s="1"/>
  <c r="W109" i="61"/>
  <c r="W104"/>
  <c r="W94"/>
  <c r="W14"/>
  <c r="W99"/>
  <c r="W84"/>
  <c r="W79"/>
  <c r="W74"/>
  <c r="W69"/>
  <c r="W64"/>
  <c r="W59"/>
  <c r="W54"/>
  <c r="W49"/>
  <c r="W44"/>
  <c r="W39"/>
  <c r="W34"/>
  <c r="W29"/>
  <c r="W24"/>
  <c r="W19"/>
  <c r="V133" i="60" l="1"/>
  <c r="W138"/>
  <c r="W66"/>
  <c r="W78" s="1"/>
  <c r="V75" i="21"/>
  <c r="U75"/>
  <c r="T75"/>
  <c r="S75"/>
  <c r="R75"/>
  <c r="P75"/>
  <c r="O75"/>
  <c r="N75"/>
  <c r="M75"/>
  <c r="K75"/>
  <c r="J75"/>
  <c r="I75"/>
  <c r="H75"/>
  <c r="D75"/>
  <c r="E75"/>
  <c r="F75"/>
  <c r="C75"/>
  <c r="V49"/>
  <c r="U49"/>
  <c r="T49"/>
  <c r="S49"/>
  <c r="R49"/>
  <c r="P49"/>
  <c r="O49"/>
  <c r="N49"/>
  <c r="M49"/>
  <c r="K49"/>
  <c r="J49"/>
  <c r="I49"/>
  <c r="H49"/>
  <c r="D49"/>
  <c r="E49"/>
  <c r="F49"/>
  <c r="C49"/>
  <c r="V76" i="20"/>
  <c r="S76"/>
  <c r="R76"/>
  <c r="O76"/>
  <c r="N76"/>
  <c r="K76"/>
  <c r="J76"/>
  <c r="F76"/>
  <c r="C76"/>
  <c r="U76"/>
  <c r="T76"/>
  <c r="Q75"/>
  <c r="Q76" s="1"/>
  <c r="P76"/>
  <c r="M76"/>
  <c r="I76"/>
  <c r="H76"/>
  <c r="E76"/>
  <c r="D76"/>
  <c r="B75"/>
  <c r="U50"/>
  <c r="M50"/>
  <c r="I50"/>
  <c r="E50"/>
  <c r="V50"/>
  <c r="T50"/>
  <c r="S50"/>
  <c r="R50"/>
  <c r="P50"/>
  <c r="O50"/>
  <c r="N50"/>
  <c r="L49"/>
  <c r="L50" s="1"/>
  <c r="K50"/>
  <c r="J50"/>
  <c r="H50"/>
  <c r="G49"/>
  <c r="G50" s="1"/>
  <c r="F50"/>
  <c r="D50"/>
  <c r="B49"/>
  <c r="V3" i="21"/>
  <c r="U3"/>
  <c r="T3"/>
  <c r="S3"/>
  <c r="R3"/>
  <c r="P3"/>
  <c r="O3"/>
  <c r="N3"/>
  <c r="M3"/>
  <c r="K3"/>
  <c r="J3"/>
  <c r="I3"/>
  <c r="H3"/>
  <c r="D3"/>
  <c r="E3"/>
  <c r="F3"/>
  <c r="C3"/>
  <c r="E76" l="1"/>
  <c r="N76"/>
  <c r="H76"/>
  <c r="C76"/>
  <c r="I76"/>
  <c r="S76"/>
  <c r="R76"/>
  <c r="F76"/>
  <c r="V76"/>
  <c r="B75"/>
  <c r="K76"/>
  <c r="P76"/>
  <c r="U76"/>
  <c r="J76"/>
  <c r="O76"/>
  <c r="Q75"/>
  <c r="T76"/>
  <c r="L75"/>
  <c r="D76"/>
  <c r="G75"/>
  <c r="M76"/>
  <c r="Q49"/>
  <c r="B49"/>
  <c r="L49"/>
  <c r="G49"/>
  <c r="B76" i="20"/>
  <c r="L75"/>
  <c r="L76" s="1"/>
  <c r="G75"/>
  <c r="G76" s="1"/>
  <c r="B50"/>
  <c r="Q49"/>
  <c r="Q50" s="1"/>
  <c r="C50"/>
  <c r="V124" i="19"/>
  <c r="U124"/>
  <c r="M124"/>
  <c r="I124"/>
  <c r="E124"/>
  <c r="T124"/>
  <c r="S124"/>
  <c r="Q123"/>
  <c r="Q124" s="1"/>
  <c r="P124"/>
  <c r="O124"/>
  <c r="N124"/>
  <c r="L123"/>
  <c r="L124" s="1"/>
  <c r="K124"/>
  <c r="J124"/>
  <c r="G123"/>
  <c r="G124" s="1"/>
  <c r="H124"/>
  <c r="F124"/>
  <c r="D124"/>
  <c r="C124"/>
  <c r="B123"/>
  <c r="B124" s="1"/>
  <c r="C98"/>
  <c r="V98"/>
  <c r="U98"/>
  <c r="T98"/>
  <c r="S98"/>
  <c r="R98"/>
  <c r="P98"/>
  <c r="O98"/>
  <c r="N98"/>
  <c r="M98"/>
  <c r="K98"/>
  <c r="J98"/>
  <c r="I98"/>
  <c r="H98"/>
  <c r="F98"/>
  <c r="E98"/>
  <c r="D98"/>
  <c r="Q97"/>
  <c r="Q98" s="1"/>
  <c r="L97"/>
  <c r="L98" s="1"/>
  <c r="G97"/>
  <c r="G98" s="1"/>
  <c r="B97"/>
  <c r="G76" i="21" l="1"/>
  <c r="B76"/>
  <c r="Q76"/>
  <c r="L76"/>
  <c r="W75"/>
  <c r="W49"/>
  <c r="W75" i="20"/>
  <c r="W76" s="1"/>
  <c r="W49"/>
  <c r="W50" s="1"/>
  <c r="W123" i="19"/>
  <c r="W124" s="1"/>
  <c r="R124"/>
  <c r="W97"/>
  <c r="W98" s="1"/>
  <c r="B98"/>
  <c r="Q56" i="24"/>
  <c r="W76" i="21" l="1"/>
  <c r="J97" i="58"/>
  <c r="J96"/>
  <c r="J95"/>
  <c r="I94"/>
  <c r="H94"/>
  <c r="G94"/>
  <c r="F94"/>
  <c r="E94"/>
  <c r="D94"/>
  <c r="C94"/>
  <c r="B94"/>
  <c r="J93"/>
  <c r="J92"/>
  <c r="J91"/>
  <c r="I90"/>
  <c r="H90"/>
  <c r="G90"/>
  <c r="F90"/>
  <c r="E90"/>
  <c r="D90"/>
  <c r="C90"/>
  <c r="B90"/>
  <c r="I88"/>
  <c r="H88"/>
  <c r="G88"/>
  <c r="F88"/>
  <c r="E88"/>
  <c r="D88"/>
  <c r="C88"/>
  <c r="B88"/>
  <c r="I87"/>
  <c r="H87"/>
  <c r="G87"/>
  <c r="F87"/>
  <c r="E87"/>
  <c r="D87"/>
  <c r="C87"/>
  <c r="B87"/>
  <c r="I86"/>
  <c r="H86"/>
  <c r="G86"/>
  <c r="F86"/>
  <c r="E86"/>
  <c r="D86"/>
  <c r="C86"/>
  <c r="B86"/>
  <c r="I85"/>
  <c r="I84" s="1"/>
  <c r="H85"/>
  <c r="H84" s="1"/>
  <c r="G85"/>
  <c r="G84" s="1"/>
  <c r="F85"/>
  <c r="E85"/>
  <c r="E84" s="1"/>
  <c r="D85"/>
  <c r="D84" s="1"/>
  <c r="C85"/>
  <c r="B85"/>
  <c r="J83"/>
  <c r="J82"/>
  <c r="J81"/>
  <c r="J80"/>
  <c r="I79"/>
  <c r="H79"/>
  <c r="G79"/>
  <c r="F79"/>
  <c r="E79"/>
  <c r="D79"/>
  <c r="C79"/>
  <c r="B79"/>
  <c r="J78"/>
  <c r="J77"/>
  <c r="J76"/>
  <c r="J75"/>
  <c r="I74"/>
  <c r="H74"/>
  <c r="G74"/>
  <c r="F74"/>
  <c r="E74"/>
  <c r="D74"/>
  <c r="C74"/>
  <c r="B74"/>
  <c r="J73"/>
  <c r="J72"/>
  <c r="J71"/>
  <c r="J70"/>
  <c r="I69"/>
  <c r="H69"/>
  <c r="G69"/>
  <c r="F69"/>
  <c r="E69"/>
  <c r="D69"/>
  <c r="C69"/>
  <c r="B69"/>
  <c r="J68"/>
  <c r="J67"/>
  <c r="J66"/>
  <c r="J65"/>
  <c r="I64"/>
  <c r="H64"/>
  <c r="G64"/>
  <c r="F64"/>
  <c r="E64"/>
  <c r="D64"/>
  <c r="C64"/>
  <c r="B64"/>
  <c r="J63"/>
  <c r="J62"/>
  <c r="J61"/>
  <c r="J60"/>
  <c r="I59"/>
  <c r="H59"/>
  <c r="G59"/>
  <c r="F59"/>
  <c r="E59"/>
  <c r="D59"/>
  <c r="C59"/>
  <c r="B59"/>
  <c r="I50"/>
  <c r="H50"/>
  <c r="G50"/>
  <c r="F50"/>
  <c r="E50"/>
  <c r="D50"/>
  <c r="C50"/>
  <c r="B50"/>
  <c r="I46"/>
  <c r="H46"/>
  <c r="G46"/>
  <c r="F46"/>
  <c r="E46"/>
  <c r="D46"/>
  <c r="C46"/>
  <c r="B46"/>
  <c r="I42"/>
  <c r="H42"/>
  <c r="G42"/>
  <c r="F42"/>
  <c r="E42"/>
  <c r="D42"/>
  <c r="C42"/>
  <c r="B42"/>
  <c r="C38"/>
  <c r="D38"/>
  <c r="E38"/>
  <c r="F38"/>
  <c r="G38"/>
  <c r="H38"/>
  <c r="I38"/>
  <c r="B38"/>
  <c r="C34"/>
  <c r="D34"/>
  <c r="E34"/>
  <c r="F34"/>
  <c r="G34"/>
  <c r="H34"/>
  <c r="I34"/>
  <c r="B34"/>
  <c r="I57"/>
  <c r="H57"/>
  <c r="G57"/>
  <c r="F57"/>
  <c r="E57"/>
  <c r="D57"/>
  <c r="C57"/>
  <c r="B57"/>
  <c r="I56"/>
  <c r="H56"/>
  <c r="G56"/>
  <c r="F56"/>
  <c r="E56"/>
  <c r="D56"/>
  <c r="C56"/>
  <c r="B56"/>
  <c r="I55"/>
  <c r="I54" s="1"/>
  <c r="H55"/>
  <c r="H54" s="1"/>
  <c r="G55"/>
  <c r="G54" s="1"/>
  <c r="F55"/>
  <c r="E55"/>
  <c r="E54" s="1"/>
  <c r="D55"/>
  <c r="D54" s="1"/>
  <c r="C55"/>
  <c r="C54" s="1"/>
  <c r="B55"/>
  <c r="B54" s="1"/>
  <c r="J53"/>
  <c r="J52"/>
  <c r="J51"/>
  <c r="J49"/>
  <c r="J48"/>
  <c r="J47"/>
  <c r="J45"/>
  <c r="J44"/>
  <c r="J43"/>
  <c r="J41"/>
  <c r="J40"/>
  <c r="J39"/>
  <c r="J37"/>
  <c r="J36"/>
  <c r="J35"/>
  <c r="J27"/>
  <c r="J26"/>
  <c r="J25"/>
  <c r="J24"/>
  <c r="J22"/>
  <c r="J21"/>
  <c r="J20"/>
  <c r="J19"/>
  <c r="J17"/>
  <c r="J16"/>
  <c r="J15"/>
  <c r="J14"/>
  <c r="J12"/>
  <c r="J11"/>
  <c r="J10"/>
  <c r="J9"/>
  <c r="J4"/>
  <c r="J5"/>
  <c r="J6"/>
  <c r="J7"/>
  <c r="B3"/>
  <c r="I32"/>
  <c r="H32"/>
  <c r="G32"/>
  <c r="F32"/>
  <c r="E32"/>
  <c r="D32"/>
  <c r="C32"/>
  <c r="B32"/>
  <c r="I31"/>
  <c r="H31"/>
  <c r="G31"/>
  <c r="F31"/>
  <c r="E31"/>
  <c r="D31"/>
  <c r="C31"/>
  <c r="B31"/>
  <c r="I30"/>
  <c r="H30"/>
  <c r="G30"/>
  <c r="F30"/>
  <c r="E30"/>
  <c r="D30"/>
  <c r="C30"/>
  <c r="B30"/>
  <c r="I29"/>
  <c r="H29"/>
  <c r="G29"/>
  <c r="F29"/>
  <c r="E29"/>
  <c r="D29"/>
  <c r="C29"/>
  <c r="B29"/>
  <c r="I23"/>
  <c r="H23"/>
  <c r="G23"/>
  <c r="F23"/>
  <c r="E23"/>
  <c r="D23"/>
  <c r="C23"/>
  <c r="B23"/>
  <c r="I18"/>
  <c r="H18"/>
  <c r="G18"/>
  <c r="F18"/>
  <c r="E18"/>
  <c r="D18"/>
  <c r="C18"/>
  <c r="B18"/>
  <c r="I13"/>
  <c r="H13"/>
  <c r="G13"/>
  <c r="F13"/>
  <c r="E13"/>
  <c r="D13"/>
  <c r="C13"/>
  <c r="B13"/>
  <c r="I8"/>
  <c r="H8"/>
  <c r="G8"/>
  <c r="F8"/>
  <c r="E8"/>
  <c r="D8"/>
  <c r="C8"/>
  <c r="B8"/>
  <c r="I3"/>
  <c r="H3"/>
  <c r="G3"/>
  <c r="F3"/>
  <c r="E3"/>
  <c r="D3"/>
  <c r="C3"/>
  <c r="B9" i="28"/>
  <c r="G9"/>
  <c r="L9"/>
  <c r="Q9"/>
  <c r="C10"/>
  <c r="D10"/>
  <c r="E10"/>
  <c r="F10"/>
  <c r="H10"/>
  <c r="I10"/>
  <c r="J10"/>
  <c r="K10"/>
  <c r="M10"/>
  <c r="N10"/>
  <c r="O10"/>
  <c r="P10"/>
  <c r="R10"/>
  <c r="S10"/>
  <c r="T10"/>
  <c r="U10"/>
  <c r="V10"/>
  <c r="K45"/>
  <c r="L17" i="22"/>
  <c r="Q55"/>
  <c r="L55"/>
  <c r="G55"/>
  <c r="B55"/>
  <c r="Q54"/>
  <c r="L54"/>
  <c r="G54"/>
  <c r="B54"/>
  <c r="Q53"/>
  <c r="L53"/>
  <c r="G53"/>
  <c r="B53"/>
  <c r="Q52"/>
  <c r="L52"/>
  <c r="G52"/>
  <c r="B52"/>
  <c r="Q51"/>
  <c r="L51"/>
  <c r="G51"/>
  <c r="B51"/>
  <c r="Q41"/>
  <c r="L41"/>
  <c r="G41"/>
  <c r="B41"/>
  <c r="Q40"/>
  <c r="L40"/>
  <c r="G40"/>
  <c r="B40"/>
  <c r="Q39"/>
  <c r="L39"/>
  <c r="G39"/>
  <c r="B39"/>
  <c r="Q38"/>
  <c r="L38"/>
  <c r="G38"/>
  <c r="B38"/>
  <c r="Q37"/>
  <c r="L37"/>
  <c r="G37"/>
  <c r="B37"/>
  <c r="Q27"/>
  <c r="L27"/>
  <c r="G27"/>
  <c r="B27"/>
  <c r="Q26"/>
  <c r="L26"/>
  <c r="G26"/>
  <c r="B26"/>
  <c r="Q25"/>
  <c r="L25"/>
  <c r="G25"/>
  <c r="B25"/>
  <c r="Q24"/>
  <c r="L24"/>
  <c r="G24"/>
  <c r="B24"/>
  <c r="Q23"/>
  <c r="L23"/>
  <c r="G23"/>
  <c r="B23"/>
  <c r="V21"/>
  <c r="U21"/>
  <c r="T21"/>
  <c r="S21"/>
  <c r="R21"/>
  <c r="P21"/>
  <c r="O21"/>
  <c r="N21"/>
  <c r="M21"/>
  <c r="K21"/>
  <c r="J21"/>
  <c r="I21"/>
  <c r="H21"/>
  <c r="F21"/>
  <c r="E21"/>
  <c r="D21"/>
  <c r="C21"/>
  <c r="Q20"/>
  <c r="L20"/>
  <c r="G20"/>
  <c r="B20"/>
  <c r="Q19"/>
  <c r="L19"/>
  <c r="G19"/>
  <c r="B19"/>
  <c r="Q18"/>
  <c r="L18"/>
  <c r="G18"/>
  <c r="B18"/>
  <c r="Q17"/>
  <c r="G17"/>
  <c r="B17"/>
  <c r="Q16"/>
  <c r="L16"/>
  <c r="G16"/>
  <c r="B16"/>
  <c r="F54" i="58" l="1"/>
  <c r="J54" s="1"/>
  <c r="C84"/>
  <c r="W54" i="22"/>
  <c r="W51"/>
  <c r="W53"/>
  <c r="W55"/>
  <c r="J59" i="58"/>
  <c r="J69"/>
  <c r="J74"/>
  <c r="J79"/>
  <c r="J94"/>
  <c r="J90"/>
  <c r="J85"/>
  <c r="B84"/>
  <c r="F84"/>
  <c r="J87"/>
  <c r="J88"/>
  <c r="J64"/>
  <c r="J86"/>
  <c r="J38"/>
  <c r="J34"/>
  <c r="J13"/>
  <c r="J42"/>
  <c r="J50"/>
  <c r="J46"/>
  <c r="J55"/>
  <c r="J57"/>
  <c r="J56"/>
  <c r="J23"/>
  <c r="J8"/>
  <c r="J18"/>
  <c r="J31"/>
  <c r="J29"/>
  <c r="J30"/>
  <c r="J32"/>
  <c r="J3"/>
  <c r="B28"/>
  <c r="I28"/>
  <c r="C28"/>
  <c r="F28"/>
  <c r="G28"/>
  <c r="E28"/>
  <c r="D28"/>
  <c r="H28"/>
  <c r="W9" i="28"/>
  <c r="W52" i="22"/>
  <c r="W37"/>
  <c r="W38"/>
  <c r="W39"/>
  <c r="W40"/>
  <c r="W41"/>
  <c r="B21"/>
  <c r="G21"/>
  <c r="L21"/>
  <c r="Q21"/>
  <c r="W17"/>
  <c r="W18"/>
  <c r="W19"/>
  <c r="W20"/>
  <c r="W23"/>
  <c r="W24"/>
  <c r="W25"/>
  <c r="W26"/>
  <c r="W27"/>
  <c r="W16"/>
  <c r="B4" i="28"/>
  <c r="J84" i="58" l="1"/>
  <c r="J28"/>
  <c r="W21" i="22"/>
  <c r="C8" i="20" l="1"/>
  <c r="V85"/>
  <c r="U85"/>
  <c r="T85"/>
  <c r="S85"/>
  <c r="R85"/>
  <c r="P85"/>
  <c r="O85"/>
  <c r="N85"/>
  <c r="M85"/>
  <c r="K85"/>
  <c r="J85"/>
  <c r="I85"/>
  <c r="H85"/>
  <c r="D85"/>
  <c r="E85"/>
  <c r="F85"/>
  <c r="C85"/>
  <c r="V59"/>
  <c r="U59"/>
  <c r="T59"/>
  <c r="S59"/>
  <c r="R59"/>
  <c r="P59"/>
  <c r="O59"/>
  <c r="N59"/>
  <c r="M59"/>
  <c r="K59"/>
  <c r="J59"/>
  <c r="I59"/>
  <c r="H59"/>
  <c r="D59"/>
  <c r="E59"/>
  <c r="F59"/>
  <c r="C59"/>
  <c r="C120" i="19"/>
  <c r="V107"/>
  <c r="U107"/>
  <c r="T107"/>
  <c r="S107"/>
  <c r="R107"/>
  <c r="P107"/>
  <c r="O107"/>
  <c r="N107"/>
  <c r="M107"/>
  <c r="K107"/>
  <c r="J107"/>
  <c r="I107"/>
  <c r="H107"/>
  <c r="D107"/>
  <c r="E107"/>
  <c r="F107"/>
  <c r="C107"/>
  <c r="C126"/>
  <c r="U133"/>
  <c r="T133"/>
  <c r="S133"/>
  <c r="R133"/>
  <c r="P133"/>
  <c r="O133"/>
  <c r="N133"/>
  <c r="M133"/>
  <c r="K133"/>
  <c r="J133"/>
  <c r="I133"/>
  <c r="H133"/>
  <c r="D133"/>
  <c r="E133"/>
  <c r="F133"/>
  <c r="C133"/>
  <c r="Q48" i="22" l="1"/>
  <c r="L48"/>
  <c r="G48"/>
  <c r="B48"/>
  <c r="Q47"/>
  <c r="L47"/>
  <c r="G47"/>
  <c r="B47"/>
  <c r="Q46"/>
  <c r="L46"/>
  <c r="G46"/>
  <c r="B46"/>
  <c r="Q45"/>
  <c r="L45"/>
  <c r="G45"/>
  <c r="B45"/>
  <c r="Q44"/>
  <c r="L44"/>
  <c r="G44"/>
  <c r="B44"/>
  <c r="Q34"/>
  <c r="L34"/>
  <c r="G34"/>
  <c r="B34"/>
  <c r="Q33"/>
  <c r="L33"/>
  <c r="G33"/>
  <c r="B33"/>
  <c r="Q32"/>
  <c r="L32"/>
  <c r="G32"/>
  <c r="B32"/>
  <c r="Q31"/>
  <c r="L31"/>
  <c r="G31"/>
  <c r="B31"/>
  <c r="Q30"/>
  <c r="L30"/>
  <c r="G30"/>
  <c r="B30"/>
  <c r="Q69"/>
  <c r="L69"/>
  <c r="G69"/>
  <c r="B69"/>
  <c r="Q68"/>
  <c r="L68"/>
  <c r="G68"/>
  <c r="B68"/>
  <c r="Q67"/>
  <c r="L67"/>
  <c r="G67"/>
  <c r="B67"/>
  <c r="Q66"/>
  <c r="L66"/>
  <c r="G66"/>
  <c r="B66"/>
  <c r="Q65"/>
  <c r="L65"/>
  <c r="G65"/>
  <c r="B65"/>
  <c r="Q62"/>
  <c r="L62"/>
  <c r="G62"/>
  <c r="B62"/>
  <c r="Q61"/>
  <c r="L61"/>
  <c r="G61"/>
  <c r="B61"/>
  <c r="Q60"/>
  <c r="L60"/>
  <c r="G60"/>
  <c r="B60"/>
  <c r="Q59"/>
  <c r="L59"/>
  <c r="G59"/>
  <c r="B59"/>
  <c r="Q58"/>
  <c r="L58"/>
  <c r="G58"/>
  <c r="B58"/>
  <c r="Q13"/>
  <c r="L13"/>
  <c r="G13"/>
  <c r="B13"/>
  <c r="Q12"/>
  <c r="L12"/>
  <c r="G12"/>
  <c r="B12"/>
  <c r="Q10"/>
  <c r="L10"/>
  <c r="G10"/>
  <c r="B10"/>
  <c r="Q9"/>
  <c r="L9"/>
  <c r="G9"/>
  <c r="B9"/>
  <c r="Q7"/>
  <c r="L7"/>
  <c r="G7"/>
  <c r="B7"/>
  <c r="Q6"/>
  <c r="L6"/>
  <c r="G6"/>
  <c r="B6"/>
  <c r="Q5"/>
  <c r="L5"/>
  <c r="G5"/>
  <c r="B5"/>
  <c r="Q4"/>
  <c r="L4"/>
  <c r="G4"/>
  <c r="B4"/>
  <c r="Q3"/>
  <c r="L3"/>
  <c r="G3"/>
  <c r="B3"/>
  <c r="Q26" i="28"/>
  <c r="L26"/>
  <c r="G26"/>
  <c r="B26"/>
  <c r="W26" l="1"/>
  <c r="W32" i="22"/>
  <c r="W33"/>
  <c r="W30"/>
  <c r="W12"/>
  <c r="W9"/>
  <c r="W13"/>
  <c r="W4"/>
  <c r="W6"/>
  <c r="W5"/>
  <c r="W3"/>
  <c r="W65"/>
  <c r="W66"/>
  <c r="W67"/>
  <c r="W68"/>
  <c r="W58"/>
  <c r="W59"/>
  <c r="W60"/>
  <c r="W61"/>
  <c r="W44"/>
  <c r="W45"/>
  <c r="W46"/>
  <c r="W47"/>
  <c r="W48"/>
  <c r="W34"/>
  <c r="W69"/>
  <c r="W62"/>
  <c r="W7"/>
  <c r="O100" i="19" l="1"/>
  <c r="O96" i="24" l="1"/>
  <c r="Q48"/>
  <c r="L48"/>
  <c r="G48"/>
  <c r="B48"/>
  <c r="Q46"/>
  <c r="L46"/>
  <c r="G46"/>
  <c r="B46"/>
  <c r="Q40"/>
  <c r="L40"/>
  <c r="G40"/>
  <c r="B40"/>
  <c r="Q39"/>
  <c r="L39"/>
  <c r="G39"/>
  <c r="B39"/>
  <c r="Q30"/>
  <c r="L30"/>
  <c r="G30"/>
  <c r="B30"/>
  <c r="Q19"/>
  <c r="L19"/>
  <c r="G19"/>
  <c r="B19"/>
  <c r="B11"/>
  <c r="Q11"/>
  <c r="L11"/>
  <c r="G11"/>
  <c r="Q10"/>
  <c r="L10"/>
  <c r="G10"/>
  <c r="B10"/>
  <c r="Q5"/>
  <c r="L5"/>
  <c r="G5"/>
  <c r="B5"/>
  <c r="Q4"/>
  <c r="L4"/>
  <c r="G4"/>
  <c r="B4"/>
  <c r="Q7"/>
  <c r="L7"/>
  <c r="G7"/>
  <c r="B7"/>
  <c r="Q6"/>
  <c r="L6"/>
  <c r="G6"/>
  <c r="B6"/>
  <c r="Q3"/>
  <c r="L3"/>
  <c r="G3"/>
  <c r="B3"/>
  <c r="W39" l="1"/>
  <c r="W40"/>
  <c r="W4"/>
  <c r="W5"/>
  <c r="W6"/>
  <c r="W7"/>
  <c r="W3"/>
  <c r="C126" l="1"/>
  <c r="D126"/>
  <c r="E126"/>
  <c r="F126"/>
  <c r="H126"/>
  <c r="I126"/>
  <c r="J126"/>
  <c r="K126"/>
  <c r="M126"/>
  <c r="N126"/>
  <c r="O126"/>
  <c r="P126"/>
  <c r="R126"/>
  <c r="S126"/>
  <c r="T126"/>
  <c r="U126"/>
  <c r="V126"/>
  <c r="C124"/>
  <c r="D124"/>
  <c r="E124"/>
  <c r="F124"/>
  <c r="H124"/>
  <c r="I124"/>
  <c r="J124"/>
  <c r="K124"/>
  <c r="M124"/>
  <c r="N124"/>
  <c r="O124"/>
  <c r="P124"/>
  <c r="R124"/>
  <c r="S124"/>
  <c r="T124"/>
  <c r="U124"/>
  <c r="V124"/>
  <c r="C122"/>
  <c r="D122"/>
  <c r="E122"/>
  <c r="F122"/>
  <c r="H122"/>
  <c r="I122"/>
  <c r="J122"/>
  <c r="K122"/>
  <c r="M122"/>
  <c r="N122"/>
  <c r="O122"/>
  <c r="P122"/>
  <c r="R122"/>
  <c r="S122"/>
  <c r="T122"/>
  <c r="U122"/>
  <c r="V122"/>
  <c r="C120"/>
  <c r="D120"/>
  <c r="E120"/>
  <c r="F120"/>
  <c r="H120"/>
  <c r="I120"/>
  <c r="J120"/>
  <c r="K120"/>
  <c r="M120"/>
  <c r="N120"/>
  <c r="O120"/>
  <c r="P120"/>
  <c r="R120"/>
  <c r="S120"/>
  <c r="T120"/>
  <c r="U120"/>
  <c r="V120"/>
  <c r="C118"/>
  <c r="D118"/>
  <c r="E118"/>
  <c r="F118"/>
  <c r="H118"/>
  <c r="I118"/>
  <c r="J118"/>
  <c r="K118"/>
  <c r="M118"/>
  <c r="N118"/>
  <c r="O118"/>
  <c r="P118"/>
  <c r="R118"/>
  <c r="S118"/>
  <c r="T118"/>
  <c r="U118"/>
  <c r="V118"/>
  <c r="V127"/>
  <c r="U127"/>
  <c r="T127"/>
  <c r="S127"/>
  <c r="R127"/>
  <c r="P127"/>
  <c r="O127"/>
  <c r="N127"/>
  <c r="M127"/>
  <c r="K127"/>
  <c r="J127"/>
  <c r="I127"/>
  <c r="H127"/>
  <c r="D127"/>
  <c r="E127"/>
  <c r="F127"/>
  <c r="C127"/>
  <c r="Q117"/>
  <c r="L117"/>
  <c r="G117"/>
  <c r="B117"/>
  <c r="Q46" i="18"/>
  <c r="L46"/>
  <c r="G46"/>
  <c r="B46"/>
  <c r="Q35"/>
  <c r="L35"/>
  <c r="G35"/>
  <c r="B35"/>
  <c r="Q24"/>
  <c r="L24"/>
  <c r="G24"/>
  <c r="B24"/>
  <c r="Q13"/>
  <c r="L13"/>
  <c r="G13"/>
  <c r="B13"/>
  <c r="Q5"/>
  <c r="L5"/>
  <c r="G5"/>
  <c r="B5"/>
  <c r="L127" i="24" l="1"/>
  <c r="B127"/>
  <c r="Q127"/>
  <c r="G127"/>
  <c r="W117"/>
  <c r="W127" l="1"/>
  <c r="C18" i="28" l="1"/>
  <c r="D18"/>
  <c r="E18"/>
  <c r="F18"/>
  <c r="H18"/>
  <c r="I18"/>
  <c r="J18"/>
  <c r="K18"/>
  <c r="M18"/>
  <c r="N18"/>
  <c r="O18"/>
  <c r="P18"/>
  <c r="R18"/>
  <c r="S18"/>
  <c r="T18"/>
  <c r="U18"/>
  <c r="V18"/>
  <c r="C16"/>
  <c r="D16"/>
  <c r="E16"/>
  <c r="F16"/>
  <c r="H16"/>
  <c r="I16"/>
  <c r="J16"/>
  <c r="K16"/>
  <c r="M16"/>
  <c r="N16"/>
  <c r="O16"/>
  <c r="P16"/>
  <c r="R16"/>
  <c r="S16"/>
  <c r="T16"/>
  <c r="U16"/>
  <c r="V16"/>
  <c r="C14"/>
  <c r="D14"/>
  <c r="E14"/>
  <c r="F14"/>
  <c r="H14"/>
  <c r="I14"/>
  <c r="J14"/>
  <c r="K14"/>
  <c r="M14"/>
  <c r="N14"/>
  <c r="O14"/>
  <c r="P14"/>
  <c r="R14"/>
  <c r="S14"/>
  <c r="T14"/>
  <c r="U14"/>
  <c r="V14"/>
  <c r="C12"/>
  <c r="D12"/>
  <c r="E12"/>
  <c r="F12"/>
  <c r="H12"/>
  <c r="I12"/>
  <c r="J12"/>
  <c r="K12"/>
  <c r="M12"/>
  <c r="N12"/>
  <c r="O12"/>
  <c r="P12"/>
  <c r="R12"/>
  <c r="S12"/>
  <c r="T12"/>
  <c r="U12"/>
  <c r="V12"/>
  <c r="Q17"/>
  <c r="L17"/>
  <c r="G17"/>
  <c r="B17"/>
  <c r="Q15"/>
  <c r="L15"/>
  <c r="G15"/>
  <c r="B15"/>
  <c r="Q13"/>
  <c r="L13"/>
  <c r="G13"/>
  <c r="B13"/>
  <c r="Q11"/>
  <c r="L11"/>
  <c r="G11"/>
  <c r="B11"/>
  <c r="G10" i="20"/>
  <c r="H4" i="33" l="1"/>
  <c r="W17" i="28"/>
  <c r="W15"/>
  <c r="H6" i="33"/>
  <c r="W13" i="28"/>
  <c r="W11"/>
  <c r="V83" i="21" l="1"/>
  <c r="V81"/>
  <c r="V79"/>
  <c r="V77"/>
  <c r="U83"/>
  <c r="T83"/>
  <c r="S83"/>
  <c r="R83"/>
  <c r="U81"/>
  <c r="T81"/>
  <c r="S81"/>
  <c r="R81"/>
  <c r="U79"/>
  <c r="T79"/>
  <c r="S79"/>
  <c r="R79"/>
  <c r="U77"/>
  <c r="T77"/>
  <c r="S77"/>
  <c r="R77"/>
  <c r="P83"/>
  <c r="O83"/>
  <c r="N83"/>
  <c r="M83"/>
  <c r="P81"/>
  <c r="O81"/>
  <c r="N81"/>
  <c r="M81"/>
  <c r="P79"/>
  <c r="O79"/>
  <c r="N79"/>
  <c r="M79"/>
  <c r="P77"/>
  <c r="O77"/>
  <c r="N77"/>
  <c r="N85" s="1"/>
  <c r="M77"/>
  <c r="K83"/>
  <c r="J83"/>
  <c r="I83"/>
  <c r="H83"/>
  <c r="K81"/>
  <c r="J81"/>
  <c r="I81"/>
  <c r="H81"/>
  <c r="K79"/>
  <c r="J79"/>
  <c r="I79"/>
  <c r="H79"/>
  <c r="K77"/>
  <c r="J77"/>
  <c r="J85" s="1"/>
  <c r="I77"/>
  <c r="I85" s="1"/>
  <c r="H77"/>
  <c r="F83"/>
  <c r="E83"/>
  <c r="D83"/>
  <c r="C83"/>
  <c r="F81"/>
  <c r="E81"/>
  <c r="D81"/>
  <c r="C81"/>
  <c r="F79"/>
  <c r="E79"/>
  <c r="D79"/>
  <c r="C79"/>
  <c r="D77"/>
  <c r="E77"/>
  <c r="F77"/>
  <c r="C77"/>
  <c r="V57"/>
  <c r="V55"/>
  <c r="V53"/>
  <c r="V51"/>
  <c r="U57"/>
  <c r="T57"/>
  <c r="S57"/>
  <c r="R57"/>
  <c r="U55"/>
  <c r="T55"/>
  <c r="S55"/>
  <c r="R55"/>
  <c r="U53"/>
  <c r="T53"/>
  <c r="S53"/>
  <c r="R53"/>
  <c r="U51"/>
  <c r="T51"/>
  <c r="S51"/>
  <c r="R51"/>
  <c r="P57"/>
  <c r="O57"/>
  <c r="N57"/>
  <c r="M57"/>
  <c r="P55"/>
  <c r="O55"/>
  <c r="N55"/>
  <c r="M55"/>
  <c r="P53"/>
  <c r="O53"/>
  <c r="N53"/>
  <c r="M53"/>
  <c r="P51"/>
  <c r="O51"/>
  <c r="O59" s="1"/>
  <c r="N51"/>
  <c r="M51"/>
  <c r="K57"/>
  <c r="J57"/>
  <c r="I57"/>
  <c r="H57"/>
  <c r="K55"/>
  <c r="J55"/>
  <c r="I55"/>
  <c r="H55"/>
  <c r="K53"/>
  <c r="J53"/>
  <c r="I53"/>
  <c r="H53"/>
  <c r="K51"/>
  <c r="J51"/>
  <c r="J59" s="1"/>
  <c r="I51"/>
  <c r="H51"/>
  <c r="F57"/>
  <c r="E57"/>
  <c r="D57"/>
  <c r="C57"/>
  <c r="F55"/>
  <c r="E55"/>
  <c r="D55"/>
  <c r="C55"/>
  <c r="F53"/>
  <c r="E53"/>
  <c r="D53"/>
  <c r="C53"/>
  <c r="D51"/>
  <c r="E51"/>
  <c r="F51"/>
  <c r="C51"/>
  <c r="C59" s="1"/>
  <c r="J8" i="40"/>
  <c r="J7"/>
  <c r="J6"/>
  <c r="J5"/>
  <c r="J4"/>
  <c r="J3"/>
  <c r="S59" i="21" l="1"/>
  <c r="N59"/>
  <c r="R85"/>
  <c r="U59"/>
  <c r="T85"/>
  <c r="P85"/>
  <c r="I59"/>
  <c r="K59"/>
  <c r="E85"/>
  <c r="T59"/>
  <c r="H85"/>
  <c r="R59"/>
  <c r="M59"/>
  <c r="U85"/>
  <c r="S85"/>
  <c r="O85"/>
  <c r="K85"/>
  <c r="C85"/>
  <c r="H59"/>
  <c r="F85"/>
  <c r="V59"/>
  <c r="E59"/>
  <c r="D59"/>
  <c r="D85"/>
  <c r="V85"/>
  <c r="F59"/>
  <c r="P59"/>
  <c r="M85"/>
  <c r="N33" i="20"/>
  <c r="O33"/>
  <c r="P33"/>
  <c r="M33"/>
  <c r="D107" i="24" l="1"/>
  <c r="E107"/>
  <c r="G44" i="28" l="1"/>
  <c r="Q22"/>
  <c r="V101" i="21" l="1"/>
  <c r="U101"/>
  <c r="T101"/>
  <c r="S101"/>
  <c r="R101"/>
  <c r="V100"/>
  <c r="U100"/>
  <c r="T100"/>
  <c r="S100"/>
  <c r="R100"/>
  <c r="V98"/>
  <c r="U98"/>
  <c r="T98"/>
  <c r="S98"/>
  <c r="R98"/>
  <c r="V97"/>
  <c r="U97"/>
  <c r="T97"/>
  <c r="S97"/>
  <c r="R97"/>
  <c r="V95"/>
  <c r="U95"/>
  <c r="T95"/>
  <c r="S95"/>
  <c r="R95"/>
  <c r="V94"/>
  <c r="U94"/>
  <c r="T94"/>
  <c r="S94"/>
  <c r="R94"/>
  <c r="V92"/>
  <c r="U92"/>
  <c r="T92"/>
  <c r="S92"/>
  <c r="R92"/>
  <c r="V91"/>
  <c r="U91"/>
  <c r="T91"/>
  <c r="S91"/>
  <c r="R91"/>
  <c r="P101"/>
  <c r="O101"/>
  <c r="N101"/>
  <c r="M101"/>
  <c r="P100"/>
  <c r="O100"/>
  <c r="N100"/>
  <c r="M100"/>
  <c r="P98"/>
  <c r="O98"/>
  <c r="N98"/>
  <c r="M98"/>
  <c r="P97"/>
  <c r="O97"/>
  <c r="N97"/>
  <c r="M97"/>
  <c r="P95"/>
  <c r="O95"/>
  <c r="N95"/>
  <c r="M95"/>
  <c r="P94"/>
  <c r="O94"/>
  <c r="N94"/>
  <c r="M94"/>
  <c r="P92"/>
  <c r="O92"/>
  <c r="N92"/>
  <c r="M92"/>
  <c r="P91"/>
  <c r="O91"/>
  <c r="N91"/>
  <c r="N103" s="1"/>
  <c r="M91"/>
  <c r="K101"/>
  <c r="J101"/>
  <c r="I101"/>
  <c r="H101"/>
  <c r="K100"/>
  <c r="J100"/>
  <c r="I100"/>
  <c r="H100"/>
  <c r="K98"/>
  <c r="J98"/>
  <c r="I98"/>
  <c r="H98"/>
  <c r="K97"/>
  <c r="J97"/>
  <c r="I97"/>
  <c r="H97"/>
  <c r="K95"/>
  <c r="J95"/>
  <c r="I95"/>
  <c r="H95"/>
  <c r="K94"/>
  <c r="J94"/>
  <c r="I94"/>
  <c r="H94"/>
  <c r="K92"/>
  <c r="J92"/>
  <c r="I92"/>
  <c r="H92"/>
  <c r="K91"/>
  <c r="J91"/>
  <c r="I91"/>
  <c r="H91"/>
  <c r="F101"/>
  <c r="E101"/>
  <c r="D101"/>
  <c r="C101"/>
  <c r="F100"/>
  <c r="E100"/>
  <c r="D100"/>
  <c r="C100"/>
  <c r="F98"/>
  <c r="E98"/>
  <c r="D98"/>
  <c r="C98"/>
  <c r="F97"/>
  <c r="E97"/>
  <c r="D97"/>
  <c r="C97"/>
  <c r="F95"/>
  <c r="E95"/>
  <c r="D95"/>
  <c r="C95"/>
  <c r="F94"/>
  <c r="E94"/>
  <c r="D94"/>
  <c r="C94"/>
  <c r="F92"/>
  <c r="E92"/>
  <c r="D92"/>
  <c r="C92"/>
  <c r="F91"/>
  <c r="E91"/>
  <c r="D91"/>
  <c r="C91"/>
  <c r="C103" s="1"/>
  <c r="V88"/>
  <c r="V89"/>
  <c r="U89"/>
  <c r="T89"/>
  <c r="S89"/>
  <c r="R89"/>
  <c r="U88"/>
  <c r="T88"/>
  <c r="S88"/>
  <c r="R88"/>
  <c r="P89"/>
  <c r="O89"/>
  <c r="N89"/>
  <c r="M89"/>
  <c r="P88"/>
  <c r="O88"/>
  <c r="N88"/>
  <c r="M88"/>
  <c r="K89"/>
  <c r="J89"/>
  <c r="I89"/>
  <c r="H89"/>
  <c r="K88"/>
  <c r="J88"/>
  <c r="I88"/>
  <c r="H88"/>
  <c r="D88"/>
  <c r="E88"/>
  <c r="F88"/>
  <c r="D89"/>
  <c r="E89"/>
  <c r="F89"/>
  <c r="C89"/>
  <c r="C88"/>
  <c r="V70"/>
  <c r="U70"/>
  <c r="T70"/>
  <c r="S70"/>
  <c r="R70"/>
  <c r="V68"/>
  <c r="U68"/>
  <c r="T68"/>
  <c r="S68"/>
  <c r="R68"/>
  <c r="V66"/>
  <c r="U66"/>
  <c r="T66"/>
  <c r="S66"/>
  <c r="R66"/>
  <c r="V64"/>
  <c r="U64"/>
  <c r="T64"/>
  <c r="S64"/>
  <c r="R64"/>
  <c r="P70"/>
  <c r="O70"/>
  <c r="N70"/>
  <c r="M70"/>
  <c r="P68"/>
  <c r="O68"/>
  <c r="N68"/>
  <c r="M68"/>
  <c r="P66"/>
  <c r="O66"/>
  <c r="N66"/>
  <c r="M66"/>
  <c r="P64"/>
  <c r="O64"/>
  <c r="N64"/>
  <c r="M64"/>
  <c r="K70"/>
  <c r="J70"/>
  <c r="I70"/>
  <c r="H70"/>
  <c r="K68"/>
  <c r="J68"/>
  <c r="I68"/>
  <c r="H68"/>
  <c r="K66"/>
  <c r="J66"/>
  <c r="I66"/>
  <c r="H66"/>
  <c r="K64"/>
  <c r="J64"/>
  <c r="I64"/>
  <c r="H64"/>
  <c r="F70"/>
  <c r="E70"/>
  <c r="D70"/>
  <c r="C70"/>
  <c r="F68"/>
  <c r="E68"/>
  <c r="D68"/>
  <c r="C68"/>
  <c r="F66"/>
  <c r="E66"/>
  <c r="D66"/>
  <c r="C66"/>
  <c r="F64"/>
  <c r="E64"/>
  <c r="D64"/>
  <c r="C64"/>
  <c r="V62"/>
  <c r="U62"/>
  <c r="T62"/>
  <c r="S62"/>
  <c r="R62"/>
  <c r="P62"/>
  <c r="O62"/>
  <c r="N62"/>
  <c r="M62"/>
  <c r="K62"/>
  <c r="J62"/>
  <c r="I62"/>
  <c r="H62"/>
  <c r="D62"/>
  <c r="E62"/>
  <c r="F62"/>
  <c r="C62"/>
  <c r="V44"/>
  <c r="U44"/>
  <c r="T44"/>
  <c r="S44"/>
  <c r="R44"/>
  <c r="V42"/>
  <c r="U42"/>
  <c r="T42"/>
  <c r="S42"/>
  <c r="R42"/>
  <c r="V40"/>
  <c r="U40"/>
  <c r="T40"/>
  <c r="S40"/>
  <c r="R40"/>
  <c r="V38"/>
  <c r="U38"/>
  <c r="T38"/>
  <c r="S38"/>
  <c r="R38"/>
  <c r="P44"/>
  <c r="O44"/>
  <c r="N44"/>
  <c r="M44"/>
  <c r="P42"/>
  <c r="O42"/>
  <c r="N42"/>
  <c r="M42"/>
  <c r="P40"/>
  <c r="O40"/>
  <c r="N40"/>
  <c r="M40"/>
  <c r="P38"/>
  <c r="O38"/>
  <c r="N38"/>
  <c r="M38"/>
  <c r="K44"/>
  <c r="J44"/>
  <c r="I44"/>
  <c r="H44"/>
  <c r="K42"/>
  <c r="J42"/>
  <c r="I42"/>
  <c r="H42"/>
  <c r="K40"/>
  <c r="J40"/>
  <c r="I40"/>
  <c r="H40"/>
  <c r="K38"/>
  <c r="J38"/>
  <c r="I38"/>
  <c r="H38"/>
  <c r="F44"/>
  <c r="E44"/>
  <c r="D44"/>
  <c r="C44"/>
  <c r="F42"/>
  <c r="E42"/>
  <c r="D42"/>
  <c r="C42"/>
  <c r="F40"/>
  <c r="E40"/>
  <c r="D40"/>
  <c r="C40"/>
  <c r="F38"/>
  <c r="E38"/>
  <c r="D38"/>
  <c r="C38"/>
  <c r="V36"/>
  <c r="U36"/>
  <c r="T36"/>
  <c r="S36"/>
  <c r="R36"/>
  <c r="P36"/>
  <c r="O36"/>
  <c r="N36"/>
  <c r="M36"/>
  <c r="K36"/>
  <c r="J36"/>
  <c r="I36"/>
  <c r="H36"/>
  <c r="D36"/>
  <c r="E36"/>
  <c r="F36"/>
  <c r="C36"/>
  <c r="V31"/>
  <c r="U31"/>
  <c r="T31"/>
  <c r="S31"/>
  <c r="R31"/>
  <c r="V29"/>
  <c r="U29"/>
  <c r="T29"/>
  <c r="S29"/>
  <c r="R29"/>
  <c r="V27"/>
  <c r="U27"/>
  <c r="T27"/>
  <c r="S27"/>
  <c r="R27"/>
  <c r="V25"/>
  <c r="U25"/>
  <c r="T25"/>
  <c r="S25"/>
  <c r="R25"/>
  <c r="P31"/>
  <c r="O31"/>
  <c r="N31"/>
  <c r="M31"/>
  <c r="P29"/>
  <c r="O29"/>
  <c r="N29"/>
  <c r="M29"/>
  <c r="P27"/>
  <c r="O27"/>
  <c r="N27"/>
  <c r="M27"/>
  <c r="P25"/>
  <c r="O25"/>
  <c r="N25"/>
  <c r="M25"/>
  <c r="K31"/>
  <c r="J31"/>
  <c r="I31"/>
  <c r="H31"/>
  <c r="K29"/>
  <c r="J29"/>
  <c r="I29"/>
  <c r="H29"/>
  <c r="K27"/>
  <c r="J27"/>
  <c r="I27"/>
  <c r="H27"/>
  <c r="K25"/>
  <c r="J25"/>
  <c r="I25"/>
  <c r="H25"/>
  <c r="F31"/>
  <c r="E31"/>
  <c r="D31"/>
  <c r="C31"/>
  <c r="F29"/>
  <c r="E29"/>
  <c r="D29"/>
  <c r="C29"/>
  <c r="F27"/>
  <c r="E27"/>
  <c r="D27"/>
  <c r="C27"/>
  <c r="F25"/>
  <c r="E25"/>
  <c r="D25"/>
  <c r="C25"/>
  <c r="V23"/>
  <c r="V50" s="1"/>
  <c r="U23"/>
  <c r="U50" s="1"/>
  <c r="T23"/>
  <c r="T50" s="1"/>
  <c r="S23"/>
  <c r="S50" s="1"/>
  <c r="R23"/>
  <c r="R50" s="1"/>
  <c r="P23"/>
  <c r="P50" s="1"/>
  <c r="O23"/>
  <c r="O50" s="1"/>
  <c r="N23"/>
  <c r="N50" s="1"/>
  <c r="M23"/>
  <c r="M50" s="1"/>
  <c r="K23"/>
  <c r="K50" s="1"/>
  <c r="J23"/>
  <c r="J50" s="1"/>
  <c r="I23"/>
  <c r="I50" s="1"/>
  <c r="H23"/>
  <c r="H50" s="1"/>
  <c r="D23"/>
  <c r="D50" s="1"/>
  <c r="E23"/>
  <c r="E50" s="1"/>
  <c r="F23"/>
  <c r="F50" s="1"/>
  <c r="C23"/>
  <c r="C50" s="1"/>
  <c r="V18"/>
  <c r="U18"/>
  <c r="T18"/>
  <c r="S18"/>
  <c r="R18"/>
  <c r="V16"/>
  <c r="U16"/>
  <c r="T16"/>
  <c r="S16"/>
  <c r="R16"/>
  <c r="V14"/>
  <c r="U14"/>
  <c r="T14"/>
  <c r="S14"/>
  <c r="R14"/>
  <c r="P18"/>
  <c r="O18"/>
  <c r="N18"/>
  <c r="M18"/>
  <c r="P16"/>
  <c r="O16"/>
  <c r="N16"/>
  <c r="M16"/>
  <c r="P14"/>
  <c r="O14"/>
  <c r="N14"/>
  <c r="M14"/>
  <c r="K18"/>
  <c r="J18"/>
  <c r="I18"/>
  <c r="H18"/>
  <c r="K16"/>
  <c r="J16"/>
  <c r="I16"/>
  <c r="H16"/>
  <c r="K14"/>
  <c r="J14"/>
  <c r="I14"/>
  <c r="H14"/>
  <c r="F18"/>
  <c r="E18"/>
  <c r="D18"/>
  <c r="C18"/>
  <c r="F16"/>
  <c r="E16"/>
  <c r="D16"/>
  <c r="C16"/>
  <c r="F14"/>
  <c r="E14"/>
  <c r="D14"/>
  <c r="C14"/>
  <c r="V12"/>
  <c r="U12"/>
  <c r="T12"/>
  <c r="S12"/>
  <c r="R12"/>
  <c r="P12"/>
  <c r="O12"/>
  <c r="N12"/>
  <c r="M12"/>
  <c r="K12"/>
  <c r="J12"/>
  <c r="I12"/>
  <c r="H12"/>
  <c r="D12"/>
  <c r="E12"/>
  <c r="F12"/>
  <c r="C12"/>
  <c r="V10"/>
  <c r="U10"/>
  <c r="T10"/>
  <c r="S10"/>
  <c r="R10"/>
  <c r="P10"/>
  <c r="O10"/>
  <c r="N10"/>
  <c r="M10"/>
  <c r="K10"/>
  <c r="J10"/>
  <c r="I10"/>
  <c r="H10"/>
  <c r="D10"/>
  <c r="E10"/>
  <c r="F10"/>
  <c r="C10"/>
  <c r="H103" l="1"/>
  <c r="M103"/>
  <c r="M72"/>
  <c r="F33"/>
  <c r="H72"/>
  <c r="C72"/>
  <c r="M46"/>
  <c r="O103"/>
  <c r="N72"/>
  <c r="I72"/>
  <c r="O46"/>
  <c r="K46"/>
  <c r="E46"/>
  <c r="N33"/>
  <c r="K33"/>
  <c r="E33"/>
  <c r="R103"/>
  <c r="J33"/>
  <c r="P72"/>
  <c r="P103"/>
  <c r="F46"/>
  <c r="R46"/>
  <c r="O72"/>
  <c r="P46"/>
  <c r="U72"/>
  <c r="E72"/>
  <c r="H46"/>
  <c r="D33"/>
  <c r="J72"/>
  <c r="D72"/>
  <c r="J46"/>
  <c r="I46"/>
  <c r="D46"/>
  <c r="M33"/>
  <c r="I33"/>
  <c r="C33"/>
  <c r="O33"/>
  <c r="C46"/>
  <c r="T72"/>
  <c r="S46"/>
  <c r="V46"/>
  <c r="R72"/>
  <c r="V72"/>
  <c r="N46"/>
  <c r="F72"/>
  <c r="K72"/>
  <c r="T46"/>
  <c r="S72"/>
  <c r="P33"/>
  <c r="U46"/>
  <c r="H33"/>
  <c r="T33"/>
  <c r="S33"/>
  <c r="R33"/>
  <c r="V33"/>
  <c r="U33"/>
  <c r="C152" i="19"/>
  <c r="C151"/>
  <c r="V120"/>
  <c r="U120"/>
  <c r="T120"/>
  <c r="S120"/>
  <c r="R120"/>
  <c r="P120"/>
  <c r="O120"/>
  <c r="N120"/>
  <c r="M120"/>
  <c r="K120"/>
  <c r="J120"/>
  <c r="I120"/>
  <c r="H120"/>
  <c r="D120"/>
  <c r="E120"/>
  <c r="F120"/>
  <c r="V94"/>
  <c r="U94"/>
  <c r="T94"/>
  <c r="S94"/>
  <c r="R94"/>
  <c r="P94"/>
  <c r="O94"/>
  <c r="N94"/>
  <c r="M94"/>
  <c r="K94"/>
  <c r="J94"/>
  <c r="I94"/>
  <c r="H94"/>
  <c r="D94"/>
  <c r="E94"/>
  <c r="F94"/>
  <c r="C94"/>
  <c r="V81"/>
  <c r="U81"/>
  <c r="T81"/>
  <c r="S81"/>
  <c r="R81"/>
  <c r="P81"/>
  <c r="O81"/>
  <c r="N81"/>
  <c r="M81"/>
  <c r="K81"/>
  <c r="J81"/>
  <c r="I81"/>
  <c r="H81"/>
  <c r="D81"/>
  <c r="E81"/>
  <c r="F81"/>
  <c r="C81"/>
  <c r="C108" s="1"/>
  <c r="V72" i="20" l="1"/>
  <c r="U72"/>
  <c r="T72"/>
  <c r="S72"/>
  <c r="R72"/>
  <c r="P72"/>
  <c r="O72"/>
  <c r="N72"/>
  <c r="M72"/>
  <c r="K72"/>
  <c r="J72"/>
  <c r="I72"/>
  <c r="H72"/>
  <c r="D72"/>
  <c r="E72"/>
  <c r="F72"/>
  <c r="C72"/>
  <c r="V46"/>
  <c r="U46"/>
  <c r="T46"/>
  <c r="S46"/>
  <c r="R46"/>
  <c r="P46"/>
  <c r="O46"/>
  <c r="N46"/>
  <c r="M46"/>
  <c r="K46"/>
  <c r="J46"/>
  <c r="I46"/>
  <c r="H46"/>
  <c r="D46"/>
  <c r="E46"/>
  <c r="F46"/>
  <c r="C46"/>
  <c r="C20" l="1"/>
  <c r="S33"/>
  <c r="T33"/>
  <c r="U33"/>
  <c r="V33"/>
  <c r="R33"/>
  <c r="I33"/>
  <c r="J33"/>
  <c r="K33"/>
  <c r="H33"/>
  <c r="D33"/>
  <c r="E33"/>
  <c r="F33"/>
  <c r="C33"/>
  <c r="C96"/>
  <c r="B3" i="36" l="1"/>
  <c r="G3"/>
  <c r="J3"/>
  <c r="B4"/>
  <c r="G4"/>
  <c r="J4"/>
  <c r="B5"/>
  <c r="G5"/>
  <c r="J5"/>
  <c r="B6"/>
  <c r="M6" s="1"/>
  <c r="G6"/>
  <c r="J6"/>
  <c r="B7"/>
  <c r="G7"/>
  <c r="J7"/>
  <c r="C8"/>
  <c r="D8"/>
  <c r="E8"/>
  <c r="F8"/>
  <c r="H8"/>
  <c r="I8"/>
  <c r="K8"/>
  <c r="L8"/>
  <c r="B10"/>
  <c r="G10"/>
  <c r="J10"/>
  <c r="B11"/>
  <c r="G11"/>
  <c r="J11"/>
  <c r="B12"/>
  <c r="G12"/>
  <c r="J12"/>
  <c r="B13"/>
  <c r="G13"/>
  <c r="J13"/>
  <c r="B14"/>
  <c r="G14"/>
  <c r="J14"/>
  <c r="C15"/>
  <c r="D15"/>
  <c r="E15"/>
  <c r="F15"/>
  <c r="H15"/>
  <c r="I15"/>
  <c r="K15"/>
  <c r="L15"/>
  <c r="B17"/>
  <c r="G17"/>
  <c r="J17"/>
  <c r="B18"/>
  <c r="G18"/>
  <c r="J18"/>
  <c r="B19"/>
  <c r="G19"/>
  <c r="J19"/>
  <c r="B20"/>
  <c r="G20"/>
  <c r="J20"/>
  <c r="B21"/>
  <c r="G21"/>
  <c r="J21"/>
  <c r="C22"/>
  <c r="D22"/>
  <c r="E22"/>
  <c r="F22"/>
  <c r="H22"/>
  <c r="I22"/>
  <c r="K22"/>
  <c r="L22"/>
  <c r="B3" i="35"/>
  <c r="G3"/>
  <c r="L3"/>
  <c r="Q3"/>
  <c r="B4"/>
  <c r="G4"/>
  <c r="L4"/>
  <c r="Q4"/>
  <c r="B5"/>
  <c r="G5"/>
  <c r="L5"/>
  <c r="Q5"/>
  <c r="B6"/>
  <c r="G6"/>
  <c r="L6"/>
  <c r="Q6"/>
  <c r="B7"/>
  <c r="G7"/>
  <c r="L7"/>
  <c r="Q7"/>
  <c r="C8"/>
  <c r="D8"/>
  <c r="E8"/>
  <c r="F8"/>
  <c r="H8"/>
  <c r="I8"/>
  <c r="J8"/>
  <c r="K8"/>
  <c r="M8"/>
  <c r="N8"/>
  <c r="O8"/>
  <c r="P8"/>
  <c r="R8"/>
  <c r="S8"/>
  <c r="T8"/>
  <c r="U8"/>
  <c r="V8"/>
  <c r="B10"/>
  <c r="G10"/>
  <c r="L10"/>
  <c r="Q10"/>
  <c r="B11"/>
  <c r="G11"/>
  <c r="L11"/>
  <c r="Q11"/>
  <c r="B12"/>
  <c r="G12"/>
  <c r="L12"/>
  <c r="Q12"/>
  <c r="B13"/>
  <c r="G13"/>
  <c r="L13"/>
  <c r="Q13"/>
  <c r="B14"/>
  <c r="G14"/>
  <c r="L14"/>
  <c r="Q14"/>
  <c r="C15"/>
  <c r="D15"/>
  <c r="E15"/>
  <c r="F15"/>
  <c r="H15"/>
  <c r="I15"/>
  <c r="J15"/>
  <c r="K15"/>
  <c r="M15"/>
  <c r="N15"/>
  <c r="O15"/>
  <c r="P15"/>
  <c r="R15"/>
  <c r="S15"/>
  <c r="T15"/>
  <c r="U15"/>
  <c r="V15"/>
  <c r="B17"/>
  <c r="G17"/>
  <c r="L17"/>
  <c r="Q17"/>
  <c r="B18"/>
  <c r="G18"/>
  <c r="L18"/>
  <c r="Q18"/>
  <c r="B19"/>
  <c r="G19"/>
  <c r="L19"/>
  <c r="Q19"/>
  <c r="B20"/>
  <c r="G20"/>
  <c r="L20"/>
  <c r="Q20"/>
  <c r="B21"/>
  <c r="G21"/>
  <c r="L21"/>
  <c r="Q21"/>
  <c r="C22"/>
  <c r="D22"/>
  <c r="E22"/>
  <c r="F22"/>
  <c r="H22"/>
  <c r="I22"/>
  <c r="J22"/>
  <c r="K22"/>
  <c r="M22"/>
  <c r="N22"/>
  <c r="O22"/>
  <c r="P22"/>
  <c r="R22"/>
  <c r="S22"/>
  <c r="T22"/>
  <c r="U22"/>
  <c r="V22"/>
  <c r="W17" l="1"/>
  <c r="W10"/>
  <c r="M17" i="36"/>
  <c r="M12"/>
  <c r="M10"/>
  <c r="M3"/>
  <c r="W3" i="35"/>
  <c r="M21" i="36"/>
  <c r="M14"/>
  <c r="J8"/>
  <c r="M7"/>
  <c r="W21" i="35"/>
  <c r="W14"/>
  <c r="W7"/>
  <c r="M20" i="36"/>
  <c r="M13"/>
  <c r="W20" i="35"/>
  <c r="W13"/>
  <c r="W6"/>
  <c r="J22" i="36"/>
  <c r="M19"/>
  <c r="G22"/>
  <c r="J15"/>
  <c r="M5"/>
  <c r="G8"/>
  <c r="W19" i="35"/>
  <c r="W12"/>
  <c r="W5"/>
  <c r="G15"/>
  <c r="B15"/>
  <c r="Q22"/>
  <c r="L22"/>
  <c r="G22"/>
  <c r="B22"/>
  <c r="W18"/>
  <c r="W11"/>
  <c r="Q15"/>
  <c r="L15"/>
  <c r="B8"/>
  <c r="Q8"/>
  <c r="L8"/>
  <c r="W4"/>
  <c r="G8"/>
  <c r="M18" i="36"/>
  <c r="B22"/>
  <c r="M11"/>
  <c r="G15"/>
  <c r="B15"/>
  <c r="M4"/>
  <c r="B8"/>
  <c r="M22" l="1"/>
  <c r="M8"/>
  <c r="W22" i="35"/>
  <c r="W15"/>
  <c r="W8"/>
  <c r="M15" i="36"/>
  <c r="C62" i="28" l="1"/>
  <c r="D62"/>
  <c r="E62"/>
  <c r="F62"/>
  <c r="H62"/>
  <c r="I62"/>
  <c r="J62"/>
  <c r="K62"/>
  <c r="M62"/>
  <c r="N62"/>
  <c r="O62"/>
  <c r="P62"/>
  <c r="R62"/>
  <c r="S62"/>
  <c r="T62"/>
  <c r="U62"/>
  <c r="V62"/>
  <c r="C60"/>
  <c r="D60"/>
  <c r="E60"/>
  <c r="F60"/>
  <c r="H60"/>
  <c r="I60"/>
  <c r="J60"/>
  <c r="K60"/>
  <c r="M60"/>
  <c r="N60"/>
  <c r="O60"/>
  <c r="P60"/>
  <c r="R60"/>
  <c r="S60"/>
  <c r="T60"/>
  <c r="U60"/>
  <c r="V60"/>
  <c r="C58"/>
  <c r="D58"/>
  <c r="E58"/>
  <c r="F58"/>
  <c r="H58"/>
  <c r="I58"/>
  <c r="J58"/>
  <c r="K58"/>
  <c r="M58"/>
  <c r="N58"/>
  <c r="O58"/>
  <c r="P58"/>
  <c r="R58"/>
  <c r="S58"/>
  <c r="T58"/>
  <c r="U58"/>
  <c r="V58"/>
  <c r="C56"/>
  <c r="D56"/>
  <c r="E56"/>
  <c r="F56"/>
  <c r="H56"/>
  <c r="I56"/>
  <c r="J56"/>
  <c r="K56"/>
  <c r="M56"/>
  <c r="N56"/>
  <c r="O56"/>
  <c r="P56"/>
  <c r="R56"/>
  <c r="S56"/>
  <c r="T56"/>
  <c r="U56"/>
  <c r="V56"/>
  <c r="C54"/>
  <c r="D54"/>
  <c r="E54"/>
  <c r="F54"/>
  <c r="H54"/>
  <c r="I54"/>
  <c r="J54"/>
  <c r="K54"/>
  <c r="M54"/>
  <c r="N54"/>
  <c r="O54"/>
  <c r="P54"/>
  <c r="R54"/>
  <c r="S54"/>
  <c r="T54"/>
  <c r="U54"/>
  <c r="V54"/>
  <c r="Q61"/>
  <c r="L61"/>
  <c r="G61"/>
  <c r="B61"/>
  <c r="Q59"/>
  <c r="L59"/>
  <c r="G59"/>
  <c r="B59"/>
  <c r="Q57"/>
  <c r="L57"/>
  <c r="G57"/>
  <c r="B57"/>
  <c r="Q55"/>
  <c r="L55"/>
  <c r="G55"/>
  <c r="B55"/>
  <c r="Q53"/>
  <c r="L53"/>
  <c r="G53"/>
  <c r="B53"/>
  <c r="C73"/>
  <c r="D73"/>
  <c r="E73"/>
  <c r="F73"/>
  <c r="H73"/>
  <c r="I73"/>
  <c r="J73"/>
  <c r="K73"/>
  <c r="M73"/>
  <c r="N73"/>
  <c r="O73"/>
  <c r="P73"/>
  <c r="R73"/>
  <c r="S73"/>
  <c r="T73"/>
  <c r="U73"/>
  <c r="V73"/>
  <c r="C71"/>
  <c r="D71"/>
  <c r="E71"/>
  <c r="F71"/>
  <c r="H71"/>
  <c r="I71"/>
  <c r="J71"/>
  <c r="K71"/>
  <c r="M71"/>
  <c r="N71"/>
  <c r="O71"/>
  <c r="P71"/>
  <c r="R71"/>
  <c r="S71"/>
  <c r="T71"/>
  <c r="U71"/>
  <c r="V71"/>
  <c r="C69"/>
  <c r="D69"/>
  <c r="E69"/>
  <c r="F69"/>
  <c r="H69"/>
  <c r="I69"/>
  <c r="J69"/>
  <c r="K69"/>
  <c r="M69"/>
  <c r="N69"/>
  <c r="O69"/>
  <c r="P69"/>
  <c r="R69"/>
  <c r="S69"/>
  <c r="T69"/>
  <c r="U69"/>
  <c r="V69"/>
  <c r="C67"/>
  <c r="D67"/>
  <c r="E67"/>
  <c r="F67"/>
  <c r="H67"/>
  <c r="I67"/>
  <c r="J67"/>
  <c r="K67"/>
  <c r="M67"/>
  <c r="N67"/>
  <c r="O67"/>
  <c r="P67"/>
  <c r="R67"/>
  <c r="S67"/>
  <c r="T67"/>
  <c r="U67"/>
  <c r="V67"/>
  <c r="C65"/>
  <c r="D65"/>
  <c r="E65"/>
  <c r="F65"/>
  <c r="H65"/>
  <c r="I65"/>
  <c r="J65"/>
  <c r="K65"/>
  <c r="M65"/>
  <c r="N65"/>
  <c r="O65"/>
  <c r="P65"/>
  <c r="R65"/>
  <c r="S65"/>
  <c r="T65"/>
  <c r="U65"/>
  <c r="V65"/>
  <c r="Q72"/>
  <c r="L72"/>
  <c r="G72"/>
  <c r="B72"/>
  <c r="Q70"/>
  <c r="L70"/>
  <c r="G70"/>
  <c r="B70"/>
  <c r="Q68"/>
  <c r="L68"/>
  <c r="G68"/>
  <c r="B68"/>
  <c r="Q66"/>
  <c r="L66"/>
  <c r="G66"/>
  <c r="B66"/>
  <c r="Q64"/>
  <c r="L64"/>
  <c r="G64"/>
  <c r="B64"/>
  <c r="W53" l="1"/>
  <c r="W61"/>
  <c r="W55"/>
  <c r="W57"/>
  <c r="W59"/>
  <c r="W66"/>
  <c r="W68"/>
  <c r="W72"/>
  <c r="W64"/>
  <c r="W70"/>
  <c r="Q84"/>
  <c r="L84"/>
  <c r="G84"/>
  <c r="B84"/>
  <c r="Q83"/>
  <c r="L83"/>
  <c r="G83"/>
  <c r="B83"/>
  <c r="Q82"/>
  <c r="L82"/>
  <c r="G82"/>
  <c r="B82"/>
  <c r="Q81"/>
  <c r="L81"/>
  <c r="G81"/>
  <c r="B81"/>
  <c r="Q79"/>
  <c r="L79"/>
  <c r="G79"/>
  <c r="B79"/>
  <c r="Q78"/>
  <c r="L78"/>
  <c r="G78"/>
  <c r="B78"/>
  <c r="Q77"/>
  <c r="L77"/>
  <c r="G77"/>
  <c r="B77"/>
  <c r="Q76"/>
  <c r="L76"/>
  <c r="G76"/>
  <c r="B76"/>
  <c r="Q75"/>
  <c r="L75"/>
  <c r="G75"/>
  <c r="B75"/>
  <c r="C51"/>
  <c r="D51"/>
  <c r="E51"/>
  <c r="F51"/>
  <c r="H51"/>
  <c r="I51"/>
  <c r="J51"/>
  <c r="K51"/>
  <c r="M51"/>
  <c r="N51"/>
  <c r="O51"/>
  <c r="P51"/>
  <c r="R51"/>
  <c r="S51"/>
  <c r="T51"/>
  <c r="U51"/>
  <c r="V51"/>
  <c r="C49"/>
  <c r="D49"/>
  <c r="E49"/>
  <c r="F49"/>
  <c r="H49"/>
  <c r="I49"/>
  <c r="J49"/>
  <c r="K49"/>
  <c r="M49"/>
  <c r="N49"/>
  <c r="O49"/>
  <c r="P49"/>
  <c r="R49"/>
  <c r="S49"/>
  <c r="T49"/>
  <c r="U49"/>
  <c r="V49"/>
  <c r="C47"/>
  <c r="D47"/>
  <c r="E47"/>
  <c r="F47"/>
  <c r="H47"/>
  <c r="I47"/>
  <c r="J47"/>
  <c r="K47"/>
  <c r="M47"/>
  <c r="N47"/>
  <c r="O47"/>
  <c r="P47"/>
  <c r="R47"/>
  <c r="S47"/>
  <c r="T47"/>
  <c r="U47"/>
  <c r="V47"/>
  <c r="C45"/>
  <c r="D45"/>
  <c r="E45"/>
  <c r="F45"/>
  <c r="H45"/>
  <c r="I45"/>
  <c r="J45"/>
  <c r="M45"/>
  <c r="N45"/>
  <c r="O45"/>
  <c r="P45"/>
  <c r="R45"/>
  <c r="S45"/>
  <c r="T45"/>
  <c r="U45"/>
  <c r="V45"/>
  <c r="C43"/>
  <c r="D43"/>
  <c r="E43"/>
  <c r="F43"/>
  <c r="H43"/>
  <c r="I43"/>
  <c r="J43"/>
  <c r="K43"/>
  <c r="M43"/>
  <c r="N43"/>
  <c r="O43"/>
  <c r="P43"/>
  <c r="R43"/>
  <c r="S43"/>
  <c r="T43"/>
  <c r="U43"/>
  <c r="V43"/>
  <c r="C40"/>
  <c r="D40"/>
  <c r="E40"/>
  <c r="F40"/>
  <c r="H40"/>
  <c r="I40"/>
  <c r="J40"/>
  <c r="K40"/>
  <c r="M40"/>
  <c r="N40"/>
  <c r="O40"/>
  <c r="P40"/>
  <c r="R40"/>
  <c r="S40"/>
  <c r="T40"/>
  <c r="U40"/>
  <c r="V40"/>
  <c r="C38"/>
  <c r="D38"/>
  <c r="E38"/>
  <c r="F38"/>
  <c r="H38"/>
  <c r="I38"/>
  <c r="J38"/>
  <c r="K38"/>
  <c r="M38"/>
  <c r="N38"/>
  <c r="O38"/>
  <c r="P38"/>
  <c r="R38"/>
  <c r="S38"/>
  <c r="T38"/>
  <c r="U38"/>
  <c r="V38"/>
  <c r="C36"/>
  <c r="D36"/>
  <c r="E36"/>
  <c r="F36"/>
  <c r="H36"/>
  <c r="I36"/>
  <c r="J36"/>
  <c r="K36"/>
  <c r="M36"/>
  <c r="N36"/>
  <c r="O36"/>
  <c r="P36"/>
  <c r="R36"/>
  <c r="S36"/>
  <c r="T36"/>
  <c r="U36"/>
  <c r="V36"/>
  <c r="C34"/>
  <c r="D34"/>
  <c r="E34"/>
  <c r="F34"/>
  <c r="H34"/>
  <c r="I34"/>
  <c r="J34"/>
  <c r="K34"/>
  <c r="M34"/>
  <c r="N34"/>
  <c r="O34"/>
  <c r="P34"/>
  <c r="R34"/>
  <c r="S34"/>
  <c r="T34"/>
  <c r="U34"/>
  <c r="V34"/>
  <c r="C32"/>
  <c r="D32"/>
  <c r="E32"/>
  <c r="F32"/>
  <c r="H32"/>
  <c r="I32"/>
  <c r="J32"/>
  <c r="K32"/>
  <c r="M32"/>
  <c r="N32"/>
  <c r="O32"/>
  <c r="P32"/>
  <c r="R32"/>
  <c r="S32"/>
  <c r="T32"/>
  <c r="U32"/>
  <c r="V32"/>
  <c r="W83" l="1"/>
  <c r="W76"/>
  <c r="W77"/>
  <c r="W78"/>
  <c r="W79"/>
  <c r="W81"/>
  <c r="W82"/>
  <c r="W84"/>
  <c r="W75"/>
  <c r="Q50"/>
  <c r="L50"/>
  <c r="G50"/>
  <c r="B50"/>
  <c r="Q48"/>
  <c r="L48"/>
  <c r="G48"/>
  <c r="B48"/>
  <c r="Q46"/>
  <c r="L46"/>
  <c r="G46"/>
  <c r="B46"/>
  <c r="Q44"/>
  <c r="L44"/>
  <c r="B44"/>
  <c r="Q42"/>
  <c r="L42"/>
  <c r="G42"/>
  <c r="B42"/>
  <c r="Q39"/>
  <c r="L39"/>
  <c r="G39"/>
  <c r="B39"/>
  <c r="Q37"/>
  <c r="L37"/>
  <c r="G37"/>
  <c r="B37"/>
  <c r="Q35"/>
  <c r="L35"/>
  <c r="G35"/>
  <c r="B35"/>
  <c r="Q33"/>
  <c r="L33"/>
  <c r="G33"/>
  <c r="B33"/>
  <c r="Q31"/>
  <c r="L31"/>
  <c r="G31"/>
  <c r="B31"/>
  <c r="V29"/>
  <c r="U29"/>
  <c r="T29"/>
  <c r="S29"/>
  <c r="R29"/>
  <c r="P29"/>
  <c r="O29"/>
  <c r="N29"/>
  <c r="M29"/>
  <c r="K29"/>
  <c r="J29"/>
  <c r="I29"/>
  <c r="H29"/>
  <c r="F29"/>
  <c r="E29"/>
  <c r="D29"/>
  <c r="C29"/>
  <c r="Q28"/>
  <c r="L28"/>
  <c r="G28"/>
  <c r="B28"/>
  <c r="V27"/>
  <c r="U27"/>
  <c r="T27"/>
  <c r="S27"/>
  <c r="R27"/>
  <c r="P27"/>
  <c r="O27"/>
  <c r="N27"/>
  <c r="M27"/>
  <c r="K27"/>
  <c r="J27"/>
  <c r="I27"/>
  <c r="H27"/>
  <c r="F27"/>
  <c r="E27"/>
  <c r="D27"/>
  <c r="C27"/>
  <c r="V25"/>
  <c r="U25"/>
  <c r="T25"/>
  <c r="S25"/>
  <c r="R25"/>
  <c r="P25"/>
  <c r="O25"/>
  <c r="N25"/>
  <c r="M25"/>
  <c r="K25"/>
  <c r="J25"/>
  <c r="I25"/>
  <c r="H25"/>
  <c r="F25"/>
  <c r="E25"/>
  <c r="D25"/>
  <c r="C25"/>
  <c r="Q24"/>
  <c r="L24"/>
  <c r="G24"/>
  <c r="B24"/>
  <c r="V23"/>
  <c r="U23"/>
  <c r="T23"/>
  <c r="S23"/>
  <c r="R23"/>
  <c r="P23"/>
  <c r="O23"/>
  <c r="N23"/>
  <c r="M23"/>
  <c r="K23"/>
  <c r="J23"/>
  <c r="I23"/>
  <c r="H23"/>
  <c r="F23"/>
  <c r="E23"/>
  <c r="D23"/>
  <c r="C23"/>
  <c r="L22"/>
  <c r="G22"/>
  <c r="B22"/>
  <c r="V21"/>
  <c r="U21"/>
  <c r="T21"/>
  <c r="S21"/>
  <c r="R21"/>
  <c r="P21"/>
  <c r="O21"/>
  <c r="N21"/>
  <c r="M21"/>
  <c r="K21"/>
  <c r="J21"/>
  <c r="I21"/>
  <c r="H21"/>
  <c r="F21"/>
  <c r="E21"/>
  <c r="D21"/>
  <c r="C21"/>
  <c r="Q20"/>
  <c r="L20"/>
  <c r="G20"/>
  <c r="B20"/>
  <c r="Q7"/>
  <c r="Q18" s="1"/>
  <c r="L7"/>
  <c r="L18" s="1"/>
  <c r="G7"/>
  <c r="B7"/>
  <c r="Q6"/>
  <c r="Q16" s="1"/>
  <c r="L6"/>
  <c r="L16" s="1"/>
  <c r="G6"/>
  <c r="G16" s="1"/>
  <c r="B6"/>
  <c r="B16" s="1"/>
  <c r="Q5"/>
  <c r="Q14" s="1"/>
  <c r="L5"/>
  <c r="L14" s="1"/>
  <c r="G5"/>
  <c r="G14" s="1"/>
  <c r="B5"/>
  <c r="B14" s="1"/>
  <c r="Q4"/>
  <c r="Q12" s="1"/>
  <c r="L4"/>
  <c r="L12" s="1"/>
  <c r="G4"/>
  <c r="G12" s="1"/>
  <c r="B12"/>
  <c r="Q3"/>
  <c r="Q10" s="1"/>
  <c r="L3"/>
  <c r="L10" s="1"/>
  <c r="G3"/>
  <c r="G10" s="1"/>
  <c r="B3"/>
  <c r="B10" s="1"/>
  <c r="G18" l="1"/>
  <c r="G29"/>
  <c r="B18"/>
  <c r="B29"/>
  <c r="L36"/>
  <c r="L47"/>
  <c r="L32"/>
  <c r="L38"/>
  <c r="L34"/>
  <c r="L45"/>
  <c r="B54"/>
  <c r="B65"/>
  <c r="B67"/>
  <c r="B56"/>
  <c r="B69"/>
  <c r="B58"/>
  <c r="B71"/>
  <c r="B60"/>
  <c r="B73"/>
  <c r="B62"/>
  <c r="Q65"/>
  <c r="Q54"/>
  <c r="Q67"/>
  <c r="Q56"/>
  <c r="Q69"/>
  <c r="Q58"/>
  <c r="Q71"/>
  <c r="Q60"/>
  <c r="Q73"/>
  <c r="Q62"/>
  <c r="L65"/>
  <c r="L54"/>
  <c r="L67"/>
  <c r="L56"/>
  <c r="L69"/>
  <c r="L58"/>
  <c r="L71"/>
  <c r="L60"/>
  <c r="L73"/>
  <c r="L62"/>
  <c r="G65"/>
  <c r="G54"/>
  <c r="G67"/>
  <c r="G56"/>
  <c r="G69"/>
  <c r="G58"/>
  <c r="G71"/>
  <c r="G60"/>
  <c r="G73"/>
  <c r="G62"/>
  <c r="Q25"/>
  <c r="W50"/>
  <c r="W4"/>
  <c r="W12" s="1"/>
  <c r="Q23"/>
  <c r="L25"/>
  <c r="G32"/>
  <c r="G34"/>
  <c r="G36"/>
  <c r="G38"/>
  <c r="G43"/>
  <c r="Q27"/>
  <c r="B34"/>
  <c r="B43"/>
  <c r="B25"/>
  <c r="Q32"/>
  <c r="Q34"/>
  <c r="Q36"/>
  <c r="Q38"/>
  <c r="Q47"/>
  <c r="B45"/>
  <c r="B47"/>
  <c r="W48"/>
  <c r="B49"/>
  <c r="B51"/>
  <c r="Q45"/>
  <c r="Q49"/>
  <c r="G45"/>
  <c r="G47"/>
  <c r="G49"/>
  <c r="W7"/>
  <c r="W18" s="1"/>
  <c r="L29"/>
  <c r="G40"/>
  <c r="G51"/>
  <c r="Q51"/>
  <c r="L49"/>
  <c r="L51"/>
  <c r="Q40"/>
  <c r="L40"/>
  <c r="Q43"/>
  <c r="L43"/>
  <c r="W39"/>
  <c r="B40"/>
  <c r="W35"/>
  <c r="B36"/>
  <c r="W37"/>
  <c r="B38"/>
  <c r="W31"/>
  <c r="B32"/>
  <c r="G23"/>
  <c r="L27"/>
  <c r="W22"/>
  <c r="W23" s="1"/>
  <c r="Q21"/>
  <c r="L21"/>
  <c r="W3"/>
  <c r="W10" s="1"/>
  <c r="G21"/>
  <c r="B21"/>
  <c r="L23"/>
  <c r="W24"/>
  <c r="B27"/>
  <c r="W33"/>
  <c r="W34" s="1"/>
  <c r="W42"/>
  <c r="W5"/>
  <c r="W14" s="1"/>
  <c r="W44"/>
  <c r="W20"/>
  <c r="B23"/>
  <c r="G25"/>
  <c r="Q29"/>
  <c r="G27"/>
  <c r="W6"/>
  <c r="W16" s="1"/>
  <c r="W28"/>
  <c r="W46"/>
  <c r="W40" l="1"/>
  <c r="W45"/>
  <c r="W71"/>
  <c r="W60"/>
  <c r="W69"/>
  <c r="W58"/>
  <c r="W65"/>
  <c r="W54"/>
  <c r="W73"/>
  <c r="W62"/>
  <c r="W67"/>
  <c r="W56"/>
  <c r="W51"/>
  <c r="W47"/>
  <c r="W43"/>
  <c r="W32"/>
  <c r="W36"/>
  <c r="W38"/>
  <c r="W49"/>
  <c r="W29"/>
  <c r="W21"/>
  <c r="W27"/>
  <c r="W25"/>
  <c r="C114" i="24" l="1"/>
  <c r="D114"/>
  <c r="E114"/>
  <c r="F114"/>
  <c r="H114"/>
  <c r="I114"/>
  <c r="J114"/>
  <c r="K114"/>
  <c r="M114"/>
  <c r="N114"/>
  <c r="O114"/>
  <c r="P114"/>
  <c r="R114"/>
  <c r="S114"/>
  <c r="T114"/>
  <c r="U114"/>
  <c r="V114"/>
  <c r="C101"/>
  <c r="D101"/>
  <c r="E101"/>
  <c r="F101"/>
  <c r="H101"/>
  <c r="I101"/>
  <c r="J101"/>
  <c r="K101"/>
  <c r="M101"/>
  <c r="N101"/>
  <c r="O101"/>
  <c r="P101"/>
  <c r="R101"/>
  <c r="S101"/>
  <c r="T101"/>
  <c r="U101"/>
  <c r="V101"/>
  <c r="H89"/>
  <c r="H128" s="1"/>
  <c r="V89"/>
  <c r="V128" s="1"/>
  <c r="U89"/>
  <c r="T89"/>
  <c r="T128" s="1"/>
  <c r="S89"/>
  <c r="S128" s="1"/>
  <c r="R89"/>
  <c r="R128" s="1"/>
  <c r="P89"/>
  <c r="P128" s="1"/>
  <c r="O89"/>
  <c r="O128" s="1"/>
  <c r="N89"/>
  <c r="N128" s="1"/>
  <c r="M89"/>
  <c r="M128" s="1"/>
  <c r="K89"/>
  <c r="K128" s="1"/>
  <c r="J89"/>
  <c r="J128" s="1"/>
  <c r="I89"/>
  <c r="D89"/>
  <c r="D128" s="1"/>
  <c r="E89"/>
  <c r="E128" s="1"/>
  <c r="F89"/>
  <c r="F128" s="1"/>
  <c r="C89"/>
  <c r="C128" s="1"/>
  <c r="C113"/>
  <c r="D113"/>
  <c r="E113"/>
  <c r="F113"/>
  <c r="H113"/>
  <c r="I113"/>
  <c r="J113"/>
  <c r="K113"/>
  <c r="M113"/>
  <c r="N113"/>
  <c r="O113"/>
  <c r="P113"/>
  <c r="R113"/>
  <c r="S113"/>
  <c r="T113"/>
  <c r="U113"/>
  <c r="V113"/>
  <c r="C111"/>
  <c r="D111"/>
  <c r="E111"/>
  <c r="F111"/>
  <c r="H111"/>
  <c r="I111"/>
  <c r="J111"/>
  <c r="K111"/>
  <c r="M111"/>
  <c r="N111"/>
  <c r="O111"/>
  <c r="P111"/>
  <c r="R111"/>
  <c r="S111"/>
  <c r="T111"/>
  <c r="U111"/>
  <c r="V111"/>
  <c r="C109"/>
  <c r="D109"/>
  <c r="E109"/>
  <c r="F109"/>
  <c r="H109"/>
  <c r="I109"/>
  <c r="J109"/>
  <c r="K109"/>
  <c r="M109"/>
  <c r="N109"/>
  <c r="O109"/>
  <c r="P109"/>
  <c r="R109"/>
  <c r="S109"/>
  <c r="T109"/>
  <c r="U109"/>
  <c r="V109"/>
  <c r="C107"/>
  <c r="F107"/>
  <c r="H107"/>
  <c r="I107"/>
  <c r="J107"/>
  <c r="K107"/>
  <c r="M107"/>
  <c r="N107"/>
  <c r="O107"/>
  <c r="P107"/>
  <c r="R107"/>
  <c r="S107"/>
  <c r="T107"/>
  <c r="U107"/>
  <c r="V107"/>
  <c r="C105"/>
  <c r="D105"/>
  <c r="E105"/>
  <c r="F105"/>
  <c r="H105"/>
  <c r="I105"/>
  <c r="J105"/>
  <c r="K105"/>
  <c r="M105"/>
  <c r="N105"/>
  <c r="O105"/>
  <c r="P105"/>
  <c r="R105"/>
  <c r="S105"/>
  <c r="T105"/>
  <c r="U105"/>
  <c r="V105"/>
  <c r="Q112"/>
  <c r="L112"/>
  <c r="G112"/>
  <c r="B112"/>
  <c r="Q110"/>
  <c r="L110"/>
  <c r="G110"/>
  <c r="B110"/>
  <c r="Q108"/>
  <c r="L108"/>
  <c r="G108"/>
  <c r="B108"/>
  <c r="Q106"/>
  <c r="L106"/>
  <c r="G106"/>
  <c r="B106"/>
  <c r="Q104"/>
  <c r="L104"/>
  <c r="G104"/>
  <c r="B104"/>
  <c r="C94"/>
  <c r="C92"/>
  <c r="Q125"/>
  <c r="L125"/>
  <c r="G125"/>
  <c r="B125"/>
  <c r="Q123"/>
  <c r="L123"/>
  <c r="G123"/>
  <c r="B123"/>
  <c r="Q121"/>
  <c r="L121"/>
  <c r="G121"/>
  <c r="B121"/>
  <c r="Q119"/>
  <c r="L119"/>
  <c r="G119"/>
  <c r="B119"/>
  <c r="V100"/>
  <c r="U100"/>
  <c r="T100"/>
  <c r="S100"/>
  <c r="R100"/>
  <c r="P100"/>
  <c r="O100"/>
  <c r="N100"/>
  <c r="M100"/>
  <c r="K100"/>
  <c r="J100"/>
  <c r="I100"/>
  <c r="H100"/>
  <c r="F100"/>
  <c r="E100"/>
  <c r="D100"/>
  <c r="C100"/>
  <c r="Q99"/>
  <c r="L99"/>
  <c r="G99"/>
  <c r="B99"/>
  <c r="V98"/>
  <c r="U98"/>
  <c r="T98"/>
  <c r="S98"/>
  <c r="R98"/>
  <c r="P98"/>
  <c r="O98"/>
  <c r="N98"/>
  <c r="M98"/>
  <c r="K98"/>
  <c r="J98"/>
  <c r="I98"/>
  <c r="H98"/>
  <c r="F98"/>
  <c r="E98"/>
  <c r="D98"/>
  <c r="C98"/>
  <c r="Q97"/>
  <c r="L97"/>
  <c r="G97"/>
  <c r="B97"/>
  <c r="V96"/>
  <c r="U96"/>
  <c r="T96"/>
  <c r="S96"/>
  <c r="R96"/>
  <c r="P96"/>
  <c r="N96"/>
  <c r="M96"/>
  <c r="K96"/>
  <c r="J96"/>
  <c r="I96"/>
  <c r="H96"/>
  <c r="F96"/>
  <c r="E96"/>
  <c r="D96"/>
  <c r="C96"/>
  <c r="Q95"/>
  <c r="L95"/>
  <c r="G95"/>
  <c r="B95"/>
  <c r="V94"/>
  <c r="U94"/>
  <c r="T94"/>
  <c r="S94"/>
  <c r="R94"/>
  <c r="P94"/>
  <c r="O94"/>
  <c r="N94"/>
  <c r="M94"/>
  <c r="K94"/>
  <c r="J94"/>
  <c r="I94"/>
  <c r="H94"/>
  <c r="F94"/>
  <c r="E94"/>
  <c r="D94"/>
  <c r="Q93"/>
  <c r="L93"/>
  <c r="G93"/>
  <c r="B93"/>
  <c r="V92"/>
  <c r="U92"/>
  <c r="T92"/>
  <c r="S92"/>
  <c r="R92"/>
  <c r="P92"/>
  <c r="O92"/>
  <c r="N92"/>
  <c r="M92"/>
  <c r="K92"/>
  <c r="J92"/>
  <c r="I92"/>
  <c r="H92"/>
  <c r="F92"/>
  <c r="E92"/>
  <c r="D92"/>
  <c r="Q91"/>
  <c r="L91"/>
  <c r="G91"/>
  <c r="B91"/>
  <c r="Q88"/>
  <c r="L88"/>
  <c r="G88"/>
  <c r="B88"/>
  <c r="Q87"/>
  <c r="L87"/>
  <c r="G87"/>
  <c r="B87"/>
  <c r="Q86"/>
  <c r="L86"/>
  <c r="G86"/>
  <c r="B86"/>
  <c r="Q85"/>
  <c r="L85"/>
  <c r="G85"/>
  <c r="B85"/>
  <c r="Q84"/>
  <c r="Q118" s="1"/>
  <c r="L84"/>
  <c r="L118" s="1"/>
  <c r="G84"/>
  <c r="G118" s="1"/>
  <c r="B84"/>
  <c r="B118" s="1"/>
  <c r="C35"/>
  <c r="D35"/>
  <c r="E35"/>
  <c r="F35"/>
  <c r="H35"/>
  <c r="I35"/>
  <c r="J35"/>
  <c r="K35"/>
  <c r="M35"/>
  <c r="N35"/>
  <c r="O35"/>
  <c r="P35"/>
  <c r="R35"/>
  <c r="S35"/>
  <c r="T35"/>
  <c r="U35"/>
  <c r="V35"/>
  <c r="C33"/>
  <c r="D33"/>
  <c r="E33"/>
  <c r="F33"/>
  <c r="H33"/>
  <c r="I33"/>
  <c r="J33"/>
  <c r="K33"/>
  <c r="M33"/>
  <c r="N33"/>
  <c r="O33"/>
  <c r="P33"/>
  <c r="R33"/>
  <c r="S33"/>
  <c r="T33"/>
  <c r="U33"/>
  <c r="V33"/>
  <c r="C31"/>
  <c r="D31"/>
  <c r="E31"/>
  <c r="F31"/>
  <c r="H31"/>
  <c r="I31"/>
  <c r="J31"/>
  <c r="K31"/>
  <c r="M31"/>
  <c r="N31"/>
  <c r="O31"/>
  <c r="P31"/>
  <c r="R31"/>
  <c r="S31"/>
  <c r="T31"/>
  <c r="U31"/>
  <c r="V31"/>
  <c r="C29"/>
  <c r="D29"/>
  <c r="E29"/>
  <c r="F29"/>
  <c r="H29"/>
  <c r="I29"/>
  <c r="J29"/>
  <c r="K29"/>
  <c r="M29"/>
  <c r="N29"/>
  <c r="O29"/>
  <c r="P29"/>
  <c r="R29"/>
  <c r="S29"/>
  <c r="T29"/>
  <c r="U29"/>
  <c r="V29"/>
  <c r="C27"/>
  <c r="D27"/>
  <c r="E27"/>
  <c r="F27"/>
  <c r="H27"/>
  <c r="I27"/>
  <c r="J27"/>
  <c r="K27"/>
  <c r="M27"/>
  <c r="N27"/>
  <c r="O27"/>
  <c r="P27"/>
  <c r="R27"/>
  <c r="S27"/>
  <c r="T27"/>
  <c r="U27"/>
  <c r="V27"/>
  <c r="Q34"/>
  <c r="L34"/>
  <c r="G34"/>
  <c r="B34"/>
  <c r="Q32"/>
  <c r="L32"/>
  <c r="G32"/>
  <c r="B32"/>
  <c r="Q28"/>
  <c r="L28"/>
  <c r="G28"/>
  <c r="B28"/>
  <c r="Q26"/>
  <c r="L26"/>
  <c r="G26"/>
  <c r="B26"/>
  <c r="C81"/>
  <c r="D81"/>
  <c r="E81"/>
  <c r="F81"/>
  <c r="H81"/>
  <c r="I81"/>
  <c r="J81"/>
  <c r="K81"/>
  <c r="M81"/>
  <c r="N81"/>
  <c r="O81"/>
  <c r="P81"/>
  <c r="R81"/>
  <c r="S81"/>
  <c r="T81"/>
  <c r="U81"/>
  <c r="V81"/>
  <c r="C79"/>
  <c r="D79"/>
  <c r="E79"/>
  <c r="F79"/>
  <c r="H79"/>
  <c r="I79"/>
  <c r="J79"/>
  <c r="K79"/>
  <c r="M79"/>
  <c r="N79"/>
  <c r="O79"/>
  <c r="P79"/>
  <c r="R79"/>
  <c r="S79"/>
  <c r="T79"/>
  <c r="U79"/>
  <c r="V79"/>
  <c r="C77"/>
  <c r="D77"/>
  <c r="E77"/>
  <c r="F77"/>
  <c r="H77"/>
  <c r="I77"/>
  <c r="J77"/>
  <c r="K77"/>
  <c r="M77"/>
  <c r="N77"/>
  <c r="O77"/>
  <c r="P77"/>
  <c r="R77"/>
  <c r="S77"/>
  <c r="T77"/>
  <c r="U77"/>
  <c r="V77"/>
  <c r="C75"/>
  <c r="D75"/>
  <c r="E75"/>
  <c r="F75"/>
  <c r="H75"/>
  <c r="I75"/>
  <c r="J75"/>
  <c r="K75"/>
  <c r="M75"/>
  <c r="N75"/>
  <c r="O75"/>
  <c r="P75"/>
  <c r="R75"/>
  <c r="S75"/>
  <c r="T75"/>
  <c r="U75"/>
  <c r="V75"/>
  <c r="C73"/>
  <c r="D73"/>
  <c r="E73"/>
  <c r="F73"/>
  <c r="H73"/>
  <c r="I73"/>
  <c r="J73"/>
  <c r="K73"/>
  <c r="M73"/>
  <c r="N73"/>
  <c r="O73"/>
  <c r="P73"/>
  <c r="R73"/>
  <c r="S73"/>
  <c r="T73"/>
  <c r="U73"/>
  <c r="V73"/>
  <c r="Q80"/>
  <c r="L80"/>
  <c r="G80"/>
  <c r="B80"/>
  <c r="Q78"/>
  <c r="L78"/>
  <c r="G78"/>
  <c r="B78"/>
  <c r="Q76"/>
  <c r="L76"/>
  <c r="G76"/>
  <c r="B76"/>
  <c r="Q74"/>
  <c r="L74"/>
  <c r="G74"/>
  <c r="B74"/>
  <c r="Q72"/>
  <c r="L72"/>
  <c r="G72"/>
  <c r="B72"/>
  <c r="C64"/>
  <c r="C62"/>
  <c r="V70"/>
  <c r="U70"/>
  <c r="T70"/>
  <c r="S70"/>
  <c r="R70"/>
  <c r="P70"/>
  <c r="O70"/>
  <c r="N70"/>
  <c r="M70"/>
  <c r="K70"/>
  <c r="J70"/>
  <c r="I70"/>
  <c r="H70"/>
  <c r="F70"/>
  <c r="E70"/>
  <c r="D70"/>
  <c r="C70"/>
  <c r="Q69"/>
  <c r="L69"/>
  <c r="G69"/>
  <c r="B69"/>
  <c r="V68"/>
  <c r="U68"/>
  <c r="T68"/>
  <c r="S68"/>
  <c r="R68"/>
  <c r="P68"/>
  <c r="O68"/>
  <c r="N68"/>
  <c r="M68"/>
  <c r="K68"/>
  <c r="J68"/>
  <c r="I68"/>
  <c r="H68"/>
  <c r="F68"/>
  <c r="E68"/>
  <c r="D68"/>
  <c r="C68"/>
  <c r="Q67"/>
  <c r="L67"/>
  <c r="G67"/>
  <c r="B67"/>
  <c r="V66"/>
  <c r="U66"/>
  <c r="T66"/>
  <c r="S66"/>
  <c r="R66"/>
  <c r="P66"/>
  <c r="O66"/>
  <c r="N66"/>
  <c r="M66"/>
  <c r="K66"/>
  <c r="J66"/>
  <c r="I66"/>
  <c r="H66"/>
  <c r="F66"/>
  <c r="E66"/>
  <c r="D66"/>
  <c r="C66"/>
  <c r="Q65"/>
  <c r="L65"/>
  <c r="G65"/>
  <c r="B65"/>
  <c r="V64"/>
  <c r="U64"/>
  <c r="T64"/>
  <c r="S64"/>
  <c r="R64"/>
  <c r="P64"/>
  <c r="O64"/>
  <c r="N64"/>
  <c r="M64"/>
  <c r="K64"/>
  <c r="J64"/>
  <c r="I64"/>
  <c r="H64"/>
  <c r="F64"/>
  <c r="E64"/>
  <c r="D64"/>
  <c r="Q63"/>
  <c r="L63"/>
  <c r="G63"/>
  <c r="B63"/>
  <c r="V62"/>
  <c r="U62"/>
  <c r="T62"/>
  <c r="S62"/>
  <c r="R62"/>
  <c r="P62"/>
  <c r="O62"/>
  <c r="N62"/>
  <c r="M62"/>
  <c r="K62"/>
  <c r="J62"/>
  <c r="I62"/>
  <c r="H62"/>
  <c r="F62"/>
  <c r="E62"/>
  <c r="D62"/>
  <c r="Q61"/>
  <c r="L61"/>
  <c r="G61"/>
  <c r="B61"/>
  <c r="Q59"/>
  <c r="L59"/>
  <c r="G59"/>
  <c r="B59"/>
  <c r="Q58"/>
  <c r="L58"/>
  <c r="G58"/>
  <c r="B58"/>
  <c r="Q57"/>
  <c r="L57"/>
  <c r="G57"/>
  <c r="B57"/>
  <c r="L56"/>
  <c r="G56"/>
  <c r="B56"/>
  <c r="Q55"/>
  <c r="L55"/>
  <c r="G55"/>
  <c r="B55"/>
  <c r="C45"/>
  <c r="V53"/>
  <c r="U53"/>
  <c r="T53"/>
  <c r="S53"/>
  <c r="R53"/>
  <c r="P53"/>
  <c r="O53"/>
  <c r="N53"/>
  <c r="M53"/>
  <c r="K53"/>
  <c r="J53"/>
  <c r="I53"/>
  <c r="H53"/>
  <c r="F53"/>
  <c r="E53"/>
  <c r="D53"/>
  <c r="C53"/>
  <c r="Q52"/>
  <c r="L52"/>
  <c r="G52"/>
  <c r="B52"/>
  <c r="V51"/>
  <c r="U51"/>
  <c r="T51"/>
  <c r="S51"/>
  <c r="R51"/>
  <c r="P51"/>
  <c r="O51"/>
  <c r="N51"/>
  <c r="M51"/>
  <c r="K51"/>
  <c r="J51"/>
  <c r="I51"/>
  <c r="H51"/>
  <c r="F51"/>
  <c r="E51"/>
  <c r="D51"/>
  <c r="C51"/>
  <c r="Q50"/>
  <c r="L50"/>
  <c r="G50"/>
  <c r="B50"/>
  <c r="V49"/>
  <c r="U49"/>
  <c r="T49"/>
  <c r="S49"/>
  <c r="R49"/>
  <c r="P49"/>
  <c r="O49"/>
  <c r="N49"/>
  <c r="M49"/>
  <c r="K49"/>
  <c r="J49"/>
  <c r="I49"/>
  <c r="H49"/>
  <c r="F49"/>
  <c r="E49"/>
  <c r="D49"/>
  <c r="C49"/>
  <c r="V47"/>
  <c r="U47"/>
  <c r="T47"/>
  <c r="S47"/>
  <c r="R47"/>
  <c r="P47"/>
  <c r="O47"/>
  <c r="N47"/>
  <c r="M47"/>
  <c r="K47"/>
  <c r="J47"/>
  <c r="I47"/>
  <c r="H47"/>
  <c r="F47"/>
  <c r="E47"/>
  <c r="D47"/>
  <c r="C47"/>
  <c r="V45"/>
  <c r="U45"/>
  <c r="T45"/>
  <c r="S45"/>
  <c r="R45"/>
  <c r="P45"/>
  <c r="O45"/>
  <c r="N45"/>
  <c r="M45"/>
  <c r="K45"/>
  <c r="J45"/>
  <c r="I45"/>
  <c r="H45"/>
  <c r="F45"/>
  <c r="E45"/>
  <c r="D45"/>
  <c r="Q44"/>
  <c r="L44"/>
  <c r="G44"/>
  <c r="B44"/>
  <c r="Q42"/>
  <c r="L42"/>
  <c r="G42"/>
  <c r="B42"/>
  <c r="Q41"/>
  <c r="L41"/>
  <c r="G41"/>
  <c r="B41"/>
  <c r="Q38"/>
  <c r="L38"/>
  <c r="G38"/>
  <c r="B38"/>
  <c r="C16"/>
  <c r="B114" l="1"/>
  <c r="G120"/>
  <c r="G126"/>
  <c r="Q114"/>
  <c r="G124"/>
  <c r="L114"/>
  <c r="G114"/>
  <c r="Q96"/>
  <c r="L96"/>
  <c r="G122"/>
  <c r="B66"/>
  <c r="L120"/>
  <c r="L122"/>
  <c r="L124"/>
  <c r="L126"/>
  <c r="U102"/>
  <c r="U128"/>
  <c r="B122"/>
  <c r="B126"/>
  <c r="Q120"/>
  <c r="Q122"/>
  <c r="Q124"/>
  <c r="Q126"/>
  <c r="I102"/>
  <c r="I128"/>
  <c r="B120"/>
  <c r="B124"/>
  <c r="R102"/>
  <c r="S115"/>
  <c r="N115"/>
  <c r="I115"/>
  <c r="D115"/>
  <c r="B105"/>
  <c r="Q111"/>
  <c r="L101"/>
  <c r="B109"/>
  <c r="B111"/>
  <c r="T115"/>
  <c r="O115"/>
  <c r="J115"/>
  <c r="E115"/>
  <c r="Q105"/>
  <c r="Q109"/>
  <c r="U115"/>
  <c r="P115"/>
  <c r="K115"/>
  <c r="F115"/>
  <c r="L111"/>
  <c r="V115"/>
  <c r="R115"/>
  <c r="M115"/>
  <c r="H115"/>
  <c r="C115"/>
  <c r="C102"/>
  <c r="G107"/>
  <c r="Q107"/>
  <c r="P102"/>
  <c r="L94"/>
  <c r="B107"/>
  <c r="V102"/>
  <c r="Q89"/>
  <c r="Q128" s="1"/>
  <c r="T102"/>
  <c r="H102"/>
  <c r="E102"/>
  <c r="G64"/>
  <c r="Q47"/>
  <c r="G47"/>
  <c r="L62"/>
  <c r="L45"/>
  <c r="G101"/>
  <c r="Q101"/>
  <c r="G105"/>
  <c r="G109"/>
  <c r="G111"/>
  <c r="G113"/>
  <c r="K102"/>
  <c r="F102"/>
  <c r="Q113"/>
  <c r="S102"/>
  <c r="N102"/>
  <c r="B101"/>
  <c r="B115" s="1"/>
  <c r="L105"/>
  <c r="L107"/>
  <c r="L109"/>
  <c r="L113"/>
  <c r="D102"/>
  <c r="L89"/>
  <c r="L128" s="1"/>
  <c r="O102"/>
  <c r="J102"/>
  <c r="G92"/>
  <c r="G89"/>
  <c r="G128" s="1"/>
  <c r="M102"/>
  <c r="Q75"/>
  <c r="L77"/>
  <c r="L79"/>
  <c r="W84"/>
  <c r="W118" s="1"/>
  <c r="W85"/>
  <c r="W86"/>
  <c r="B98"/>
  <c r="W88"/>
  <c r="W91"/>
  <c r="L98"/>
  <c r="G100"/>
  <c r="W104"/>
  <c r="W106"/>
  <c r="W108"/>
  <c r="W110"/>
  <c r="W112"/>
  <c r="B113"/>
  <c r="B89"/>
  <c r="B128" s="1"/>
  <c r="Q98"/>
  <c r="G75"/>
  <c r="G81"/>
  <c r="Q92"/>
  <c r="W93"/>
  <c r="G98"/>
  <c r="W99"/>
  <c r="W125"/>
  <c r="B96"/>
  <c r="L92"/>
  <c r="Q94"/>
  <c r="W97"/>
  <c r="Q100"/>
  <c r="W121"/>
  <c r="B92"/>
  <c r="G94"/>
  <c r="G96"/>
  <c r="L100"/>
  <c r="W123"/>
  <c r="W87"/>
  <c r="B100"/>
  <c r="B94"/>
  <c r="W95"/>
  <c r="W119"/>
  <c r="B49"/>
  <c r="L51"/>
  <c r="L53"/>
  <c r="G49"/>
  <c r="B51"/>
  <c r="Q73"/>
  <c r="Q77"/>
  <c r="Q79"/>
  <c r="L75"/>
  <c r="L81"/>
  <c r="Q51"/>
  <c r="G77"/>
  <c r="G79"/>
  <c r="B73"/>
  <c r="W74"/>
  <c r="B77"/>
  <c r="W78"/>
  <c r="W80"/>
  <c r="Q45"/>
  <c r="L49"/>
  <c r="W56"/>
  <c r="W58"/>
  <c r="B81"/>
  <c r="W28"/>
  <c r="G51"/>
  <c r="Q81"/>
  <c r="Q62"/>
  <c r="Q66"/>
  <c r="B79"/>
  <c r="G62"/>
  <c r="G66"/>
  <c r="B75"/>
  <c r="Q53"/>
  <c r="W55"/>
  <c r="W26"/>
  <c r="W30"/>
  <c r="W34"/>
  <c r="W46"/>
  <c r="Q49"/>
  <c r="L64"/>
  <c r="L66"/>
  <c r="G73"/>
  <c r="L73"/>
  <c r="W32"/>
  <c r="W59"/>
  <c r="G70"/>
  <c r="G68"/>
  <c r="L68"/>
  <c r="B68"/>
  <c r="Q70"/>
  <c r="W72"/>
  <c r="Q64"/>
  <c r="Q68"/>
  <c r="W61"/>
  <c r="B62"/>
  <c r="L70"/>
  <c r="W63"/>
  <c r="W65"/>
  <c r="W69"/>
  <c r="B70"/>
  <c r="W76"/>
  <c r="W57"/>
  <c r="W67"/>
  <c r="B64"/>
  <c r="G45"/>
  <c r="W38"/>
  <c r="B47"/>
  <c r="W41"/>
  <c r="W42"/>
  <c r="W44"/>
  <c r="B45"/>
  <c r="L47"/>
  <c r="G53"/>
  <c r="W48"/>
  <c r="W52"/>
  <c r="B53"/>
  <c r="W50"/>
  <c r="W120" l="1"/>
  <c r="Q115"/>
  <c r="L115"/>
  <c r="G115"/>
  <c r="W122"/>
  <c r="W124"/>
  <c r="W126"/>
  <c r="W100"/>
  <c r="W92"/>
  <c r="W109"/>
  <c r="W114"/>
  <c r="W107"/>
  <c r="Q102"/>
  <c r="L102"/>
  <c r="G102"/>
  <c r="B102"/>
  <c r="W94"/>
  <c r="W105"/>
  <c r="W45"/>
  <c r="W89"/>
  <c r="W128" s="1"/>
  <c r="W111"/>
  <c r="W96"/>
  <c r="W101"/>
  <c r="W113"/>
  <c r="W98"/>
  <c r="W79"/>
  <c r="W47"/>
  <c r="W68"/>
  <c r="W73"/>
  <c r="W49"/>
  <c r="W77"/>
  <c r="W81"/>
  <c r="W75"/>
  <c r="W53"/>
  <c r="W64"/>
  <c r="W51"/>
  <c r="W66"/>
  <c r="W62"/>
  <c r="W70"/>
  <c r="W115" l="1"/>
  <c r="W102"/>
  <c r="V24" l="1"/>
  <c r="U24"/>
  <c r="T24"/>
  <c r="S24"/>
  <c r="R24"/>
  <c r="P24"/>
  <c r="O24"/>
  <c r="N24"/>
  <c r="M24"/>
  <c r="K24"/>
  <c r="J24"/>
  <c r="I24"/>
  <c r="H24"/>
  <c r="F24"/>
  <c r="E24"/>
  <c r="D24"/>
  <c r="C24"/>
  <c r="Q23"/>
  <c r="L23"/>
  <c r="G23"/>
  <c r="B23"/>
  <c r="V22"/>
  <c r="U22"/>
  <c r="T22"/>
  <c r="S22"/>
  <c r="R22"/>
  <c r="P22"/>
  <c r="O22"/>
  <c r="N22"/>
  <c r="M22"/>
  <c r="K22"/>
  <c r="J22"/>
  <c r="I22"/>
  <c r="H22"/>
  <c r="F22"/>
  <c r="E22"/>
  <c r="D22"/>
  <c r="C22"/>
  <c r="Q21"/>
  <c r="L21"/>
  <c r="G21"/>
  <c r="B21"/>
  <c r="V20"/>
  <c r="U20"/>
  <c r="T20"/>
  <c r="S20"/>
  <c r="R20"/>
  <c r="P20"/>
  <c r="O20"/>
  <c r="N20"/>
  <c r="M20"/>
  <c r="K20"/>
  <c r="J20"/>
  <c r="I20"/>
  <c r="H20"/>
  <c r="F20"/>
  <c r="E20"/>
  <c r="D20"/>
  <c r="C20"/>
  <c r="V18"/>
  <c r="U18"/>
  <c r="T18"/>
  <c r="S18"/>
  <c r="R18"/>
  <c r="P18"/>
  <c r="O18"/>
  <c r="N18"/>
  <c r="M18"/>
  <c r="K18"/>
  <c r="J18"/>
  <c r="I18"/>
  <c r="H18"/>
  <c r="F18"/>
  <c r="E18"/>
  <c r="D18"/>
  <c r="C18"/>
  <c r="Q17"/>
  <c r="L17"/>
  <c r="G17"/>
  <c r="B17"/>
  <c r="V16"/>
  <c r="U16"/>
  <c r="T16"/>
  <c r="S16"/>
  <c r="R16"/>
  <c r="P16"/>
  <c r="O16"/>
  <c r="N16"/>
  <c r="M16"/>
  <c r="K16"/>
  <c r="J16"/>
  <c r="I16"/>
  <c r="H16"/>
  <c r="F16"/>
  <c r="E16"/>
  <c r="D16"/>
  <c r="Q15"/>
  <c r="L15"/>
  <c r="G15"/>
  <c r="B15"/>
  <c r="Q13"/>
  <c r="Q35" s="1"/>
  <c r="L13"/>
  <c r="L35" s="1"/>
  <c r="G13"/>
  <c r="G35" s="1"/>
  <c r="B13"/>
  <c r="B35" s="1"/>
  <c r="Q12"/>
  <c r="L12"/>
  <c r="L33" s="1"/>
  <c r="G12"/>
  <c r="G33" s="1"/>
  <c r="B12"/>
  <c r="Q31"/>
  <c r="L31"/>
  <c r="G31"/>
  <c r="B31"/>
  <c r="Q29"/>
  <c r="G29"/>
  <c r="B29"/>
  <c r="Q9"/>
  <c r="Q27" s="1"/>
  <c r="L9"/>
  <c r="L27" s="1"/>
  <c r="G9"/>
  <c r="G27" s="1"/>
  <c r="B9"/>
  <c r="B27" s="1"/>
  <c r="B20" l="1"/>
  <c r="Q20"/>
  <c r="L20"/>
  <c r="B22"/>
  <c r="B33"/>
  <c r="L18"/>
  <c r="L29"/>
  <c r="G16"/>
  <c r="G24"/>
  <c r="G22"/>
  <c r="Q22"/>
  <c r="Q33"/>
  <c r="W23"/>
  <c r="B24"/>
  <c r="L16"/>
  <c r="W17"/>
  <c r="W21"/>
  <c r="Q24"/>
  <c r="G18"/>
  <c r="Q18"/>
  <c r="L24"/>
  <c r="Q16"/>
  <c r="W9"/>
  <c r="W27" s="1"/>
  <c r="W10"/>
  <c r="W29" s="1"/>
  <c r="W11"/>
  <c r="W31" s="1"/>
  <c r="W13"/>
  <c r="W35" s="1"/>
  <c r="W15"/>
  <c r="B16"/>
  <c r="G20"/>
  <c r="L22"/>
  <c r="W12"/>
  <c r="W33" s="1"/>
  <c r="B18"/>
  <c r="W19"/>
  <c r="V91" i="23"/>
  <c r="V92" s="1"/>
  <c r="U91"/>
  <c r="U92" s="1"/>
  <c r="T91"/>
  <c r="T92" s="1"/>
  <c r="S91"/>
  <c r="S92" s="1"/>
  <c r="R91"/>
  <c r="R92" s="1"/>
  <c r="P91"/>
  <c r="P92" s="1"/>
  <c r="O91"/>
  <c r="O92" s="1"/>
  <c r="N91"/>
  <c r="N92" s="1"/>
  <c r="M91"/>
  <c r="M92" s="1"/>
  <c r="K91"/>
  <c r="K92" s="1"/>
  <c r="J91"/>
  <c r="J92" s="1"/>
  <c r="I91"/>
  <c r="I92" s="1"/>
  <c r="H91"/>
  <c r="H92" s="1"/>
  <c r="D91"/>
  <c r="E91"/>
  <c r="F91"/>
  <c r="F92" s="1"/>
  <c r="C91"/>
  <c r="D92"/>
  <c r="E92"/>
  <c r="V85"/>
  <c r="V86" s="1"/>
  <c r="V87"/>
  <c r="V88" s="1"/>
  <c r="V89"/>
  <c r="V90" s="1"/>
  <c r="U89"/>
  <c r="U90" s="1"/>
  <c r="T89"/>
  <c r="T90" s="1"/>
  <c r="S89"/>
  <c r="S90" s="1"/>
  <c r="R89"/>
  <c r="R90" s="1"/>
  <c r="U87"/>
  <c r="U88" s="1"/>
  <c r="T87"/>
  <c r="T88" s="1"/>
  <c r="S87"/>
  <c r="S88" s="1"/>
  <c r="R87"/>
  <c r="R88" s="1"/>
  <c r="U85"/>
  <c r="U86" s="1"/>
  <c r="T85"/>
  <c r="T86" s="1"/>
  <c r="S85"/>
  <c r="S86" s="1"/>
  <c r="R85"/>
  <c r="R86" s="1"/>
  <c r="P89"/>
  <c r="P90" s="1"/>
  <c r="O89"/>
  <c r="O90" s="1"/>
  <c r="N89"/>
  <c r="N90" s="1"/>
  <c r="M89"/>
  <c r="M90" s="1"/>
  <c r="P87"/>
  <c r="P88" s="1"/>
  <c r="O87"/>
  <c r="O88" s="1"/>
  <c r="N87"/>
  <c r="M87"/>
  <c r="M88" s="1"/>
  <c r="P85"/>
  <c r="P86" s="1"/>
  <c r="O85"/>
  <c r="O86" s="1"/>
  <c r="N85"/>
  <c r="N86" s="1"/>
  <c r="M85"/>
  <c r="M86" s="1"/>
  <c r="K89"/>
  <c r="K90" s="1"/>
  <c r="J89"/>
  <c r="J90" s="1"/>
  <c r="I89"/>
  <c r="H89"/>
  <c r="H90" s="1"/>
  <c r="K87"/>
  <c r="K88" s="1"/>
  <c r="J87"/>
  <c r="J88" s="1"/>
  <c r="I87"/>
  <c r="I88" s="1"/>
  <c r="H87"/>
  <c r="H88" s="1"/>
  <c r="K85"/>
  <c r="K86" s="1"/>
  <c r="J85"/>
  <c r="J86" s="1"/>
  <c r="I85"/>
  <c r="I86" s="1"/>
  <c r="H85"/>
  <c r="H86" s="1"/>
  <c r="D85"/>
  <c r="D86" s="1"/>
  <c r="E85"/>
  <c r="E86" s="1"/>
  <c r="F85"/>
  <c r="F86" s="1"/>
  <c r="D87"/>
  <c r="D88" s="1"/>
  <c r="E87"/>
  <c r="E88" s="1"/>
  <c r="F87"/>
  <c r="F88" s="1"/>
  <c r="D89"/>
  <c r="D90" s="1"/>
  <c r="E89"/>
  <c r="E90" s="1"/>
  <c r="F89"/>
  <c r="F90" s="1"/>
  <c r="C89"/>
  <c r="C90" s="1"/>
  <c r="C87"/>
  <c r="C88" s="1"/>
  <c r="C85"/>
  <c r="C86" s="1"/>
  <c r="T83"/>
  <c r="T84" s="1"/>
  <c r="V83"/>
  <c r="V84" s="1"/>
  <c r="U83"/>
  <c r="U84" s="1"/>
  <c r="S83"/>
  <c r="S84" s="1"/>
  <c r="R83"/>
  <c r="R84" s="1"/>
  <c r="P83"/>
  <c r="P84" s="1"/>
  <c r="O83"/>
  <c r="O84" s="1"/>
  <c r="N83"/>
  <c r="N84" s="1"/>
  <c r="M83"/>
  <c r="M84" s="1"/>
  <c r="K83"/>
  <c r="K84" s="1"/>
  <c r="J83"/>
  <c r="J84" s="1"/>
  <c r="I83"/>
  <c r="I84" s="1"/>
  <c r="H83"/>
  <c r="H84" s="1"/>
  <c r="D83"/>
  <c r="D84" s="1"/>
  <c r="E83"/>
  <c r="E84" s="1"/>
  <c r="F83"/>
  <c r="F84" s="1"/>
  <c r="C83"/>
  <c r="C84" s="1"/>
  <c r="C81"/>
  <c r="D81"/>
  <c r="E81"/>
  <c r="F81"/>
  <c r="H81"/>
  <c r="I81"/>
  <c r="J81"/>
  <c r="K81"/>
  <c r="M81"/>
  <c r="N81"/>
  <c r="O81"/>
  <c r="P81"/>
  <c r="R81"/>
  <c r="S81"/>
  <c r="T81"/>
  <c r="U81"/>
  <c r="V81"/>
  <c r="C79"/>
  <c r="D79"/>
  <c r="E79"/>
  <c r="F79"/>
  <c r="H79"/>
  <c r="I79"/>
  <c r="J79"/>
  <c r="K79"/>
  <c r="M79"/>
  <c r="N79"/>
  <c r="O79"/>
  <c r="P79"/>
  <c r="R79"/>
  <c r="S79"/>
  <c r="T79"/>
  <c r="U79"/>
  <c r="V79"/>
  <c r="C77"/>
  <c r="D77"/>
  <c r="E77"/>
  <c r="F77"/>
  <c r="H77"/>
  <c r="I77"/>
  <c r="J77"/>
  <c r="K77"/>
  <c r="M77"/>
  <c r="N77"/>
  <c r="O77"/>
  <c r="P77"/>
  <c r="R77"/>
  <c r="S77"/>
  <c r="T77"/>
  <c r="U77"/>
  <c r="V77"/>
  <c r="C75"/>
  <c r="D75"/>
  <c r="E75"/>
  <c r="F75"/>
  <c r="H75"/>
  <c r="I75"/>
  <c r="J75"/>
  <c r="K75"/>
  <c r="M75"/>
  <c r="N75"/>
  <c r="O75"/>
  <c r="P75"/>
  <c r="R75"/>
  <c r="S75"/>
  <c r="T75"/>
  <c r="U75"/>
  <c r="V75"/>
  <c r="C73"/>
  <c r="D73"/>
  <c r="E73"/>
  <c r="F73"/>
  <c r="H73"/>
  <c r="I73"/>
  <c r="J73"/>
  <c r="K73"/>
  <c r="M73"/>
  <c r="N73"/>
  <c r="O73"/>
  <c r="P73"/>
  <c r="R73"/>
  <c r="S73"/>
  <c r="T73"/>
  <c r="U73"/>
  <c r="V73"/>
  <c r="Q80"/>
  <c r="L80"/>
  <c r="G80"/>
  <c r="B80"/>
  <c r="Q78"/>
  <c r="L78"/>
  <c r="G78"/>
  <c r="B78"/>
  <c r="Q76"/>
  <c r="L76"/>
  <c r="G76"/>
  <c r="B76"/>
  <c r="Q74"/>
  <c r="L74"/>
  <c r="G74"/>
  <c r="B74"/>
  <c r="Q72"/>
  <c r="L72"/>
  <c r="G72"/>
  <c r="B72"/>
  <c r="C62"/>
  <c r="V70"/>
  <c r="U70"/>
  <c r="T70"/>
  <c r="S70"/>
  <c r="R70"/>
  <c r="P70"/>
  <c r="O70"/>
  <c r="N70"/>
  <c r="M70"/>
  <c r="K70"/>
  <c r="J70"/>
  <c r="I70"/>
  <c r="H70"/>
  <c r="F70"/>
  <c r="E70"/>
  <c r="D70"/>
  <c r="C70"/>
  <c r="Q69"/>
  <c r="L69"/>
  <c r="G69"/>
  <c r="B69"/>
  <c r="V68"/>
  <c r="U68"/>
  <c r="T68"/>
  <c r="S68"/>
  <c r="R68"/>
  <c r="P68"/>
  <c r="O68"/>
  <c r="N68"/>
  <c r="M68"/>
  <c r="K68"/>
  <c r="J68"/>
  <c r="I68"/>
  <c r="H68"/>
  <c r="F68"/>
  <c r="E68"/>
  <c r="D68"/>
  <c r="C68"/>
  <c r="Q67"/>
  <c r="L67"/>
  <c r="G67"/>
  <c r="B67"/>
  <c r="V66"/>
  <c r="U66"/>
  <c r="T66"/>
  <c r="S66"/>
  <c r="R66"/>
  <c r="P66"/>
  <c r="O66"/>
  <c r="N66"/>
  <c r="M66"/>
  <c r="K66"/>
  <c r="J66"/>
  <c r="I66"/>
  <c r="H66"/>
  <c r="F66"/>
  <c r="E66"/>
  <c r="D66"/>
  <c r="C66"/>
  <c r="Q65"/>
  <c r="L65"/>
  <c r="G65"/>
  <c r="B65"/>
  <c r="V64"/>
  <c r="U64"/>
  <c r="T64"/>
  <c r="S64"/>
  <c r="R64"/>
  <c r="P64"/>
  <c r="O64"/>
  <c r="N64"/>
  <c r="M64"/>
  <c r="K64"/>
  <c r="J64"/>
  <c r="I64"/>
  <c r="H64"/>
  <c r="F64"/>
  <c r="E64"/>
  <c r="D64"/>
  <c r="C64"/>
  <c r="Q63"/>
  <c r="L63"/>
  <c r="G63"/>
  <c r="B63"/>
  <c r="V62"/>
  <c r="U62"/>
  <c r="T62"/>
  <c r="S62"/>
  <c r="R62"/>
  <c r="P62"/>
  <c r="O62"/>
  <c r="N62"/>
  <c r="M62"/>
  <c r="K62"/>
  <c r="J62"/>
  <c r="I62"/>
  <c r="H62"/>
  <c r="F62"/>
  <c r="E62"/>
  <c r="D62"/>
  <c r="Q61"/>
  <c r="L61"/>
  <c r="G61"/>
  <c r="B61"/>
  <c r="Q59"/>
  <c r="L59"/>
  <c r="G59"/>
  <c r="B59"/>
  <c r="Q58"/>
  <c r="L58"/>
  <c r="G58"/>
  <c r="B58"/>
  <c r="Q57"/>
  <c r="L57"/>
  <c r="G57"/>
  <c r="B57"/>
  <c r="Q56"/>
  <c r="L56"/>
  <c r="L64" s="1"/>
  <c r="G56"/>
  <c r="B56"/>
  <c r="Q55"/>
  <c r="L55"/>
  <c r="G55"/>
  <c r="B55"/>
  <c r="S38"/>
  <c r="S50" s="1"/>
  <c r="T38"/>
  <c r="T50" s="1"/>
  <c r="U38"/>
  <c r="U50" s="1"/>
  <c r="V38"/>
  <c r="V50" s="1"/>
  <c r="S39"/>
  <c r="S51" s="1"/>
  <c r="T39"/>
  <c r="T51" s="1"/>
  <c r="U39"/>
  <c r="U51" s="1"/>
  <c r="V39"/>
  <c r="V51" s="1"/>
  <c r="S40"/>
  <c r="S52" s="1"/>
  <c r="T40"/>
  <c r="T52" s="1"/>
  <c r="U40"/>
  <c r="U52" s="1"/>
  <c r="V40"/>
  <c r="V52" s="1"/>
  <c r="S41"/>
  <c r="T41"/>
  <c r="T53" s="1"/>
  <c r="U41"/>
  <c r="U53" s="1"/>
  <c r="V41"/>
  <c r="V53" s="1"/>
  <c r="R39"/>
  <c r="R51" s="1"/>
  <c r="R40"/>
  <c r="R52" s="1"/>
  <c r="R41"/>
  <c r="R53" s="1"/>
  <c r="R38"/>
  <c r="R50" s="1"/>
  <c r="S37"/>
  <c r="S49" s="1"/>
  <c r="T37"/>
  <c r="T49" s="1"/>
  <c r="U37"/>
  <c r="U49" s="1"/>
  <c r="V37"/>
  <c r="V49" s="1"/>
  <c r="R37"/>
  <c r="R49" s="1"/>
  <c r="N38"/>
  <c r="N50" s="1"/>
  <c r="O38"/>
  <c r="O50" s="1"/>
  <c r="P38"/>
  <c r="P50" s="1"/>
  <c r="N39"/>
  <c r="N51" s="1"/>
  <c r="O39"/>
  <c r="O51" s="1"/>
  <c r="P39"/>
  <c r="P51" s="1"/>
  <c r="N40"/>
  <c r="N52" s="1"/>
  <c r="O40"/>
  <c r="O52" s="1"/>
  <c r="P40"/>
  <c r="P52" s="1"/>
  <c r="N41"/>
  <c r="N53" s="1"/>
  <c r="O41"/>
  <c r="O53" s="1"/>
  <c r="P41"/>
  <c r="P53" s="1"/>
  <c r="M39"/>
  <c r="M51" s="1"/>
  <c r="M40"/>
  <c r="M52" s="1"/>
  <c r="M41"/>
  <c r="M53" s="1"/>
  <c r="N37"/>
  <c r="N49" s="1"/>
  <c r="O37"/>
  <c r="O49" s="1"/>
  <c r="P37"/>
  <c r="P49" s="1"/>
  <c r="M38"/>
  <c r="M50" s="1"/>
  <c r="M37"/>
  <c r="I38"/>
  <c r="I50" s="1"/>
  <c r="J38"/>
  <c r="J50" s="1"/>
  <c r="K38"/>
  <c r="K50" s="1"/>
  <c r="I39"/>
  <c r="J39"/>
  <c r="J51" s="1"/>
  <c r="K39"/>
  <c r="K51" s="1"/>
  <c r="I40"/>
  <c r="I52" s="1"/>
  <c r="J40"/>
  <c r="J52" s="1"/>
  <c r="K40"/>
  <c r="K52" s="1"/>
  <c r="I41"/>
  <c r="I53" s="1"/>
  <c r="J41"/>
  <c r="J53" s="1"/>
  <c r="K41"/>
  <c r="K53" s="1"/>
  <c r="H39"/>
  <c r="H51" s="1"/>
  <c r="H40"/>
  <c r="H52" s="1"/>
  <c r="H41"/>
  <c r="H53" s="1"/>
  <c r="I37"/>
  <c r="I49" s="1"/>
  <c r="J37"/>
  <c r="J49" s="1"/>
  <c r="K37"/>
  <c r="K49" s="1"/>
  <c r="H38"/>
  <c r="H50" s="1"/>
  <c r="H37"/>
  <c r="H49" s="1"/>
  <c r="D38"/>
  <c r="D50" s="1"/>
  <c r="E38"/>
  <c r="E50" s="1"/>
  <c r="F38"/>
  <c r="F50" s="1"/>
  <c r="D39"/>
  <c r="D51" s="1"/>
  <c r="E39"/>
  <c r="E51" s="1"/>
  <c r="F39"/>
  <c r="F51" s="1"/>
  <c r="D40"/>
  <c r="D52" s="1"/>
  <c r="E40"/>
  <c r="F40"/>
  <c r="F52" s="1"/>
  <c r="D41"/>
  <c r="D53" s="1"/>
  <c r="E41"/>
  <c r="E53" s="1"/>
  <c r="F41"/>
  <c r="F53" s="1"/>
  <c r="C40"/>
  <c r="C52" s="1"/>
  <c r="C41"/>
  <c r="C53" s="1"/>
  <c r="C39"/>
  <c r="C51" s="1"/>
  <c r="C38"/>
  <c r="C50" s="1"/>
  <c r="D37"/>
  <c r="D49" s="1"/>
  <c r="E37"/>
  <c r="E49" s="1"/>
  <c r="F37"/>
  <c r="F49" s="1"/>
  <c r="C37"/>
  <c r="C49" s="1"/>
  <c r="C27"/>
  <c r="V35"/>
  <c r="U35"/>
  <c r="T35"/>
  <c r="S35"/>
  <c r="R35"/>
  <c r="P35"/>
  <c r="O35"/>
  <c r="N35"/>
  <c r="M35"/>
  <c r="K35"/>
  <c r="J35"/>
  <c r="I35"/>
  <c r="H35"/>
  <c r="F35"/>
  <c r="E35"/>
  <c r="D35"/>
  <c r="C35"/>
  <c r="Q34"/>
  <c r="L34"/>
  <c r="G34"/>
  <c r="B34"/>
  <c r="V33"/>
  <c r="U33"/>
  <c r="T33"/>
  <c r="S33"/>
  <c r="R33"/>
  <c r="P33"/>
  <c r="O33"/>
  <c r="N33"/>
  <c r="M33"/>
  <c r="K33"/>
  <c r="J33"/>
  <c r="I33"/>
  <c r="H33"/>
  <c r="F33"/>
  <c r="E33"/>
  <c r="D33"/>
  <c r="C33"/>
  <c r="Q32"/>
  <c r="L32"/>
  <c r="G32"/>
  <c r="B32"/>
  <c r="V31"/>
  <c r="U31"/>
  <c r="T31"/>
  <c r="S31"/>
  <c r="R31"/>
  <c r="P31"/>
  <c r="O31"/>
  <c r="N31"/>
  <c r="M31"/>
  <c r="K31"/>
  <c r="J31"/>
  <c r="I31"/>
  <c r="H31"/>
  <c r="F31"/>
  <c r="E31"/>
  <c r="D31"/>
  <c r="C31"/>
  <c r="Q30"/>
  <c r="L30"/>
  <c r="G30"/>
  <c r="B30"/>
  <c r="V29"/>
  <c r="U29"/>
  <c r="T29"/>
  <c r="S29"/>
  <c r="R29"/>
  <c r="P29"/>
  <c r="O29"/>
  <c r="N29"/>
  <c r="M29"/>
  <c r="K29"/>
  <c r="J29"/>
  <c r="I29"/>
  <c r="H29"/>
  <c r="F29"/>
  <c r="E29"/>
  <c r="D29"/>
  <c r="C29"/>
  <c r="Q28"/>
  <c r="L28"/>
  <c r="G28"/>
  <c r="B28"/>
  <c r="V27"/>
  <c r="U27"/>
  <c r="T27"/>
  <c r="S27"/>
  <c r="R27"/>
  <c r="P27"/>
  <c r="O27"/>
  <c r="N27"/>
  <c r="M27"/>
  <c r="K27"/>
  <c r="J27"/>
  <c r="I27"/>
  <c r="H27"/>
  <c r="F27"/>
  <c r="E27"/>
  <c r="D27"/>
  <c r="Q26"/>
  <c r="L26"/>
  <c r="G26"/>
  <c r="B26"/>
  <c r="Q24"/>
  <c r="L24"/>
  <c r="G24"/>
  <c r="B24"/>
  <c r="Q23"/>
  <c r="L23"/>
  <c r="G23"/>
  <c r="B23"/>
  <c r="Q22"/>
  <c r="L22"/>
  <c r="G22"/>
  <c r="B22"/>
  <c r="Q21"/>
  <c r="L21"/>
  <c r="G21"/>
  <c r="B21"/>
  <c r="B29" s="1"/>
  <c r="Q20"/>
  <c r="L20"/>
  <c r="G20"/>
  <c r="B20"/>
  <c r="C10"/>
  <c r="Q47"/>
  <c r="L47"/>
  <c r="G47"/>
  <c r="B47"/>
  <c r="Q46"/>
  <c r="L46"/>
  <c r="G46"/>
  <c r="B46"/>
  <c r="Q45"/>
  <c r="L45"/>
  <c r="G45"/>
  <c r="B45"/>
  <c r="Q44"/>
  <c r="L44"/>
  <c r="G44"/>
  <c r="B44"/>
  <c r="Q43"/>
  <c r="L43"/>
  <c r="G43"/>
  <c r="B43"/>
  <c r="V18"/>
  <c r="U18"/>
  <c r="T18"/>
  <c r="S18"/>
  <c r="R18"/>
  <c r="P18"/>
  <c r="O18"/>
  <c r="N18"/>
  <c r="M18"/>
  <c r="K18"/>
  <c r="J18"/>
  <c r="I18"/>
  <c r="H18"/>
  <c r="F18"/>
  <c r="E18"/>
  <c r="D18"/>
  <c r="C18"/>
  <c r="Q17"/>
  <c r="L17"/>
  <c r="G17"/>
  <c r="B17"/>
  <c r="V16"/>
  <c r="U16"/>
  <c r="T16"/>
  <c r="S16"/>
  <c r="R16"/>
  <c r="P16"/>
  <c r="O16"/>
  <c r="N16"/>
  <c r="M16"/>
  <c r="K16"/>
  <c r="J16"/>
  <c r="I16"/>
  <c r="H16"/>
  <c r="F16"/>
  <c r="E16"/>
  <c r="D16"/>
  <c r="C16"/>
  <c r="Q15"/>
  <c r="L15"/>
  <c r="G15"/>
  <c r="B15"/>
  <c r="V14"/>
  <c r="U14"/>
  <c r="T14"/>
  <c r="S14"/>
  <c r="R14"/>
  <c r="P14"/>
  <c r="O14"/>
  <c r="N14"/>
  <c r="M14"/>
  <c r="K14"/>
  <c r="J14"/>
  <c r="I14"/>
  <c r="H14"/>
  <c r="F14"/>
  <c r="E14"/>
  <c r="D14"/>
  <c r="C14"/>
  <c r="Q13"/>
  <c r="L13"/>
  <c r="G13"/>
  <c r="B13"/>
  <c r="V12"/>
  <c r="U12"/>
  <c r="T12"/>
  <c r="S12"/>
  <c r="R12"/>
  <c r="P12"/>
  <c r="O12"/>
  <c r="N12"/>
  <c r="M12"/>
  <c r="K12"/>
  <c r="J12"/>
  <c r="I12"/>
  <c r="H12"/>
  <c r="F12"/>
  <c r="E12"/>
  <c r="D12"/>
  <c r="C12"/>
  <c r="Q11"/>
  <c r="L11"/>
  <c r="G11"/>
  <c r="B11"/>
  <c r="V10"/>
  <c r="U10"/>
  <c r="T10"/>
  <c r="S10"/>
  <c r="R10"/>
  <c r="P10"/>
  <c r="O10"/>
  <c r="N10"/>
  <c r="M10"/>
  <c r="K10"/>
  <c r="J10"/>
  <c r="I10"/>
  <c r="H10"/>
  <c r="F10"/>
  <c r="E10"/>
  <c r="D10"/>
  <c r="Q9"/>
  <c r="L9"/>
  <c r="G9"/>
  <c r="B9"/>
  <c r="Q7"/>
  <c r="L7"/>
  <c r="G7"/>
  <c r="B7"/>
  <c r="Q6"/>
  <c r="L6"/>
  <c r="G6"/>
  <c r="B6"/>
  <c r="Q5"/>
  <c r="L5"/>
  <c r="G5"/>
  <c r="B5"/>
  <c r="Q4"/>
  <c r="L4"/>
  <c r="G4"/>
  <c r="B4"/>
  <c r="Q3"/>
  <c r="L3"/>
  <c r="G3"/>
  <c r="B3"/>
  <c r="V104" i="21"/>
  <c r="U104"/>
  <c r="T104"/>
  <c r="S104"/>
  <c r="R104"/>
  <c r="P104"/>
  <c r="O104"/>
  <c r="N104"/>
  <c r="M104"/>
  <c r="K104"/>
  <c r="J104"/>
  <c r="I104"/>
  <c r="H104"/>
  <c r="F104"/>
  <c r="E104"/>
  <c r="D104"/>
  <c r="C104"/>
  <c r="V103"/>
  <c r="U103"/>
  <c r="T103"/>
  <c r="S103"/>
  <c r="K103"/>
  <c r="J103"/>
  <c r="I103"/>
  <c r="F103"/>
  <c r="E103"/>
  <c r="D103"/>
  <c r="V102"/>
  <c r="U102"/>
  <c r="T102"/>
  <c r="S102"/>
  <c r="R102"/>
  <c r="P102"/>
  <c r="O102"/>
  <c r="N102"/>
  <c r="M102"/>
  <c r="K102"/>
  <c r="J102"/>
  <c r="I102"/>
  <c r="H102"/>
  <c r="F102"/>
  <c r="E102"/>
  <c r="D102"/>
  <c r="C102"/>
  <c r="Q101"/>
  <c r="L101"/>
  <c r="G101"/>
  <c r="B101"/>
  <c r="Q100"/>
  <c r="L100"/>
  <c r="G100"/>
  <c r="B100"/>
  <c r="V99"/>
  <c r="U99"/>
  <c r="T99"/>
  <c r="S99"/>
  <c r="R99"/>
  <c r="P99"/>
  <c r="O99"/>
  <c r="N99"/>
  <c r="M99"/>
  <c r="K99"/>
  <c r="J99"/>
  <c r="I99"/>
  <c r="H99"/>
  <c r="F99"/>
  <c r="E99"/>
  <c r="D99"/>
  <c r="C99"/>
  <c r="Q98"/>
  <c r="L98"/>
  <c r="G98"/>
  <c r="B98"/>
  <c r="Q97"/>
  <c r="L97"/>
  <c r="G97"/>
  <c r="B97"/>
  <c r="V96"/>
  <c r="U96"/>
  <c r="T96"/>
  <c r="S96"/>
  <c r="R96"/>
  <c r="P96"/>
  <c r="O96"/>
  <c r="N96"/>
  <c r="M96"/>
  <c r="K96"/>
  <c r="J96"/>
  <c r="I96"/>
  <c r="H96"/>
  <c r="F96"/>
  <c r="E96"/>
  <c r="D96"/>
  <c r="C96"/>
  <c r="Q95"/>
  <c r="L95"/>
  <c r="G95"/>
  <c r="B95"/>
  <c r="Q94"/>
  <c r="L94"/>
  <c r="G94"/>
  <c r="B94"/>
  <c r="V93"/>
  <c r="U93"/>
  <c r="T93"/>
  <c r="S93"/>
  <c r="R93"/>
  <c r="P93"/>
  <c r="O93"/>
  <c r="N93"/>
  <c r="M93"/>
  <c r="K93"/>
  <c r="J93"/>
  <c r="I93"/>
  <c r="H93"/>
  <c r="F93"/>
  <c r="E93"/>
  <c r="D93"/>
  <c r="C93"/>
  <c r="Q92"/>
  <c r="L92"/>
  <c r="G92"/>
  <c r="B92"/>
  <c r="Q91"/>
  <c r="L91"/>
  <c r="G91"/>
  <c r="B91"/>
  <c r="V90"/>
  <c r="U90"/>
  <c r="T90"/>
  <c r="S90"/>
  <c r="R90"/>
  <c r="P90"/>
  <c r="O90"/>
  <c r="N90"/>
  <c r="M90"/>
  <c r="K90"/>
  <c r="J90"/>
  <c r="I90"/>
  <c r="H90"/>
  <c r="F90"/>
  <c r="E90"/>
  <c r="D90"/>
  <c r="C90"/>
  <c r="Q89"/>
  <c r="L89"/>
  <c r="G89"/>
  <c r="B89"/>
  <c r="Q88"/>
  <c r="L88"/>
  <c r="G88"/>
  <c r="B88"/>
  <c r="V86"/>
  <c r="U86"/>
  <c r="T86"/>
  <c r="S86"/>
  <c r="R86"/>
  <c r="P86"/>
  <c r="O86"/>
  <c r="N86"/>
  <c r="M86"/>
  <c r="K86"/>
  <c r="J86"/>
  <c r="I86"/>
  <c r="H86"/>
  <c r="F86"/>
  <c r="E86"/>
  <c r="D86"/>
  <c r="C86"/>
  <c r="Q85"/>
  <c r="L85"/>
  <c r="G85"/>
  <c r="B85"/>
  <c r="V84"/>
  <c r="U84"/>
  <c r="T84"/>
  <c r="S84"/>
  <c r="R84"/>
  <c r="P84"/>
  <c r="O84"/>
  <c r="N84"/>
  <c r="M84"/>
  <c r="K84"/>
  <c r="J84"/>
  <c r="I84"/>
  <c r="H84"/>
  <c r="F84"/>
  <c r="E84"/>
  <c r="D84"/>
  <c r="C84"/>
  <c r="Q83"/>
  <c r="L83"/>
  <c r="G83"/>
  <c r="B83"/>
  <c r="V82"/>
  <c r="U82"/>
  <c r="T82"/>
  <c r="S82"/>
  <c r="R82"/>
  <c r="P82"/>
  <c r="O82"/>
  <c r="N82"/>
  <c r="M82"/>
  <c r="K82"/>
  <c r="J82"/>
  <c r="I82"/>
  <c r="H82"/>
  <c r="F82"/>
  <c r="E82"/>
  <c r="D82"/>
  <c r="C82"/>
  <c r="Q81"/>
  <c r="L81"/>
  <c r="G81"/>
  <c r="B81"/>
  <c r="V80"/>
  <c r="U80"/>
  <c r="T80"/>
  <c r="S80"/>
  <c r="R80"/>
  <c r="P80"/>
  <c r="O80"/>
  <c r="N80"/>
  <c r="M80"/>
  <c r="K80"/>
  <c r="J80"/>
  <c r="I80"/>
  <c r="H80"/>
  <c r="F80"/>
  <c r="E80"/>
  <c r="D80"/>
  <c r="C80"/>
  <c r="Q79"/>
  <c r="L79"/>
  <c r="G79"/>
  <c r="B79"/>
  <c r="V78"/>
  <c r="U78"/>
  <c r="T78"/>
  <c r="S78"/>
  <c r="R78"/>
  <c r="P78"/>
  <c r="O78"/>
  <c r="N78"/>
  <c r="M78"/>
  <c r="K78"/>
  <c r="J78"/>
  <c r="I78"/>
  <c r="H78"/>
  <c r="F78"/>
  <c r="E78"/>
  <c r="D78"/>
  <c r="C78"/>
  <c r="Q77"/>
  <c r="L77"/>
  <c r="G77"/>
  <c r="B77"/>
  <c r="V73"/>
  <c r="U73"/>
  <c r="T73"/>
  <c r="S73"/>
  <c r="R73"/>
  <c r="P73"/>
  <c r="O73"/>
  <c r="N73"/>
  <c r="M73"/>
  <c r="K73"/>
  <c r="J73"/>
  <c r="I73"/>
  <c r="H73"/>
  <c r="F73"/>
  <c r="E73"/>
  <c r="D73"/>
  <c r="C73"/>
  <c r="Q72"/>
  <c r="L72"/>
  <c r="G72"/>
  <c r="B72"/>
  <c r="V71"/>
  <c r="U71"/>
  <c r="T71"/>
  <c r="S71"/>
  <c r="R71"/>
  <c r="P71"/>
  <c r="O71"/>
  <c r="N71"/>
  <c r="M71"/>
  <c r="K71"/>
  <c r="J71"/>
  <c r="I71"/>
  <c r="H71"/>
  <c r="F71"/>
  <c r="E71"/>
  <c r="D71"/>
  <c r="C71"/>
  <c r="Q70"/>
  <c r="L70"/>
  <c r="G70"/>
  <c r="B70"/>
  <c r="V69"/>
  <c r="U69"/>
  <c r="T69"/>
  <c r="S69"/>
  <c r="R69"/>
  <c r="P69"/>
  <c r="O69"/>
  <c r="N69"/>
  <c r="M69"/>
  <c r="K69"/>
  <c r="J69"/>
  <c r="I69"/>
  <c r="H69"/>
  <c r="F69"/>
  <c r="E69"/>
  <c r="D69"/>
  <c r="C69"/>
  <c r="Q68"/>
  <c r="L68"/>
  <c r="G68"/>
  <c r="B68"/>
  <c r="V67"/>
  <c r="U67"/>
  <c r="T67"/>
  <c r="S67"/>
  <c r="R67"/>
  <c r="P67"/>
  <c r="O67"/>
  <c r="N67"/>
  <c r="M67"/>
  <c r="K67"/>
  <c r="J67"/>
  <c r="I67"/>
  <c r="H67"/>
  <c r="F67"/>
  <c r="E67"/>
  <c r="D67"/>
  <c r="C67"/>
  <c r="Q66"/>
  <c r="L66"/>
  <c r="G66"/>
  <c r="B66"/>
  <c r="V65"/>
  <c r="U65"/>
  <c r="T65"/>
  <c r="S65"/>
  <c r="R65"/>
  <c r="P65"/>
  <c r="O65"/>
  <c r="N65"/>
  <c r="M65"/>
  <c r="K65"/>
  <c r="J65"/>
  <c r="I65"/>
  <c r="H65"/>
  <c r="F65"/>
  <c r="E65"/>
  <c r="D65"/>
  <c r="C65"/>
  <c r="Q64"/>
  <c r="L64"/>
  <c r="G64"/>
  <c r="B64"/>
  <c r="V63"/>
  <c r="U63"/>
  <c r="T63"/>
  <c r="S63"/>
  <c r="R63"/>
  <c r="P63"/>
  <c r="O63"/>
  <c r="N63"/>
  <c r="M63"/>
  <c r="K63"/>
  <c r="J63"/>
  <c r="I63"/>
  <c r="H63"/>
  <c r="F63"/>
  <c r="E63"/>
  <c r="D63"/>
  <c r="C63"/>
  <c r="Q62"/>
  <c r="L62"/>
  <c r="G62"/>
  <c r="B62"/>
  <c r="V60"/>
  <c r="U60"/>
  <c r="T60"/>
  <c r="S60"/>
  <c r="R60"/>
  <c r="P60"/>
  <c r="O60"/>
  <c r="N60"/>
  <c r="M60"/>
  <c r="K60"/>
  <c r="J60"/>
  <c r="I60"/>
  <c r="H60"/>
  <c r="F60"/>
  <c r="E60"/>
  <c r="D60"/>
  <c r="C60"/>
  <c r="Q59"/>
  <c r="L59"/>
  <c r="G59"/>
  <c r="B59"/>
  <c r="V58"/>
  <c r="U58"/>
  <c r="T58"/>
  <c r="S58"/>
  <c r="R58"/>
  <c r="P58"/>
  <c r="O58"/>
  <c r="N58"/>
  <c r="M58"/>
  <c r="K58"/>
  <c r="J58"/>
  <c r="I58"/>
  <c r="H58"/>
  <c r="F58"/>
  <c r="E58"/>
  <c r="D58"/>
  <c r="C58"/>
  <c r="Q57"/>
  <c r="L57"/>
  <c r="G57"/>
  <c r="B57"/>
  <c r="V56"/>
  <c r="U56"/>
  <c r="T56"/>
  <c r="S56"/>
  <c r="R56"/>
  <c r="P56"/>
  <c r="O56"/>
  <c r="N56"/>
  <c r="M56"/>
  <c r="K56"/>
  <c r="J56"/>
  <c r="I56"/>
  <c r="H56"/>
  <c r="F56"/>
  <c r="E56"/>
  <c r="D56"/>
  <c r="C56"/>
  <c r="Q55"/>
  <c r="L55"/>
  <c r="G55"/>
  <c r="B55"/>
  <c r="V54"/>
  <c r="U54"/>
  <c r="T54"/>
  <c r="S54"/>
  <c r="R54"/>
  <c r="P54"/>
  <c r="O54"/>
  <c r="N54"/>
  <c r="M54"/>
  <c r="K54"/>
  <c r="J54"/>
  <c r="I54"/>
  <c r="H54"/>
  <c r="F54"/>
  <c r="E54"/>
  <c r="D54"/>
  <c r="C54"/>
  <c r="Q53"/>
  <c r="L53"/>
  <c r="G53"/>
  <c r="B53"/>
  <c r="V52"/>
  <c r="U52"/>
  <c r="T52"/>
  <c r="S52"/>
  <c r="R52"/>
  <c r="P52"/>
  <c r="O52"/>
  <c r="N52"/>
  <c r="M52"/>
  <c r="K52"/>
  <c r="J52"/>
  <c r="I52"/>
  <c r="H52"/>
  <c r="F52"/>
  <c r="E52"/>
  <c r="D52"/>
  <c r="C52"/>
  <c r="Q51"/>
  <c r="L51"/>
  <c r="G51"/>
  <c r="B51"/>
  <c r="Q46"/>
  <c r="L46"/>
  <c r="G46"/>
  <c r="B46"/>
  <c r="V45"/>
  <c r="U45"/>
  <c r="T45"/>
  <c r="S45"/>
  <c r="R45"/>
  <c r="P45"/>
  <c r="O45"/>
  <c r="N45"/>
  <c r="M45"/>
  <c r="K45"/>
  <c r="J45"/>
  <c r="I45"/>
  <c r="H45"/>
  <c r="F45"/>
  <c r="E45"/>
  <c r="D45"/>
  <c r="C45"/>
  <c r="Q44"/>
  <c r="L44"/>
  <c r="G44"/>
  <c r="B44"/>
  <c r="V43"/>
  <c r="U43"/>
  <c r="T43"/>
  <c r="S43"/>
  <c r="R43"/>
  <c r="P43"/>
  <c r="O43"/>
  <c r="N43"/>
  <c r="M43"/>
  <c r="K43"/>
  <c r="J43"/>
  <c r="I43"/>
  <c r="H43"/>
  <c r="F43"/>
  <c r="E43"/>
  <c r="D43"/>
  <c r="C43"/>
  <c r="Q42"/>
  <c r="L42"/>
  <c r="G42"/>
  <c r="B42"/>
  <c r="V41"/>
  <c r="U41"/>
  <c r="T41"/>
  <c r="S41"/>
  <c r="R41"/>
  <c r="P41"/>
  <c r="O41"/>
  <c r="N41"/>
  <c r="M41"/>
  <c r="K41"/>
  <c r="J41"/>
  <c r="I41"/>
  <c r="H41"/>
  <c r="F41"/>
  <c r="E41"/>
  <c r="D41"/>
  <c r="C41"/>
  <c r="Q40"/>
  <c r="L40"/>
  <c r="G40"/>
  <c r="B40"/>
  <c r="V39"/>
  <c r="U39"/>
  <c r="T39"/>
  <c r="S39"/>
  <c r="R39"/>
  <c r="P39"/>
  <c r="O39"/>
  <c r="N39"/>
  <c r="M39"/>
  <c r="K39"/>
  <c r="J39"/>
  <c r="I39"/>
  <c r="H39"/>
  <c r="F39"/>
  <c r="E39"/>
  <c r="D39"/>
  <c r="C39"/>
  <c r="Q38"/>
  <c r="L38"/>
  <c r="G38"/>
  <c r="B38"/>
  <c r="V37"/>
  <c r="U37"/>
  <c r="T37"/>
  <c r="S37"/>
  <c r="R37"/>
  <c r="P37"/>
  <c r="O37"/>
  <c r="N37"/>
  <c r="M37"/>
  <c r="K37"/>
  <c r="J37"/>
  <c r="I37"/>
  <c r="H37"/>
  <c r="F37"/>
  <c r="E37"/>
  <c r="D37"/>
  <c r="C37"/>
  <c r="Q36"/>
  <c r="L36"/>
  <c r="G36"/>
  <c r="B36"/>
  <c r="Q33"/>
  <c r="L33"/>
  <c r="G33"/>
  <c r="B33"/>
  <c r="V32"/>
  <c r="U32"/>
  <c r="T32"/>
  <c r="S32"/>
  <c r="R32"/>
  <c r="P32"/>
  <c r="O32"/>
  <c r="N32"/>
  <c r="M32"/>
  <c r="K32"/>
  <c r="J32"/>
  <c r="I32"/>
  <c r="H32"/>
  <c r="F32"/>
  <c r="E32"/>
  <c r="D32"/>
  <c r="C32"/>
  <c r="Q31"/>
  <c r="L31"/>
  <c r="G31"/>
  <c r="B31"/>
  <c r="V30"/>
  <c r="U30"/>
  <c r="T30"/>
  <c r="S30"/>
  <c r="R30"/>
  <c r="P30"/>
  <c r="O30"/>
  <c r="N30"/>
  <c r="M30"/>
  <c r="K30"/>
  <c r="J30"/>
  <c r="I30"/>
  <c r="H30"/>
  <c r="F30"/>
  <c r="E30"/>
  <c r="D30"/>
  <c r="C30"/>
  <c r="Q29"/>
  <c r="L29"/>
  <c r="G29"/>
  <c r="B29"/>
  <c r="V28"/>
  <c r="U28"/>
  <c r="T28"/>
  <c r="S28"/>
  <c r="R28"/>
  <c r="P28"/>
  <c r="O28"/>
  <c r="N28"/>
  <c r="M28"/>
  <c r="K28"/>
  <c r="J28"/>
  <c r="I28"/>
  <c r="H28"/>
  <c r="F28"/>
  <c r="E28"/>
  <c r="D28"/>
  <c r="C28"/>
  <c r="Q27"/>
  <c r="L27"/>
  <c r="G27"/>
  <c r="B27"/>
  <c r="V26"/>
  <c r="U26"/>
  <c r="T26"/>
  <c r="S26"/>
  <c r="R26"/>
  <c r="P26"/>
  <c r="O26"/>
  <c r="N26"/>
  <c r="M26"/>
  <c r="K26"/>
  <c r="J26"/>
  <c r="I26"/>
  <c r="H26"/>
  <c r="F26"/>
  <c r="E26"/>
  <c r="D26"/>
  <c r="C26"/>
  <c r="Q25"/>
  <c r="L25"/>
  <c r="G25"/>
  <c r="B25"/>
  <c r="V24"/>
  <c r="U24"/>
  <c r="T24"/>
  <c r="S24"/>
  <c r="R24"/>
  <c r="P24"/>
  <c r="O24"/>
  <c r="N24"/>
  <c r="M24"/>
  <c r="K24"/>
  <c r="J24"/>
  <c r="I24"/>
  <c r="H24"/>
  <c r="F24"/>
  <c r="E24"/>
  <c r="D24"/>
  <c r="C24"/>
  <c r="Q23"/>
  <c r="Q50" s="1"/>
  <c r="L23"/>
  <c r="L50" s="1"/>
  <c r="G23"/>
  <c r="G50" s="1"/>
  <c r="B23"/>
  <c r="B50" s="1"/>
  <c r="V20"/>
  <c r="V47" s="1"/>
  <c r="U20"/>
  <c r="U47" s="1"/>
  <c r="T20"/>
  <c r="T34" s="1"/>
  <c r="S20"/>
  <c r="S34" s="1"/>
  <c r="R20"/>
  <c r="R47" s="1"/>
  <c r="P20"/>
  <c r="P34" s="1"/>
  <c r="O20"/>
  <c r="O34" s="1"/>
  <c r="N20"/>
  <c r="N47" s="1"/>
  <c r="M20"/>
  <c r="K20"/>
  <c r="K34" s="1"/>
  <c r="J20"/>
  <c r="J47" s="1"/>
  <c r="I20"/>
  <c r="I47" s="1"/>
  <c r="H20"/>
  <c r="H34" s="1"/>
  <c r="F20"/>
  <c r="F47" s="1"/>
  <c r="E20"/>
  <c r="E34" s="1"/>
  <c r="D20"/>
  <c r="D34" s="1"/>
  <c r="C20"/>
  <c r="C34" s="1"/>
  <c r="Q18"/>
  <c r="L18"/>
  <c r="G18"/>
  <c r="B18"/>
  <c r="Q16"/>
  <c r="L16"/>
  <c r="G16"/>
  <c r="G30" s="1"/>
  <c r="B16"/>
  <c r="B30" s="1"/>
  <c r="Q14"/>
  <c r="L14"/>
  <c r="L41" s="1"/>
  <c r="G14"/>
  <c r="G41" s="1"/>
  <c r="B14"/>
  <c r="Q12"/>
  <c r="L12"/>
  <c r="G12"/>
  <c r="B12"/>
  <c r="Q10"/>
  <c r="L10"/>
  <c r="G10"/>
  <c r="B10"/>
  <c r="H17" i="20"/>
  <c r="S8"/>
  <c r="T8"/>
  <c r="U8"/>
  <c r="V8"/>
  <c r="R8"/>
  <c r="N8"/>
  <c r="O8"/>
  <c r="P8"/>
  <c r="M8"/>
  <c r="I8"/>
  <c r="J8"/>
  <c r="K8"/>
  <c r="H8"/>
  <c r="D8"/>
  <c r="E8"/>
  <c r="F8"/>
  <c r="V104"/>
  <c r="U104"/>
  <c r="T104"/>
  <c r="S104"/>
  <c r="R104"/>
  <c r="P104"/>
  <c r="O104"/>
  <c r="N104"/>
  <c r="M104"/>
  <c r="K104"/>
  <c r="J104"/>
  <c r="I104"/>
  <c r="H104"/>
  <c r="F104"/>
  <c r="E104"/>
  <c r="D104"/>
  <c r="C104"/>
  <c r="V103"/>
  <c r="U103"/>
  <c r="T103"/>
  <c r="S103"/>
  <c r="R103"/>
  <c r="P103"/>
  <c r="O103"/>
  <c r="N103"/>
  <c r="M103"/>
  <c r="K103"/>
  <c r="J103"/>
  <c r="I103"/>
  <c r="H103"/>
  <c r="F103"/>
  <c r="E103"/>
  <c r="D103"/>
  <c r="C103"/>
  <c r="V102"/>
  <c r="U102"/>
  <c r="T102"/>
  <c r="S102"/>
  <c r="R102"/>
  <c r="P102"/>
  <c r="O102"/>
  <c r="N102"/>
  <c r="M102"/>
  <c r="K102"/>
  <c r="J102"/>
  <c r="I102"/>
  <c r="H102"/>
  <c r="F102"/>
  <c r="E102"/>
  <c r="D102"/>
  <c r="C102"/>
  <c r="Q101"/>
  <c r="L101"/>
  <c r="G101"/>
  <c r="B101"/>
  <c r="Q100"/>
  <c r="L100"/>
  <c r="G100"/>
  <c r="B100"/>
  <c r="V99"/>
  <c r="U99"/>
  <c r="T99"/>
  <c r="S99"/>
  <c r="R99"/>
  <c r="P99"/>
  <c r="O99"/>
  <c r="N99"/>
  <c r="M99"/>
  <c r="K99"/>
  <c r="J99"/>
  <c r="I99"/>
  <c r="H99"/>
  <c r="F99"/>
  <c r="E99"/>
  <c r="D99"/>
  <c r="C99"/>
  <c r="Q98"/>
  <c r="L98"/>
  <c r="G98"/>
  <c r="B98"/>
  <c r="Q97"/>
  <c r="L97"/>
  <c r="G97"/>
  <c r="B97"/>
  <c r="V96"/>
  <c r="U96"/>
  <c r="T96"/>
  <c r="S96"/>
  <c r="R96"/>
  <c r="P96"/>
  <c r="O96"/>
  <c r="N96"/>
  <c r="M96"/>
  <c r="K96"/>
  <c r="J96"/>
  <c r="I96"/>
  <c r="H96"/>
  <c r="F96"/>
  <c r="E96"/>
  <c r="D96"/>
  <c r="Q95"/>
  <c r="L95"/>
  <c r="G95"/>
  <c r="B95"/>
  <c r="Q94"/>
  <c r="L94"/>
  <c r="G94"/>
  <c r="B94"/>
  <c r="V93"/>
  <c r="U93"/>
  <c r="T93"/>
  <c r="S93"/>
  <c r="R93"/>
  <c r="P93"/>
  <c r="O93"/>
  <c r="N93"/>
  <c r="M93"/>
  <c r="K93"/>
  <c r="J93"/>
  <c r="I93"/>
  <c r="H93"/>
  <c r="F93"/>
  <c r="E93"/>
  <c r="D93"/>
  <c r="C93"/>
  <c r="Q92"/>
  <c r="L92"/>
  <c r="G92"/>
  <c r="B92"/>
  <c r="Q91"/>
  <c r="L91"/>
  <c r="G91"/>
  <c r="B91"/>
  <c r="V90"/>
  <c r="U90"/>
  <c r="T90"/>
  <c r="S90"/>
  <c r="R90"/>
  <c r="P90"/>
  <c r="O90"/>
  <c r="N90"/>
  <c r="M90"/>
  <c r="K90"/>
  <c r="J90"/>
  <c r="I90"/>
  <c r="H90"/>
  <c r="F90"/>
  <c r="E90"/>
  <c r="D90"/>
  <c r="C90"/>
  <c r="Q89"/>
  <c r="L89"/>
  <c r="G89"/>
  <c r="B89"/>
  <c r="Q88"/>
  <c r="L88"/>
  <c r="G88"/>
  <c r="B88"/>
  <c r="V86"/>
  <c r="U86"/>
  <c r="T86"/>
  <c r="S86"/>
  <c r="R86"/>
  <c r="P86"/>
  <c r="O86"/>
  <c r="N86"/>
  <c r="M86"/>
  <c r="K86"/>
  <c r="J86"/>
  <c r="I86"/>
  <c r="H86"/>
  <c r="F86"/>
  <c r="E86"/>
  <c r="D86"/>
  <c r="C86"/>
  <c r="Q85"/>
  <c r="L85"/>
  <c r="G85"/>
  <c r="B85"/>
  <c r="V84"/>
  <c r="U84"/>
  <c r="T84"/>
  <c r="S84"/>
  <c r="R84"/>
  <c r="P84"/>
  <c r="O84"/>
  <c r="N84"/>
  <c r="M84"/>
  <c r="K84"/>
  <c r="J84"/>
  <c r="I84"/>
  <c r="H84"/>
  <c r="F84"/>
  <c r="E84"/>
  <c r="D84"/>
  <c r="C84"/>
  <c r="Q83"/>
  <c r="L83"/>
  <c r="G83"/>
  <c r="B83"/>
  <c r="V82"/>
  <c r="U82"/>
  <c r="T82"/>
  <c r="S82"/>
  <c r="R82"/>
  <c r="P82"/>
  <c r="O82"/>
  <c r="N82"/>
  <c r="M82"/>
  <c r="K82"/>
  <c r="J82"/>
  <c r="I82"/>
  <c r="H82"/>
  <c r="F82"/>
  <c r="E82"/>
  <c r="D82"/>
  <c r="C82"/>
  <c r="Q81"/>
  <c r="L81"/>
  <c r="G81"/>
  <c r="B81"/>
  <c r="V80"/>
  <c r="U80"/>
  <c r="T80"/>
  <c r="S80"/>
  <c r="R80"/>
  <c r="P80"/>
  <c r="O80"/>
  <c r="N80"/>
  <c r="M80"/>
  <c r="K80"/>
  <c r="J80"/>
  <c r="I80"/>
  <c r="H80"/>
  <c r="F80"/>
  <c r="E80"/>
  <c r="D80"/>
  <c r="C80"/>
  <c r="Q79"/>
  <c r="L79"/>
  <c r="G79"/>
  <c r="B79"/>
  <c r="V78"/>
  <c r="U78"/>
  <c r="T78"/>
  <c r="S78"/>
  <c r="R78"/>
  <c r="P78"/>
  <c r="O78"/>
  <c r="N78"/>
  <c r="M78"/>
  <c r="K78"/>
  <c r="J78"/>
  <c r="I78"/>
  <c r="H78"/>
  <c r="F78"/>
  <c r="E78"/>
  <c r="D78"/>
  <c r="C78"/>
  <c r="Q77"/>
  <c r="L77"/>
  <c r="G77"/>
  <c r="B77"/>
  <c r="V73"/>
  <c r="U73"/>
  <c r="T73"/>
  <c r="S73"/>
  <c r="R73"/>
  <c r="P73"/>
  <c r="O73"/>
  <c r="N73"/>
  <c r="M73"/>
  <c r="K73"/>
  <c r="J73"/>
  <c r="I73"/>
  <c r="H73"/>
  <c r="F73"/>
  <c r="E73"/>
  <c r="D73"/>
  <c r="C73"/>
  <c r="Q72"/>
  <c r="L72"/>
  <c r="G72"/>
  <c r="B72"/>
  <c r="V71"/>
  <c r="U71"/>
  <c r="T71"/>
  <c r="S71"/>
  <c r="R71"/>
  <c r="P71"/>
  <c r="O71"/>
  <c r="N71"/>
  <c r="M71"/>
  <c r="K71"/>
  <c r="J71"/>
  <c r="I71"/>
  <c r="H71"/>
  <c r="F71"/>
  <c r="E71"/>
  <c r="D71"/>
  <c r="C71"/>
  <c r="Q70"/>
  <c r="L70"/>
  <c r="G70"/>
  <c r="B70"/>
  <c r="V69"/>
  <c r="U69"/>
  <c r="T69"/>
  <c r="S69"/>
  <c r="R69"/>
  <c r="P69"/>
  <c r="O69"/>
  <c r="N69"/>
  <c r="M69"/>
  <c r="K69"/>
  <c r="J69"/>
  <c r="I69"/>
  <c r="H69"/>
  <c r="F69"/>
  <c r="E69"/>
  <c r="D69"/>
  <c r="C69"/>
  <c r="Q68"/>
  <c r="L68"/>
  <c r="G68"/>
  <c r="B68"/>
  <c r="V67"/>
  <c r="U67"/>
  <c r="T67"/>
  <c r="S67"/>
  <c r="R67"/>
  <c r="P67"/>
  <c r="O67"/>
  <c r="N67"/>
  <c r="M67"/>
  <c r="K67"/>
  <c r="J67"/>
  <c r="I67"/>
  <c r="H67"/>
  <c r="F67"/>
  <c r="E67"/>
  <c r="D67"/>
  <c r="C67"/>
  <c r="Q66"/>
  <c r="L66"/>
  <c r="G66"/>
  <c r="B66"/>
  <c r="V65"/>
  <c r="U65"/>
  <c r="T65"/>
  <c r="S65"/>
  <c r="R65"/>
  <c r="P65"/>
  <c r="O65"/>
  <c r="N65"/>
  <c r="M65"/>
  <c r="K65"/>
  <c r="J65"/>
  <c r="I65"/>
  <c r="H65"/>
  <c r="F65"/>
  <c r="E65"/>
  <c r="D65"/>
  <c r="C65"/>
  <c r="Q64"/>
  <c r="L64"/>
  <c r="G64"/>
  <c r="B64"/>
  <c r="V63"/>
  <c r="U63"/>
  <c r="T63"/>
  <c r="S63"/>
  <c r="R63"/>
  <c r="P63"/>
  <c r="O63"/>
  <c r="N63"/>
  <c r="M63"/>
  <c r="K63"/>
  <c r="J63"/>
  <c r="I63"/>
  <c r="H63"/>
  <c r="F63"/>
  <c r="E63"/>
  <c r="D63"/>
  <c r="C63"/>
  <c r="Q62"/>
  <c r="L62"/>
  <c r="G62"/>
  <c r="B62"/>
  <c r="V60"/>
  <c r="U60"/>
  <c r="T60"/>
  <c r="S60"/>
  <c r="R60"/>
  <c r="P60"/>
  <c r="O60"/>
  <c r="N60"/>
  <c r="M60"/>
  <c r="K60"/>
  <c r="J60"/>
  <c r="I60"/>
  <c r="H60"/>
  <c r="F60"/>
  <c r="E60"/>
  <c r="D60"/>
  <c r="C60"/>
  <c r="Q59"/>
  <c r="L59"/>
  <c r="G59"/>
  <c r="B59"/>
  <c r="V58"/>
  <c r="U58"/>
  <c r="T58"/>
  <c r="S58"/>
  <c r="R58"/>
  <c r="P58"/>
  <c r="O58"/>
  <c r="N58"/>
  <c r="M58"/>
  <c r="K58"/>
  <c r="J58"/>
  <c r="I58"/>
  <c r="H58"/>
  <c r="F58"/>
  <c r="E58"/>
  <c r="D58"/>
  <c r="C58"/>
  <c r="Q57"/>
  <c r="L57"/>
  <c r="G57"/>
  <c r="B57"/>
  <c r="V56"/>
  <c r="U56"/>
  <c r="T56"/>
  <c r="S56"/>
  <c r="R56"/>
  <c r="P56"/>
  <c r="O56"/>
  <c r="N56"/>
  <c r="M56"/>
  <c r="K56"/>
  <c r="J56"/>
  <c r="I56"/>
  <c r="H56"/>
  <c r="F56"/>
  <c r="E56"/>
  <c r="D56"/>
  <c r="C56"/>
  <c r="Q55"/>
  <c r="L55"/>
  <c r="G55"/>
  <c r="B55"/>
  <c r="V54"/>
  <c r="U54"/>
  <c r="T54"/>
  <c r="S54"/>
  <c r="R54"/>
  <c r="P54"/>
  <c r="O54"/>
  <c r="N54"/>
  <c r="M54"/>
  <c r="K54"/>
  <c r="J54"/>
  <c r="I54"/>
  <c r="H54"/>
  <c r="F54"/>
  <c r="E54"/>
  <c r="D54"/>
  <c r="C54"/>
  <c r="Q53"/>
  <c r="L53"/>
  <c r="G53"/>
  <c r="B53"/>
  <c r="V52"/>
  <c r="U52"/>
  <c r="T52"/>
  <c r="S52"/>
  <c r="R52"/>
  <c r="P52"/>
  <c r="O52"/>
  <c r="N52"/>
  <c r="M52"/>
  <c r="K52"/>
  <c r="J52"/>
  <c r="I52"/>
  <c r="H52"/>
  <c r="F52"/>
  <c r="E52"/>
  <c r="D52"/>
  <c r="C52"/>
  <c r="Q51"/>
  <c r="L51"/>
  <c r="G51"/>
  <c r="B51"/>
  <c r="Q46"/>
  <c r="L46"/>
  <c r="G46"/>
  <c r="B46"/>
  <c r="V45"/>
  <c r="U45"/>
  <c r="T45"/>
  <c r="S45"/>
  <c r="R45"/>
  <c r="P45"/>
  <c r="O45"/>
  <c r="N45"/>
  <c r="M45"/>
  <c r="K45"/>
  <c r="J45"/>
  <c r="I45"/>
  <c r="H45"/>
  <c r="F45"/>
  <c r="E45"/>
  <c r="D45"/>
  <c r="C45"/>
  <c r="Q44"/>
  <c r="L44"/>
  <c r="G44"/>
  <c r="B44"/>
  <c r="V43"/>
  <c r="U43"/>
  <c r="T43"/>
  <c r="S43"/>
  <c r="R43"/>
  <c r="P43"/>
  <c r="O43"/>
  <c r="N43"/>
  <c r="M43"/>
  <c r="K43"/>
  <c r="J43"/>
  <c r="I43"/>
  <c r="H43"/>
  <c r="F43"/>
  <c r="E43"/>
  <c r="D43"/>
  <c r="C43"/>
  <c r="Q42"/>
  <c r="L42"/>
  <c r="G42"/>
  <c r="B42"/>
  <c r="V41"/>
  <c r="U41"/>
  <c r="T41"/>
  <c r="S41"/>
  <c r="R41"/>
  <c r="P41"/>
  <c r="O41"/>
  <c r="N41"/>
  <c r="M41"/>
  <c r="K41"/>
  <c r="J41"/>
  <c r="I41"/>
  <c r="H41"/>
  <c r="F41"/>
  <c r="E41"/>
  <c r="D41"/>
  <c r="C41"/>
  <c r="Q40"/>
  <c r="L40"/>
  <c r="G40"/>
  <c r="B40"/>
  <c r="V39"/>
  <c r="U39"/>
  <c r="T39"/>
  <c r="S39"/>
  <c r="R39"/>
  <c r="P39"/>
  <c r="O39"/>
  <c r="N39"/>
  <c r="M39"/>
  <c r="K39"/>
  <c r="J39"/>
  <c r="I39"/>
  <c r="H39"/>
  <c r="F39"/>
  <c r="E39"/>
  <c r="D39"/>
  <c r="C39"/>
  <c r="Q38"/>
  <c r="L38"/>
  <c r="G38"/>
  <c r="B38"/>
  <c r="V37"/>
  <c r="U37"/>
  <c r="T37"/>
  <c r="S37"/>
  <c r="R37"/>
  <c r="P37"/>
  <c r="O37"/>
  <c r="N37"/>
  <c r="M37"/>
  <c r="K37"/>
  <c r="J37"/>
  <c r="I37"/>
  <c r="H37"/>
  <c r="F37"/>
  <c r="E37"/>
  <c r="D37"/>
  <c r="C37"/>
  <c r="Q36"/>
  <c r="L36"/>
  <c r="G36"/>
  <c r="B36"/>
  <c r="Q33"/>
  <c r="L33"/>
  <c r="G33"/>
  <c r="B33"/>
  <c r="V32"/>
  <c r="U32"/>
  <c r="T32"/>
  <c r="S32"/>
  <c r="R32"/>
  <c r="P32"/>
  <c r="O32"/>
  <c r="N32"/>
  <c r="M32"/>
  <c r="K32"/>
  <c r="J32"/>
  <c r="I32"/>
  <c r="H32"/>
  <c r="F32"/>
  <c r="E32"/>
  <c r="D32"/>
  <c r="C32"/>
  <c r="Q31"/>
  <c r="L31"/>
  <c r="G31"/>
  <c r="B31"/>
  <c r="V30"/>
  <c r="U30"/>
  <c r="T30"/>
  <c r="S30"/>
  <c r="R30"/>
  <c r="P30"/>
  <c r="O30"/>
  <c r="N30"/>
  <c r="M30"/>
  <c r="K30"/>
  <c r="J30"/>
  <c r="I30"/>
  <c r="H30"/>
  <c r="F30"/>
  <c r="E30"/>
  <c r="D30"/>
  <c r="C30"/>
  <c r="Q29"/>
  <c r="L29"/>
  <c r="G29"/>
  <c r="B29"/>
  <c r="V28"/>
  <c r="U28"/>
  <c r="T28"/>
  <c r="S28"/>
  <c r="R28"/>
  <c r="P28"/>
  <c r="O28"/>
  <c r="N28"/>
  <c r="M28"/>
  <c r="K28"/>
  <c r="J28"/>
  <c r="I28"/>
  <c r="H28"/>
  <c r="F28"/>
  <c r="E28"/>
  <c r="D28"/>
  <c r="C28"/>
  <c r="Q27"/>
  <c r="L27"/>
  <c r="G27"/>
  <c r="B27"/>
  <c r="V26"/>
  <c r="U26"/>
  <c r="T26"/>
  <c r="S26"/>
  <c r="R26"/>
  <c r="P26"/>
  <c r="O26"/>
  <c r="N26"/>
  <c r="M26"/>
  <c r="K26"/>
  <c r="J26"/>
  <c r="I26"/>
  <c r="H26"/>
  <c r="F26"/>
  <c r="E26"/>
  <c r="D26"/>
  <c r="C26"/>
  <c r="Q25"/>
  <c r="L25"/>
  <c r="G25"/>
  <c r="B25"/>
  <c r="V24"/>
  <c r="U24"/>
  <c r="T24"/>
  <c r="S24"/>
  <c r="R24"/>
  <c r="P24"/>
  <c r="O24"/>
  <c r="N24"/>
  <c r="M24"/>
  <c r="K24"/>
  <c r="J24"/>
  <c r="I24"/>
  <c r="H24"/>
  <c r="F24"/>
  <c r="E24"/>
  <c r="D24"/>
  <c r="C24"/>
  <c r="Q23"/>
  <c r="L23"/>
  <c r="G23"/>
  <c r="B23"/>
  <c r="V20"/>
  <c r="V34" s="1"/>
  <c r="U20"/>
  <c r="T20"/>
  <c r="T47" s="1"/>
  <c r="S20"/>
  <c r="S34" s="1"/>
  <c r="R20"/>
  <c r="R34" s="1"/>
  <c r="P20"/>
  <c r="P47" s="1"/>
  <c r="O20"/>
  <c r="O34" s="1"/>
  <c r="N20"/>
  <c r="N34" s="1"/>
  <c r="M20"/>
  <c r="K20"/>
  <c r="K34" s="1"/>
  <c r="J20"/>
  <c r="J34" s="1"/>
  <c r="I20"/>
  <c r="I34" s="1"/>
  <c r="H20"/>
  <c r="H47" s="1"/>
  <c r="F20"/>
  <c r="F34" s="1"/>
  <c r="E20"/>
  <c r="E34" s="1"/>
  <c r="D20"/>
  <c r="D47" s="1"/>
  <c r="C34"/>
  <c r="Q18"/>
  <c r="L18"/>
  <c r="G18"/>
  <c r="B18"/>
  <c r="Q16"/>
  <c r="L16"/>
  <c r="G16"/>
  <c r="B16"/>
  <c r="Q14"/>
  <c r="L14"/>
  <c r="G14"/>
  <c r="B14"/>
  <c r="P13"/>
  <c r="Q12"/>
  <c r="L12"/>
  <c r="G12"/>
  <c r="B12"/>
  <c r="S11"/>
  <c r="O11"/>
  <c r="K11"/>
  <c r="C11"/>
  <c r="Q10"/>
  <c r="L10"/>
  <c r="B10"/>
  <c r="U19"/>
  <c r="O19"/>
  <c r="N19"/>
  <c r="M19"/>
  <c r="K19"/>
  <c r="I19"/>
  <c r="E19"/>
  <c r="C19"/>
  <c r="N17"/>
  <c r="F17"/>
  <c r="V15"/>
  <c r="U15"/>
  <c r="R15"/>
  <c r="N15"/>
  <c r="J15"/>
  <c r="F15"/>
  <c r="U13"/>
  <c r="T13"/>
  <c r="M13"/>
  <c r="I13"/>
  <c r="E13"/>
  <c r="D13"/>
  <c r="T11"/>
  <c r="Q3"/>
  <c r="P11"/>
  <c r="H11"/>
  <c r="D11"/>
  <c r="B3"/>
  <c r="S151" i="19"/>
  <c r="T151"/>
  <c r="U151"/>
  <c r="V151"/>
  <c r="R151"/>
  <c r="N151"/>
  <c r="O151"/>
  <c r="P151"/>
  <c r="M151"/>
  <c r="I151"/>
  <c r="J151"/>
  <c r="K151"/>
  <c r="H151"/>
  <c r="D151"/>
  <c r="E151"/>
  <c r="F151"/>
  <c r="C138"/>
  <c r="J141"/>
  <c r="V152"/>
  <c r="U152"/>
  <c r="T152"/>
  <c r="S152"/>
  <c r="R152"/>
  <c r="P152"/>
  <c r="O152"/>
  <c r="N152"/>
  <c r="M152"/>
  <c r="K152"/>
  <c r="J152"/>
  <c r="I152"/>
  <c r="H152"/>
  <c r="F152"/>
  <c r="E152"/>
  <c r="D152"/>
  <c r="Q149"/>
  <c r="L149"/>
  <c r="G149"/>
  <c r="B149"/>
  <c r="V150"/>
  <c r="S150"/>
  <c r="R150"/>
  <c r="O150"/>
  <c r="N150"/>
  <c r="K150"/>
  <c r="J150"/>
  <c r="F150"/>
  <c r="C150"/>
  <c r="Q146"/>
  <c r="L146"/>
  <c r="G146"/>
  <c r="B146"/>
  <c r="V147"/>
  <c r="S147"/>
  <c r="R147"/>
  <c r="O147"/>
  <c r="N147"/>
  <c r="K147"/>
  <c r="J147"/>
  <c r="F147"/>
  <c r="C147"/>
  <c r="Q143"/>
  <c r="L143"/>
  <c r="G143"/>
  <c r="B143"/>
  <c r="V144"/>
  <c r="S144"/>
  <c r="R144"/>
  <c r="O144"/>
  <c r="N144"/>
  <c r="K144"/>
  <c r="J144"/>
  <c r="F144"/>
  <c r="C144"/>
  <c r="Q140"/>
  <c r="L140"/>
  <c r="G140"/>
  <c r="B140"/>
  <c r="V141"/>
  <c r="U141"/>
  <c r="T141"/>
  <c r="R141"/>
  <c r="P141"/>
  <c r="N141"/>
  <c r="M141"/>
  <c r="I141"/>
  <c r="H141"/>
  <c r="E141"/>
  <c r="D141"/>
  <c r="Q137"/>
  <c r="L137"/>
  <c r="G137"/>
  <c r="B137"/>
  <c r="U138"/>
  <c r="S138"/>
  <c r="O138"/>
  <c r="M138"/>
  <c r="K138"/>
  <c r="I138"/>
  <c r="E138"/>
  <c r="B136"/>
  <c r="C134"/>
  <c r="D134"/>
  <c r="E134"/>
  <c r="F134"/>
  <c r="H134"/>
  <c r="I134"/>
  <c r="J134"/>
  <c r="K134"/>
  <c r="M134"/>
  <c r="N134"/>
  <c r="O134"/>
  <c r="P134"/>
  <c r="R134"/>
  <c r="S134"/>
  <c r="T134"/>
  <c r="U134"/>
  <c r="V134"/>
  <c r="C132"/>
  <c r="D132"/>
  <c r="E132"/>
  <c r="F132"/>
  <c r="H132"/>
  <c r="I132"/>
  <c r="J132"/>
  <c r="K132"/>
  <c r="M132"/>
  <c r="N132"/>
  <c r="O132"/>
  <c r="P132"/>
  <c r="R132"/>
  <c r="S132"/>
  <c r="T132"/>
  <c r="U132"/>
  <c r="V132"/>
  <c r="C130"/>
  <c r="D130"/>
  <c r="E130"/>
  <c r="F130"/>
  <c r="H130"/>
  <c r="I130"/>
  <c r="J130"/>
  <c r="K130"/>
  <c r="M130"/>
  <c r="N130"/>
  <c r="O130"/>
  <c r="P130"/>
  <c r="R130"/>
  <c r="S130"/>
  <c r="T130"/>
  <c r="U130"/>
  <c r="V130"/>
  <c r="C128"/>
  <c r="D128"/>
  <c r="E128"/>
  <c r="F128"/>
  <c r="H128"/>
  <c r="I128"/>
  <c r="J128"/>
  <c r="K128"/>
  <c r="M128"/>
  <c r="N128"/>
  <c r="O128"/>
  <c r="P128"/>
  <c r="R128"/>
  <c r="S128"/>
  <c r="T128"/>
  <c r="U128"/>
  <c r="V128"/>
  <c r="D126"/>
  <c r="E126"/>
  <c r="F126"/>
  <c r="H126"/>
  <c r="I126"/>
  <c r="J126"/>
  <c r="K126"/>
  <c r="M126"/>
  <c r="N126"/>
  <c r="O126"/>
  <c r="P126"/>
  <c r="R126"/>
  <c r="S126"/>
  <c r="T126"/>
  <c r="U126"/>
  <c r="V126"/>
  <c r="Q133"/>
  <c r="L133"/>
  <c r="G133"/>
  <c r="B133"/>
  <c r="Q131"/>
  <c r="L131"/>
  <c r="G131"/>
  <c r="B131"/>
  <c r="Q129"/>
  <c r="L129"/>
  <c r="G129"/>
  <c r="B129"/>
  <c r="Q127"/>
  <c r="L127"/>
  <c r="G127"/>
  <c r="B127"/>
  <c r="Q125"/>
  <c r="L125"/>
  <c r="G125"/>
  <c r="B125"/>
  <c r="C121"/>
  <c r="D121"/>
  <c r="E121"/>
  <c r="F121"/>
  <c r="H121"/>
  <c r="I121"/>
  <c r="J121"/>
  <c r="K121"/>
  <c r="M121"/>
  <c r="N121"/>
  <c r="O121"/>
  <c r="P121"/>
  <c r="R121"/>
  <c r="S121"/>
  <c r="T121"/>
  <c r="U121"/>
  <c r="V121"/>
  <c r="C119"/>
  <c r="D119"/>
  <c r="E119"/>
  <c r="F119"/>
  <c r="H119"/>
  <c r="I119"/>
  <c r="J119"/>
  <c r="K119"/>
  <c r="M119"/>
  <c r="N119"/>
  <c r="O119"/>
  <c r="P119"/>
  <c r="R119"/>
  <c r="S119"/>
  <c r="T119"/>
  <c r="U119"/>
  <c r="V119"/>
  <c r="C117"/>
  <c r="D117"/>
  <c r="E117"/>
  <c r="F117"/>
  <c r="H117"/>
  <c r="I117"/>
  <c r="J117"/>
  <c r="K117"/>
  <c r="M117"/>
  <c r="N117"/>
  <c r="O117"/>
  <c r="P117"/>
  <c r="R117"/>
  <c r="S117"/>
  <c r="T117"/>
  <c r="U117"/>
  <c r="V117"/>
  <c r="C115"/>
  <c r="D115"/>
  <c r="E115"/>
  <c r="F115"/>
  <c r="H115"/>
  <c r="I115"/>
  <c r="J115"/>
  <c r="K115"/>
  <c r="M115"/>
  <c r="N115"/>
  <c r="O115"/>
  <c r="P115"/>
  <c r="R115"/>
  <c r="S115"/>
  <c r="T115"/>
  <c r="U115"/>
  <c r="V115"/>
  <c r="C113"/>
  <c r="D113"/>
  <c r="E113"/>
  <c r="F113"/>
  <c r="H113"/>
  <c r="I113"/>
  <c r="J113"/>
  <c r="K113"/>
  <c r="M113"/>
  <c r="N113"/>
  <c r="O113"/>
  <c r="P113"/>
  <c r="R113"/>
  <c r="S113"/>
  <c r="T113"/>
  <c r="U113"/>
  <c r="V113"/>
  <c r="C111"/>
  <c r="D111"/>
  <c r="E111"/>
  <c r="F111"/>
  <c r="H111"/>
  <c r="I111"/>
  <c r="J111"/>
  <c r="K111"/>
  <c r="M111"/>
  <c r="N111"/>
  <c r="O111"/>
  <c r="P111"/>
  <c r="R111"/>
  <c r="S111"/>
  <c r="T111"/>
  <c r="U111"/>
  <c r="V111"/>
  <c r="Q120"/>
  <c r="L120"/>
  <c r="G120"/>
  <c r="B120"/>
  <c r="Q118"/>
  <c r="L118"/>
  <c r="G118"/>
  <c r="B118"/>
  <c r="Q116"/>
  <c r="L116"/>
  <c r="G116"/>
  <c r="B116"/>
  <c r="Q114"/>
  <c r="L114"/>
  <c r="G114"/>
  <c r="B114"/>
  <c r="Q112"/>
  <c r="L112"/>
  <c r="G112"/>
  <c r="B112"/>
  <c r="Q110"/>
  <c r="L110"/>
  <c r="G110"/>
  <c r="B110"/>
  <c r="D108"/>
  <c r="E108"/>
  <c r="F108"/>
  <c r="H108"/>
  <c r="I108"/>
  <c r="J108"/>
  <c r="K108"/>
  <c r="M108"/>
  <c r="N108"/>
  <c r="O108"/>
  <c r="P108"/>
  <c r="R108"/>
  <c r="S108"/>
  <c r="T108"/>
  <c r="U108"/>
  <c r="V108"/>
  <c r="C106"/>
  <c r="D106"/>
  <c r="E106"/>
  <c r="F106"/>
  <c r="H106"/>
  <c r="I106"/>
  <c r="J106"/>
  <c r="K106"/>
  <c r="M106"/>
  <c r="N106"/>
  <c r="O106"/>
  <c r="P106"/>
  <c r="R106"/>
  <c r="S106"/>
  <c r="T106"/>
  <c r="U106"/>
  <c r="V106"/>
  <c r="C104"/>
  <c r="D104"/>
  <c r="E104"/>
  <c r="F104"/>
  <c r="H104"/>
  <c r="I104"/>
  <c r="J104"/>
  <c r="K104"/>
  <c r="M104"/>
  <c r="N104"/>
  <c r="O104"/>
  <c r="P104"/>
  <c r="R104"/>
  <c r="S104"/>
  <c r="T104"/>
  <c r="U104"/>
  <c r="V104"/>
  <c r="C102"/>
  <c r="D102"/>
  <c r="E102"/>
  <c r="F102"/>
  <c r="H102"/>
  <c r="I102"/>
  <c r="J102"/>
  <c r="K102"/>
  <c r="M102"/>
  <c r="N102"/>
  <c r="O102"/>
  <c r="P102"/>
  <c r="R102"/>
  <c r="S102"/>
  <c r="T102"/>
  <c r="U102"/>
  <c r="V102"/>
  <c r="C100"/>
  <c r="D100"/>
  <c r="E100"/>
  <c r="F100"/>
  <c r="H100"/>
  <c r="I100"/>
  <c r="J100"/>
  <c r="K100"/>
  <c r="M100"/>
  <c r="N100"/>
  <c r="P100"/>
  <c r="R100"/>
  <c r="S100"/>
  <c r="T100"/>
  <c r="U100"/>
  <c r="V100"/>
  <c r="Q107"/>
  <c r="L107"/>
  <c r="G107"/>
  <c r="B107"/>
  <c r="Q105"/>
  <c r="L105"/>
  <c r="G105"/>
  <c r="B105"/>
  <c r="Q103"/>
  <c r="L103"/>
  <c r="G103"/>
  <c r="B103"/>
  <c r="Q101"/>
  <c r="L101"/>
  <c r="G101"/>
  <c r="B101"/>
  <c r="Q99"/>
  <c r="L99"/>
  <c r="G99"/>
  <c r="B99"/>
  <c r="C93"/>
  <c r="D93"/>
  <c r="E93"/>
  <c r="F93"/>
  <c r="H93"/>
  <c r="I93"/>
  <c r="J93"/>
  <c r="K93"/>
  <c r="M93"/>
  <c r="N93"/>
  <c r="O93"/>
  <c r="P93"/>
  <c r="R93"/>
  <c r="S93"/>
  <c r="T93"/>
  <c r="U93"/>
  <c r="V93"/>
  <c r="C91"/>
  <c r="D91"/>
  <c r="E91"/>
  <c r="F91"/>
  <c r="H91"/>
  <c r="I91"/>
  <c r="J91"/>
  <c r="K91"/>
  <c r="M91"/>
  <c r="N91"/>
  <c r="O91"/>
  <c r="P91"/>
  <c r="R91"/>
  <c r="S91"/>
  <c r="T91"/>
  <c r="U91"/>
  <c r="V91"/>
  <c r="C89"/>
  <c r="D89"/>
  <c r="E89"/>
  <c r="F89"/>
  <c r="H89"/>
  <c r="I89"/>
  <c r="J89"/>
  <c r="K89"/>
  <c r="M89"/>
  <c r="N89"/>
  <c r="O89"/>
  <c r="P89"/>
  <c r="R89"/>
  <c r="S89"/>
  <c r="T89"/>
  <c r="U89"/>
  <c r="V89"/>
  <c r="C87"/>
  <c r="D87"/>
  <c r="E87"/>
  <c r="F87"/>
  <c r="H87"/>
  <c r="I87"/>
  <c r="J87"/>
  <c r="K87"/>
  <c r="M87"/>
  <c r="N87"/>
  <c r="O87"/>
  <c r="P87"/>
  <c r="R87"/>
  <c r="S87"/>
  <c r="T87"/>
  <c r="U87"/>
  <c r="V87"/>
  <c r="C85"/>
  <c r="D85"/>
  <c r="E85"/>
  <c r="F85"/>
  <c r="H85"/>
  <c r="I85"/>
  <c r="J85"/>
  <c r="K85"/>
  <c r="M85"/>
  <c r="N85"/>
  <c r="O85"/>
  <c r="P85"/>
  <c r="R85"/>
  <c r="S85"/>
  <c r="T85"/>
  <c r="U85"/>
  <c r="V85"/>
  <c r="Q94"/>
  <c r="L94"/>
  <c r="G94"/>
  <c r="B94"/>
  <c r="Q92"/>
  <c r="L92"/>
  <c r="G92"/>
  <c r="B92"/>
  <c r="Q90"/>
  <c r="L90"/>
  <c r="G90"/>
  <c r="B90"/>
  <c r="Q88"/>
  <c r="L88"/>
  <c r="G88"/>
  <c r="B88"/>
  <c r="Q86"/>
  <c r="L86"/>
  <c r="G86"/>
  <c r="B86"/>
  <c r="Q84"/>
  <c r="L84"/>
  <c r="G84"/>
  <c r="B84"/>
  <c r="C80"/>
  <c r="D80"/>
  <c r="E80"/>
  <c r="F80"/>
  <c r="H80"/>
  <c r="I80"/>
  <c r="J80"/>
  <c r="K80"/>
  <c r="M80"/>
  <c r="N80"/>
  <c r="O80"/>
  <c r="P80"/>
  <c r="R80"/>
  <c r="S80"/>
  <c r="T80"/>
  <c r="U80"/>
  <c r="V80"/>
  <c r="C78"/>
  <c r="D78"/>
  <c r="E78"/>
  <c r="F78"/>
  <c r="H78"/>
  <c r="I78"/>
  <c r="J78"/>
  <c r="K78"/>
  <c r="M78"/>
  <c r="N78"/>
  <c r="O78"/>
  <c r="P78"/>
  <c r="R78"/>
  <c r="S78"/>
  <c r="T78"/>
  <c r="U78"/>
  <c r="V78"/>
  <c r="C76"/>
  <c r="D76"/>
  <c r="E76"/>
  <c r="F76"/>
  <c r="H76"/>
  <c r="I76"/>
  <c r="J76"/>
  <c r="K76"/>
  <c r="M76"/>
  <c r="N76"/>
  <c r="O76"/>
  <c r="P76"/>
  <c r="R76"/>
  <c r="S76"/>
  <c r="T76"/>
  <c r="U76"/>
  <c r="V76"/>
  <c r="C74"/>
  <c r="D74"/>
  <c r="E74"/>
  <c r="F74"/>
  <c r="H74"/>
  <c r="I74"/>
  <c r="J74"/>
  <c r="K74"/>
  <c r="M74"/>
  <c r="N74"/>
  <c r="O74"/>
  <c r="P74"/>
  <c r="R74"/>
  <c r="S74"/>
  <c r="T74"/>
  <c r="U74"/>
  <c r="V74"/>
  <c r="C72"/>
  <c r="D72"/>
  <c r="E72"/>
  <c r="F72"/>
  <c r="H72"/>
  <c r="I72"/>
  <c r="J72"/>
  <c r="K72"/>
  <c r="M72"/>
  <c r="N72"/>
  <c r="O72"/>
  <c r="P72"/>
  <c r="R72"/>
  <c r="S72"/>
  <c r="T72"/>
  <c r="U72"/>
  <c r="V72"/>
  <c r="S68"/>
  <c r="S95" s="1"/>
  <c r="T68"/>
  <c r="T82" s="1"/>
  <c r="U68"/>
  <c r="V68"/>
  <c r="V95" s="1"/>
  <c r="R68"/>
  <c r="R95" s="1"/>
  <c r="N68"/>
  <c r="N95" s="1"/>
  <c r="O68"/>
  <c r="P68"/>
  <c r="M68"/>
  <c r="M95" s="1"/>
  <c r="I68"/>
  <c r="J68"/>
  <c r="J95" s="1"/>
  <c r="K68"/>
  <c r="K95" s="1"/>
  <c r="H68"/>
  <c r="D68"/>
  <c r="E68"/>
  <c r="F68"/>
  <c r="F95" s="1"/>
  <c r="C68"/>
  <c r="C82" s="1"/>
  <c r="Q81"/>
  <c r="L81"/>
  <c r="G81"/>
  <c r="B81"/>
  <c r="Q79"/>
  <c r="L79"/>
  <c r="G79"/>
  <c r="B79"/>
  <c r="Q77"/>
  <c r="L77"/>
  <c r="G77"/>
  <c r="B77"/>
  <c r="Q75"/>
  <c r="L75"/>
  <c r="G75"/>
  <c r="B75"/>
  <c r="Q73"/>
  <c r="L73"/>
  <c r="G73"/>
  <c r="B73"/>
  <c r="Q71"/>
  <c r="L71"/>
  <c r="G71"/>
  <c r="B71"/>
  <c r="B60"/>
  <c r="W20" i="24" l="1"/>
  <c r="G73" i="23"/>
  <c r="G81"/>
  <c r="Q66"/>
  <c r="W13"/>
  <c r="L81"/>
  <c r="Q91"/>
  <c r="Q92" s="1"/>
  <c r="W69"/>
  <c r="G70"/>
  <c r="Q70"/>
  <c r="Q35"/>
  <c r="L41"/>
  <c r="L53"/>
  <c r="G53"/>
  <c r="B99" i="21"/>
  <c r="Q31" i="23"/>
  <c r="L79"/>
  <c r="Q79"/>
  <c r="Q89"/>
  <c r="Q90" s="1"/>
  <c r="L89"/>
  <c r="L90" s="1"/>
  <c r="G89"/>
  <c r="G90" s="1"/>
  <c r="I90"/>
  <c r="G79"/>
  <c r="B79"/>
  <c r="G68"/>
  <c r="B33"/>
  <c r="B96" i="21"/>
  <c r="L80"/>
  <c r="Q80"/>
  <c r="Q77" i="23"/>
  <c r="L87"/>
  <c r="L88" s="1"/>
  <c r="N88"/>
  <c r="L77"/>
  <c r="G77"/>
  <c r="G87"/>
  <c r="G88" s="1"/>
  <c r="G31"/>
  <c r="G39"/>
  <c r="B51"/>
  <c r="B93" i="21"/>
  <c r="G86"/>
  <c r="L52"/>
  <c r="B90"/>
  <c r="G78"/>
  <c r="Q82"/>
  <c r="Q60"/>
  <c r="L60"/>
  <c r="L78"/>
  <c r="Q52"/>
  <c r="W77"/>
  <c r="W85"/>
  <c r="Q56"/>
  <c r="G58"/>
  <c r="W57"/>
  <c r="L58"/>
  <c r="G60"/>
  <c r="Q78"/>
  <c r="Q86"/>
  <c r="L75" i="23"/>
  <c r="Q75"/>
  <c r="L85"/>
  <c r="L86" s="1"/>
  <c r="W63"/>
  <c r="G75"/>
  <c r="G85"/>
  <c r="G86" s="1"/>
  <c r="B75"/>
  <c r="Q64"/>
  <c r="G29"/>
  <c r="L12"/>
  <c r="G12"/>
  <c r="G32" i="20"/>
  <c r="Q28" i="21"/>
  <c r="G67"/>
  <c r="P105"/>
  <c r="Q65"/>
  <c r="L67"/>
  <c r="G39"/>
  <c r="L32"/>
  <c r="B39"/>
  <c r="B28"/>
  <c r="L63"/>
  <c r="G65"/>
  <c r="B67"/>
  <c r="G90"/>
  <c r="L99"/>
  <c r="G99"/>
  <c r="Q63"/>
  <c r="L39"/>
  <c r="Q71"/>
  <c r="L90"/>
  <c r="Q99"/>
  <c r="L71"/>
  <c r="W66"/>
  <c r="L26"/>
  <c r="L93"/>
  <c r="G96"/>
  <c r="W98"/>
  <c r="G102"/>
  <c r="N105"/>
  <c r="H105"/>
  <c r="L104"/>
  <c r="G93"/>
  <c r="Q69"/>
  <c r="Q26"/>
  <c r="Q41"/>
  <c r="G45"/>
  <c r="G56"/>
  <c r="L96"/>
  <c r="L102"/>
  <c r="W16" i="24"/>
  <c r="Q73" i="23"/>
  <c r="Q83"/>
  <c r="Q84" s="1"/>
  <c r="Q62"/>
  <c r="Q27"/>
  <c r="L73"/>
  <c r="L83"/>
  <c r="L84" s="1"/>
  <c r="L37"/>
  <c r="G83"/>
  <c r="G84" s="1"/>
  <c r="G62"/>
  <c r="G49"/>
  <c r="B73"/>
  <c r="B83"/>
  <c r="B84" s="1"/>
  <c r="B10"/>
  <c r="Q102" i="21"/>
  <c r="Q96"/>
  <c r="S105"/>
  <c r="Q93"/>
  <c r="Q104"/>
  <c r="Q103"/>
  <c r="V105"/>
  <c r="U105"/>
  <c r="T105"/>
  <c r="L103"/>
  <c r="O105"/>
  <c r="W101"/>
  <c r="J105"/>
  <c r="W95"/>
  <c r="W92"/>
  <c r="I105"/>
  <c r="G103"/>
  <c r="K105"/>
  <c r="B102"/>
  <c r="B103"/>
  <c r="E105"/>
  <c r="D105"/>
  <c r="F105"/>
  <c r="B104"/>
  <c r="Q90"/>
  <c r="W89"/>
  <c r="Q73"/>
  <c r="G73"/>
  <c r="W72"/>
  <c r="L69"/>
  <c r="W70"/>
  <c r="G69"/>
  <c r="W68"/>
  <c r="W64"/>
  <c r="W62"/>
  <c r="Q45"/>
  <c r="Q43"/>
  <c r="Q67"/>
  <c r="L73"/>
  <c r="L43"/>
  <c r="L65"/>
  <c r="W46"/>
  <c r="W44"/>
  <c r="W38"/>
  <c r="W42"/>
  <c r="G71"/>
  <c r="B73"/>
  <c r="B45"/>
  <c r="B71"/>
  <c r="B65"/>
  <c r="Q37"/>
  <c r="W36"/>
  <c r="B63"/>
  <c r="B37"/>
  <c r="L54"/>
  <c r="B58"/>
  <c r="W53"/>
  <c r="G84"/>
  <c r="G52"/>
  <c r="G82"/>
  <c r="L86"/>
  <c r="Q54"/>
  <c r="W55"/>
  <c r="L84"/>
  <c r="W29"/>
  <c r="G32"/>
  <c r="W27"/>
  <c r="W25"/>
  <c r="W33"/>
  <c r="B56"/>
  <c r="B54"/>
  <c r="L24"/>
  <c r="G24"/>
  <c r="O47"/>
  <c r="L20"/>
  <c r="L34" s="1"/>
  <c r="W18"/>
  <c r="B43"/>
  <c r="C47"/>
  <c r="B20"/>
  <c r="B47" s="1"/>
  <c r="D47"/>
  <c r="T47"/>
  <c r="S47"/>
  <c r="P47"/>
  <c r="K47"/>
  <c r="H47"/>
  <c r="B24"/>
  <c r="W10"/>
  <c r="G37"/>
  <c r="G80"/>
  <c r="L82"/>
  <c r="Q84"/>
  <c r="B86"/>
  <c r="W79"/>
  <c r="W83"/>
  <c r="B84"/>
  <c r="B78"/>
  <c r="W81"/>
  <c r="B82"/>
  <c r="B24" i="20"/>
  <c r="B11"/>
  <c r="B138" i="19"/>
  <c r="W22" i="24"/>
  <c r="W24"/>
  <c r="W18"/>
  <c r="B91" i="23"/>
  <c r="B92" s="1"/>
  <c r="C92"/>
  <c r="G91"/>
  <c r="L91"/>
  <c r="L92" s="1"/>
  <c r="Q85"/>
  <c r="Q86" s="1"/>
  <c r="Q87"/>
  <c r="Q88" s="1"/>
  <c r="B89"/>
  <c r="B90" s="1"/>
  <c r="B87"/>
  <c r="B88" s="1"/>
  <c r="B85"/>
  <c r="B86" s="1"/>
  <c r="Q49"/>
  <c r="Q51"/>
  <c r="B50"/>
  <c r="L50"/>
  <c r="B53"/>
  <c r="B81"/>
  <c r="G40"/>
  <c r="Q41"/>
  <c r="W61"/>
  <c r="W67"/>
  <c r="W72"/>
  <c r="W76"/>
  <c r="Q81"/>
  <c r="B37"/>
  <c r="B38"/>
  <c r="G41"/>
  <c r="M49"/>
  <c r="S53"/>
  <c r="Q53" s="1"/>
  <c r="L62"/>
  <c r="G64"/>
  <c r="B66"/>
  <c r="L68"/>
  <c r="B49"/>
  <c r="G52"/>
  <c r="G18"/>
  <c r="B40"/>
  <c r="E52"/>
  <c r="B52" s="1"/>
  <c r="I51"/>
  <c r="G51" s="1"/>
  <c r="W59"/>
  <c r="L66"/>
  <c r="W74"/>
  <c r="W80"/>
  <c r="W55"/>
  <c r="W56"/>
  <c r="W57"/>
  <c r="B68"/>
  <c r="W58"/>
  <c r="G66"/>
  <c r="Q68"/>
  <c r="L70"/>
  <c r="B77"/>
  <c r="W78"/>
  <c r="W65"/>
  <c r="B62"/>
  <c r="B70"/>
  <c r="B64"/>
  <c r="Q52"/>
  <c r="Q50"/>
  <c r="L49"/>
  <c r="L51"/>
  <c r="L52"/>
  <c r="G50"/>
  <c r="Q39"/>
  <c r="Q40"/>
  <c r="Q38"/>
  <c r="Q37"/>
  <c r="L39"/>
  <c r="L40"/>
  <c r="L38"/>
  <c r="G38"/>
  <c r="G37"/>
  <c r="B41"/>
  <c r="B39"/>
  <c r="G35"/>
  <c r="L10"/>
  <c r="G10"/>
  <c r="L18"/>
  <c r="Q29"/>
  <c r="L31"/>
  <c r="G27"/>
  <c r="L14"/>
  <c r="W15"/>
  <c r="Q18"/>
  <c r="B18"/>
  <c r="B12"/>
  <c r="Q14"/>
  <c r="L35"/>
  <c r="W26"/>
  <c r="Q12"/>
  <c r="Q16"/>
  <c r="Q10"/>
  <c r="B14"/>
  <c r="W17"/>
  <c r="W43"/>
  <c r="W44"/>
  <c r="W45"/>
  <c r="W46"/>
  <c r="W47"/>
  <c r="L29"/>
  <c r="L33"/>
  <c r="L27"/>
  <c r="W28"/>
  <c r="W32"/>
  <c r="W6"/>
  <c r="W20"/>
  <c r="W22"/>
  <c r="W24"/>
  <c r="B27"/>
  <c r="W4"/>
  <c r="W5"/>
  <c r="B16"/>
  <c r="W9"/>
  <c r="G14"/>
  <c r="L16"/>
  <c r="Q33"/>
  <c r="B31"/>
  <c r="G33"/>
  <c r="W34"/>
  <c r="B35"/>
  <c r="W23"/>
  <c r="W30"/>
  <c r="W21"/>
  <c r="W3"/>
  <c r="W7"/>
  <c r="W11"/>
  <c r="G16"/>
  <c r="W12" i="21"/>
  <c r="W23"/>
  <c r="W50" s="1"/>
  <c r="Q24"/>
  <c r="Q32"/>
  <c r="F34"/>
  <c r="N34"/>
  <c r="V34"/>
  <c r="W40"/>
  <c r="W51"/>
  <c r="W94"/>
  <c r="W97"/>
  <c r="W14"/>
  <c r="Q20"/>
  <c r="Q47" s="1"/>
  <c r="I34"/>
  <c r="U34"/>
  <c r="M105"/>
  <c r="G20"/>
  <c r="G34" s="1"/>
  <c r="G26"/>
  <c r="L28"/>
  <c r="Q30"/>
  <c r="B32"/>
  <c r="L37"/>
  <c r="Q39"/>
  <c r="B41"/>
  <c r="G43"/>
  <c r="L45"/>
  <c r="E47"/>
  <c r="M47"/>
  <c r="B52"/>
  <c r="G54"/>
  <c r="L56"/>
  <c r="Q58"/>
  <c r="B60"/>
  <c r="G63"/>
  <c r="B69"/>
  <c r="B80"/>
  <c r="C105"/>
  <c r="B26"/>
  <c r="G28"/>
  <c r="L30"/>
  <c r="W31"/>
  <c r="J34"/>
  <c r="R34"/>
  <c r="W59"/>
  <c r="W88"/>
  <c r="W91"/>
  <c r="W100"/>
  <c r="R105"/>
  <c r="M34"/>
  <c r="G104"/>
  <c r="W16"/>
  <c r="D21" i="20"/>
  <c r="G24"/>
  <c r="L52"/>
  <c r="L60"/>
  <c r="K105"/>
  <c r="U105"/>
  <c r="L43"/>
  <c r="O21"/>
  <c r="Q37"/>
  <c r="Q45"/>
  <c r="L69"/>
  <c r="G104"/>
  <c r="M105"/>
  <c r="R19"/>
  <c r="L7"/>
  <c r="L19" s="1"/>
  <c r="L54"/>
  <c r="B67"/>
  <c r="E105"/>
  <c r="B37"/>
  <c r="T105"/>
  <c r="L63"/>
  <c r="Q54"/>
  <c r="G58"/>
  <c r="Q63"/>
  <c r="G67"/>
  <c r="L71"/>
  <c r="W77"/>
  <c r="G96"/>
  <c r="B99"/>
  <c r="J17"/>
  <c r="G41"/>
  <c r="B43"/>
  <c r="W57"/>
  <c r="L41"/>
  <c r="U17"/>
  <c r="Q24"/>
  <c r="G28"/>
  <c r="W29"/>
  <c r="Q32"/>
  <c r="B39"/>
  <c r="G52"/>
  <c r="Q56"/>
  <c r="G60"/>
  <c r="Q65"/>
  <c r="G69"/>
  <c r="Q71"/>
  <c r="G78"/>
  <c r="Q82"/>
  <c r="G86"/>
  <c r="B90"/>
  <c r="G99"/>
  <c r="B102"/>
  <c r="I105"/>
  <c r="N105"/>
  <c r="L82"/>
  <c r="B86"/>
  <c r="L39"/>
  <c r="R47"/>
  <c r="B84"/>
  <c r="G93"/>
  <c r="B96"/>
  <c r="Q103"/>
  <c r="Q28"/>
  <c r="J19"/>
  <c r="G39"/>
  <c r="Q43"/>
  <c r="G45"/>
  <c r="B65"/>
  <c r="Q73"/>
  <c r="G80"/>
  <c r="Q84"/>
  <c r="G90"/>
  <c r="B93"/>
  <c r="G102"/>
  <c r="H105"/>
  <c r="G4"/>
  <c r="G13" s="1"/>
  <c r="L6"/>
  <c r="S21"/>
  <c r="L26"/>
  <c r="E15"/>
  <c r="B30"/>
  <c r="E17"/>
  <c r="M17"/>
  <c r="V17"/>
  <c r="V19"/>
  <c r="W23"/>
  <c r="L28"/>
  <c r="Q39"/>
  <c r="K47"/>
  <c r="S47"/>
  <c r="W55"/>
  <c r="B56"/>
  <c r="W72"/>
  <c r="B73"/>
  <c r="L90"/>
  <c r="L102"/>
  <c r="P105"/>
  <c r="R105"/>
  <c r="V105"/>
  <c r="J47"/>
  <c r="B58"/>
  <c r="L80"/>
  <c r="W12"/>
  <c r="M15"/>
  <c r="I17"/>
  <c r="R17"/>
  <c r="F19"/>
  <c r="G26"/>
  <c r="W27"/>
  <c r="Q30"/>
  <c r="W44"/>
  <c r="B45"/>
  <c r="F47"/>
  <c r="O47"/>
  <c r="L56"/>
  <c r="Q58"/>
  <c r="W59"/>
  <c r="G63"/>
  <c r="L73"/>
  <c r="Q78"/>
  <c r="W79"/>
  <c r="G82"/>
  <c r="L84"/>
  <c r="L96"/>
  <c r="F105"/>
  <c r="J105"/>
  <c r="O105"/>
  <c r="Q41"/>
  <c r="B78"/>
  <c r="L93"/>
  <c r="I15"/>
  <c r="Q20"/>
  <c r="Q34" s="1"/>
  <c r="B26"/>
  <c r="L30"/>
  <c r="W46"/>
  <c r="C47"/>
  <c r="N47"/>
  <c r="V47"/>
  <c r="Q52"/>
  <c r="B54"/>
  <c r="G56"/>
  <c r="L58"/>
  <c r="Q60"/>
  <c r="B63"/>
  <c r="G65"/>
  <c r="L67"/>
  <c r="Q69"/>
  <c r="B71"/>
  <c r="G73"/>
  <c r="L78"/>
  <c r="Q80"/>
  <c r="B82"/>
  <c r="G84"/>
  <c r="L86"/>
  <c r="L99"/>
  <c r="L103"/>
  <c r="S105"/>
  <c r="O13"/>
  <c r="D15"/>
  <c r="J21"/>
  <c r="M47"/>
  <c r="L20"/>
  <c r="L47" s="1"/>
  <c r="U47"/>
  <c r="K15"/>
  <c r="D17"/>
  <c r="D19"/>
  <c r="N21"/>
  <c r="V21"/>
  <c r="E11"/>
  <c r="J11"/>
  <c r="Q5"/>
  <c r="S15"/>
  <c r="C17"/>
  <c r="B6"/>
  <c r="B17" s="1"/>
  <c r="K17"/>
  <c r="O17"/>
  <c r="T17"/>
  <c r="B7"/>
  <c r="T19"/>
  <c r="L8"/>
  <c r="U21"/>
  <c r="E47"/>
  <c r="L5"/>
  <c r="L37"/>
  <c r="W42"/>
  <c r="Q26"/>
  <c r="G30"/>
  <c r="M34"/>
  <c r="G37"/>
  <c r="W62"/>
  <c r="W64"/>
  <c r="W81"/>
  <c r="W83"/>
  <c r="B103"/>
  <c r="G6"/>
  <c r="G7"/>
  <c r="G19" s="1"/>
  <c r="W10"/>
  <c r="C21"/>
  <c r="W25"/>
  <c r="W31"/>
  <c r="L32"/>
  <c r="W36"/>
  <c r="L45"/>
  <c r="W51"/>
  <c r="G54"/>
  <c r="W66"/>
  <c r="W68"/>
  <c r="G71"/>
  <c r="W85"/>
  <c r="W88"/>
  <c r="W89"/>
  <c r="W91"/>
  <c r="W92"/>
  <c r="W94"/>
  <c r="W95"/>
  <c r="W97"/>
  <c r="W98"/>
  <c r="W100"/>
  <c r="W101"/>
  <c r="M11"/>
  <c r="L3"/>
  <c r="U11"/>
  <c r="C13"/>
  <c r="B4"/>
  <c r="B13" s="1"/>
  <c r="K13"/>
  <c r="H15"/>
  <c r="P15"/>
  <c r="E21"/>
  <c r="B104"/>
  <c r="C105"/>
  <c r="F11"/>
  <c r="S13"/>
  <c r="C15"/>
  <c r="B5"/>
  <c r="B15" s="1"/>
  <c r="O15"/>
  <c r="T15"/>
  <c r="P17"/>
  <c r="H19"/>
  <c r="P19"/>
  <c r="I11"/>
  <c r="N11"/>
  <c r="R11"/>
  <c r="V11"/>
  <c r="S17"/>
  <c r="Q6"/>
  <c r="Q7"/>
  <c r="F21"/>
  <c r="I47"/>
  <c r="L24"/>
  <c r="W33"/>
  <c r="G5"/>
  <c r="L4"/>
  <c r="Q11"/>
  <c r="H13"/>
  <c r="W14"/>
  <c r="W18"/>
  <c r="S19"/>
  <c r="B28"/>
  <c r="U34"/>
  <c r="W38"/>
  <c r="W40"/>
  <c r="G43"/>
  <c r="W53"/>
  <c r="L65"/>
  <c r="Q67"/>
  <c r="W70"/>
  <c r="Q86"/>
  <c r="Q90"/>
  <c r="Q93"/>
  <c r="Q96"/>
  <c r="Q99"/>
  <c r="Q102"/>
  <c r="W16"/>
  <c r="H34"/>
  <c r="P34"/>
  <c r="F13"/>
  <c r="J13"/>
  <c r="N13"/>
  <c r="R13"/>
  <c r="V13"/>
  <c r="G20"/>
  <c r="B32"/>
  <c r="B41"/>
  <c r="B52"/>
  <c r="B60"/>
  <c r="B69"/>
  <c r="B80"/>
  <c r="G103"/>
  <c r="Q104"/>
  <c r="D34"/>
  <c r="T34"/>
  <c r="D105"/>
  <c r="G3"/>
  <c r="Q4"/>
  <c r="Q13" s="1"/>
  <c r="B20"/>
  <c r="T21"/>
  <c r="L104"/>
  <c r="B130" i="19"/>
  <c r="B134"/>
  <c r="G130"/>
  <c r="G134"/>
  <c r="U144"/>
  <c r="S141"/>
  <c r="O141"/>
  <c r="K141"/>
  <c r="C141"/>
  <c r="B132"/>
  <c r="T153"/>
  <c r="F141"/>
  <c r="B113"/>
  <c r="B115"/>
  <c r="B121"/>
  <c r="L126"/>
  <c r="L128"/>
  <c r="L130"/>
  <c r="L132"/>
  <c r="L134"/>
  <c r="U147"/>
  <c r="B152"/>
  <c r="G152"/>
  <c r="L152"/>
  <c r="B128"/>
  <c r="S153"/>
  <c r="N82"/>
  <c r="Q126"/>
  <c r="Q128"/>
  <c r="Q130"/>
  <c r="Q132"/>
  <c r="Q134"/>
  <c r="U150"/>
  <c r="G100"/>
  <c r="G102"/>
  <c r="G106"/>
  <c r="G132"/>
  <c r="W137"/>
  <c r="M144"/>
  <c r="L145"/>
  <c r="L147" s="1"/>
  <c r="M147"/>
  <c r="L148"/>
  <c r="L150" s="1"/>
  <c r="Q100"/>
  <c r="Q102"/>
  <c r="Q104"/>
  <c r="Q106"/>
  <c r="Q108"/>
  <c r="L111"/>
  <c r="L113"/>
  <c r="L115"/>
  <c r="L117"/>
  <c r="L119"/>
  <c r="L121"/>
  <c r="B126"/>
  <c r="W140"/>
  <c r="E144"/>
  <c r="E147"/>
  <c r="W149"/>
  <c r="E150"/>
  <c r="H153"/>
  <c r="G104"/>
  <c r="G108"/>
  <c r="L139"/>
  <c r="L141" s="1"/>
  <c r="L142"/>
  <c r="L144" s="1"/>
  <c r="M150"/>
  <c r="Q117"/>
  <c r="G126"/>
  <c r="G128"/>
  <c r="I144"/>
  <c r="I147"/>
  <c r="I150"/>
  <c r="W143"/>
  <c r="W146"/>
  <c r="Q136"/>
  <c r="F138"/>
  <c r="N138"/>
  <c r="V138"/>
  <c r="G139"/>
  <c r="G141" s="1"/>
  <c r="H144"/>
  <c r="P144"/>
  <c r="G145"/>
  <c r="D147"/>
  <c r="T147"/>
  <c r="H150"/>
  <c r="P150"/>
  <c r="G136"/>
  <c r="D138"/>
  <c r="H138"/>
  <c r="P138"/>
  <c r="T138"/>
  <c r="Q139"/>
  <c r="Q142"/>
  <c r="Q145"/>
  <c r="Q148"/>
  <c r="E153"/>
  <c r="I153"/>
  <c r="J138"/>
  <c r="R138"/>
  <c r="G142"/>
  <c r="D144"/>
  <c r="T144"/>
  <c r="H147"/>
  <c r="P147"/>
  <c r="G148"/>
  <c r="D150"/>
  <c r="T150"/>
  <c r="Q152"/>
  <c r="L136"/>
  <c r="L138" s="1"/>
  <c r="B139"/>
  <c r="B142"/>
  <c r="B145"/>
  <c r="B147" s="1"/>
  <c r="B148"/>
  <c r="V153"/>
  <c r="B87"/>
  <c r="L100"/>
  <c r="L102"/>
  <c r="L104"/>
  <c r="L106"/>
  <c r="L108"/>
  <c r="G111"/>
  <c r="G113"/>
  <c r="G115"/>
  <c r="G117"/>
  <c r="G119"/>
  <c r="G121"/>
  <c r="B100"/>
  <c r="B102"/>
  <c r="B104"/>
  <c r="B106"/>
  <c r="B108"/>
  <c r="Q111"/>
  <c r="Q113"/>
  <c r="Q115"/>
  <c r="Q119"/>
  <c r="Q121"/>
  <c r="W125"/>
  <c r="W129"/>
  <c r="W131"/>
  <c r="W133"/>
  <c r="W116"/>
  <c r="W120"/>
  <c r="B117"/>
  <c r="W118"/>
  <c r="B119"/>
  <c r="W127"/>
  <c r="W110"/>
  <c r="W112"/>
  <c r="B111"/>
  <c r="W114"/>
  <c r="S82"/>
  <c r="W105"/>
  <c r="D82"/>
  <c r="W99"/>
  <c r="W107"/>
  <c r="I82"/>
  <c r="I95"/>
  <c r="W101"/>
  <c r="W103"/>
  <c r="U95"/>
  <c r="U82"/>
  <c r="P82"/>
  <c r="K82"/>
  <c r="F82"/>
  <c r="W84"/>
  <c r="W88"/>
  <c r="W90"/>
  <c r="W92"/>
  <c r="W94"/>
  <c r="O95"/>
  <c r="C95"/>
  <c r="V82"/>
  <c r="R82"/>
  <c r="M82"/>
  <c r="H82"/>
  <c r="T95"/>
  <c r="P95"/>
  <c r="H95"/>
  <c r="D95"/>
  <c r="E95"/>
  <c r="O82"/>
  <c r="J82"/>
  <c r="E82"/>
  <c r="W73"/>
  <c r="W75"/>
  <c r="W79"/>
  <c r="W81"/>
  <c r="B74"/>
  <c r="W86"/>
  <c r="W71"/>
  <c r="W77"/>
  <c r="W66" i="23" l="1"/>
  <c r="W58" i="20"/>
  <c r="W64" i="23"/>
  <c r="W12"/>
  <c r="W14"/>
  <c r="W81"/>
  <c r="W70"/>
  <c r="W35"/>
  <c r="W41"/>
  <c r="W53"/>
  <c r="W69" i="21"/>
  <c r="W89" i="23"/>
  <c r="W90" s="1"/>
  <c r="W16"/>
  <c r="W40"/>
  <c r="W87"/>
  <c r="W88" s="1"/>
  <c r="B105" i="21"/>
  <c r="W84"/>
  <c r="W58"/>
  <c r="W86"/>
  <c r="W82"/>
  <c r="W56"/>
  <c r="W86" i="20"/>
  <c r="W84"/>
  <c r="W56"/>
  <c r="W99" i="21"/>
  <c r="W75" i="23"/>
  <c r="W29"/>
  <c r="W50"/>
  <c r="W71" i="21"/>
  <c r="W73"/>
  <c r="W102"/>
  <c r="W93"/>
  <c r="L105"/>
  <c r="W54"/>
  <c r="W73" i="23"/>
  <c r="W83"/>
  <c r="W84" s="1"/>
  <c r="W27"/>
  <c r="W49"/>
  <c r="Q105" i="21"/>
  <c r="G105"/>
  <c r="W96"/>
  <c r="W103"/>
  <c r="W90"/>
  <c r="W65"/>
  <c r="W63"/>
  <c r="W45"/>
  <c r="W37"/>
  <c r="W80"/>
  <c r="W52"/>
  <c r="W26"/>
  <c r="W60"/>
  <c r="L47"/>
  <c r="W32"/>
  <c r="W20"/>
  <c r="W34" s="1"/>
  <c r="B34"/>
  <c r="W24"/>
  <c r="W54" i="20"/>
  <c r="W91" i="23"/>
  <c r="W92" s="1"/>
  <c r="G92"/>
  <c r="W85"/>
  <c r="W86" s="1"/>
  <c r="W51"/>
  <c r="W79"/>
  <c r="W52"/>
  <c r="W77"/>
  <c r="W68"/>
  <c r="W10"/>
  <c r="W18"/>
  <c r="W37"/>
  <c r="W62"/>
  <c r="W38"/>
  <c r="W39"/>
  <c r="W31"/>
  <c r="W33"/>
  <c r="Q34" i="21"/>
  <c r="G47"/>
  <c r="W41"/>
  <c r="W43"/>
  <c r="W30"/>
  <c r="W78"/>
  <c r="W28"/>
  <c r="W67"/>
  <c r="W104"/>
  <c r="W39"/>
  <c r="W28" i="20"/>
  <c r="G105"/>
  <c r="W41"/>
  <c r="G8"/>
  <c r="G21" s="1"/>
  <c r="P21"/>
  <c r="H21"/>
  <c r="Q47"/>
  <c r="L105"/>
  <c r="L17"/>
  <c r="Q105"/>
  <c r="G17"/>
  <c r="W26"/>
  <c r="W71"/>
  <c r="W39"/>
  <c r="I21"/>
  <c r="W102"/>
  <c r="W96"/>
  <c r="W90"/>
  <c r="W69"/>
  <c r="W82"/>
  <c r="W30"/>
  <c r="W45"/>
  <c r="W73"/>
  <c r="K21"/>
  <c r="W52"/>
  <c r="G15"/>
  <c r="W65"/>
  <c r="W37"/>
  <c r="W80"/>
  <c r="L11"/>
  <c r="G11"/>
  <c r="W3"/>
  <c r="W11" s="1"/>
  <c r="W20"/>
  <c r="W34" s="1"/>
  <c r="B47"/>
  <c r="G47"/>
  <c r="L13"/>
  <c r="W5"/>
  <c r="Q15"/>
  <c r="Q8"/>
  <c r="Q21" s="1"/>
  <c r="R21"/>
  <c r="L21"/>
  <c r="L34"/>
  <c r="Q17"/>
  <c r="B105"/>
  <c r="W104"/>
  <c r="W4"/>
  <c r="L15"/>
  <c r="G34"/>
  <c r="B34"/>
  <c r="M21"/>
  <c r="W99"/>
  <c r="W93"/>
  <c r="B8"/>
  <c r="B21" s="1"/>
  <c r="W67"/>
  <c r="W43"/>
  <c r="Q19"/>
  <c r="W78"/>
  <c r="B19"/>
  <c r="W7"/>
  <c r="W6"/>
  <c r="W60"/>
  <c r="W32"/>
  <c r="W103"/>
  <c r="W63"/>
  <c r="W24"/>
  <c r="O153" i="19"/>
  <c r="D153"/>
  <c r="P153"/>
  <c r="B141"/>
  <c r="W130"/>
  <c r="K153"/>
  <c r="Q141"/>
  <c r="W132"/>
  <c r="C153"/>
  <c r="M153"/>
  <c r="U153"/>
  <c r="W128"/>
  <c r="G147"/>
  <c r="W134"/>
  <c r="W117"/>
  <c r="W126"/>
  <c r="Q151"/>
  <c r="Q153" s="1"/>
  <c r="N153"/>
  <c r="G150"/>
  <c r="F153"/>
  <c r="W142"/>
  <c r="Q147"/>
  <c r="W148"/>
  <c r="Q150"/>
  <c r="G138"/>
  <c r="J153"/>
  <c r="Q138"/>
  <c r="L151"/>
  <c r="G144"/>
  <c r="G151"/>
  <c r="B151"/>
  <c r="B153" s="1"/>
  <c r="R153"/>
  <c r="Q144"/>
  <c r="W145"/>
  <c r="W147" s="1"/>
  <c r="W139"/>
  <c r="W141" s="1"/>
  <c r="W152"/>
  <c r="B144"/>
  <c r="B150"/>
  <c r="W136"/>
  <c r="W104"/>
  <c r="W108"/>
  <c r="W111"/>
  <c r="W106"/>
  <c r="W113"/>
  <c r="W119"/>
  <c r="W102"/>
  <c r="W100"/>
  <c r="W115"/>
  <c r="W121"/>
  <c r="W47" i="21" l="1"/>
  <c r="W105"/>
  <c r="W15" i="20"/>
  <c r="W17"/>
  <c r="W19"/>
  <c r="W8"/>
  <c r="W21" s="1"/>
  <c r="W13"/>
  <c r="W47"/>
  <c r="W105"/>
  <c r="W138" i="19"/>
  <c r="W151"/>
  <c r="L153"/>
  <c r="W150"/>
  <c r="G153"/>
  <c r="W144"/>
  <c r="W153" l="1"/>
  <c r="L58" l="1"/>
  <c r="V55"/>
  <c r="U55"/>
  <c r="T55"/>
  <c r="S55"/>
  <c r="R55"/>
  <c r="V53"/>
  <c r="U53"/>
  <c r="T53"/>
  <c r="S53"/>
  <c r="R53"/>
  <c r="V51"/>
  <c r="U51"/>
  <c r="T51"/>
  <c r="S51"/>
  <c r="R51"/>
  <c r="S49"/>
  <c r="T49"/>
  <c r="U49"/>
  <c r="V49"/>
  <c r="R49"/>
  <c r="P55"/>
  <c r="O55"/>
  <c r="N55"/>
  <c r="M55"/>
  <c r="P53"/>
  <c r="O53"/>
  <c r="N53"/>
  <c r="M53"/>
  <c r="P51"/>
  <c r="O51"/>
  <c r="N51"/>
  <c r="M51"/>
  <c r="N49"/>
  <c r="O49"/>
  <c r="P49"/>
  <c r="M49"/>
  <c r="K55"/>
  <c r="J55"/>
  <c r="I55"/>
  <c r="H55"/>
  <c r="K53"/>
  <c r="J53"/>
  <c r="I53"/>
  <c r="H53"/>
  <c r="K51"/>
  <c r="J51"/>
  <c r="I51"/>
  <c r="H51"/>
  <c r="I49"/>
  <c r="J49"/>
  <c r="K49"/>
  <c r="H49"/>
  <c r="C55"/>
  <c r="F55"/>
  <c r="E55"/>
  <c r="D55"/>
  <c r="F53"/>
  <c r="E53"/>
  <c r="D53"/>
  <c r="C53"/>
  <c r="F51"/>
  <c r="E51"/>
  <c r="D51"/>
  <c r="C51"/>
  <c r="D49"/>
  <c r="E49"/>
  <c r="F49"/>
  <c r="C49"/>
  <c r="Q46"/>
  <c r="L46"/>
  <c r="G46"/>
  <c r="B46"/>
  <c r="Q44"/>
  <c r="L44"/>
  <c r="G44"/>
  <c r="B44"/>
  <c r="Q42"/>
  <c r="L42"/>
  <c r="G42"/>
  <c r="B42"/>
  <c r="Q40"/>
  <c r="L40"/>
  <c r="G40"/>
  <c r="B40"/>
  <c r="V39"/>
  <c r="U39"/>
  <c r="U47" s="1"/>
  <c r="T39"/>
  <c r="S39"/>
  <c r="R39"/>
  <c r="P39"/>
  <c r="O39"/>
  <c r="N39"/>
  <c r="M39"/>
  <c r="K39"/>
  <c r="J39"/>
  <c r="I39"/>
  <c r="H39"/>
  <c r="F39"/>
  <c r="E39"/>
  <c r="E47" s="1"/>
  <c r="D39"/>
  <c r="C39"/>
  <c r="C47" s="1"/>
  <c r="Q37"/>
  <c r="L37"/>
  <c r="G37"/>
  <c r="B37"/>
  <c r="Q35"/>
  <c r="L35"/>
  <c r="G35"/>
  <c r="B35"/>
  <c r="Q33"/>
  <c r="L33"/>
  <c r="G33"/>
  <c r="B33"/>
  <c r="Q31"/>
  <c r="L31"/>
  <c r="G31"/>
  <c r="B31"/>
  <c r="V30"/>
  <c r="U30"/>
  <c r="T30"/>
  <c r="S30"/>
  <c r="R30"/>
  <c r="P30"/>
  <c r="O30"/>
  <c r="N30"/>
  <c r="M30"/>
  <c r="K30"/>
  <c r="J30"/>
  <c r="I30"/>
  <c r="H30"/>
  <c r="F30"/>
  <c r="E30"/>
  <c r="D30"/>
  <c r="C30"/>
  <c r="Q28"/>
  <c r="L28"/>
  <c r="G28"/>
  <c r="B28"/>
  <c r="Q26"/>
  <c r="L26"/>
  <c r="G26"/>
  <c r="B26"/>
  <c r="Q24"/>
  <c r="L24"/>
  <c r="G24"/>
  <c r="B24"/>
  <c r="Q22"/>
  <c r="L22"/>
  <c r="G22"/>
  <c r="B22"/>
  <c r="V21"/>
  <c r="U21"/>
  <c r="T21"/>
  <c r="S21"/>
  <c r="R21"/>
  <c r="P21"/>
  <c r="O21"/>
  <c r="N21"/>
  <c r="M21"/>
  <c r="K21"/>
  <c r="J21"/>
  <c r="I21"/>
  <c r="H21"/>
  <c r="F21"/>
  <c r="E21"/>
  <c r="D21"/>
  <c r="C21"/>
  <c r="Q19"/>
  <c r="L19"/>
  <c r="G19"/>
  <c r="B19"/>
  <c r="Q17"/>
  <c r="L17"/>
  <c r="G17"/>
  <c r="B17"/>
  <c r="Q15"/>
  <c r="L15"/>
  <c r="G15"/>
  <c r="B15"/>
  <c r="Q13"/>
  <c r="L13"/>
  <c r="G13"/>
  <c r="B13"/>
  <c r="V12"/>
  <c r="U12"/>
  <c r="T12"/>
  <c r="S12"/>
  <c r="R12"/>
  <c r="P12"/>
  <c r="O12"/>
  <c r="N12"/>
  <c r="M12"/>
  <c r="K12"/>
  <c r="J12"/>
  <c r="I12"/>
  <c r="H12"/>
  <c r="F12"/>
  <c r="E12"/>
  <c r="D12"/>
  <c r="C12"/>
  <c r="C16" s="1"/>
  <c r="V3"/>
  <c r="V11" i="21" s="1"/>
  <c r="U3" i="19"/>
  <c r="U11" i="21" s="1"/>
  <c r="T3" i="19"/>
  <c r="T11" i="21" s="1"/>
  <c r="S3" i="19"/>
  <c r="S11" i="21" s="1"/>
  <c r="R3" i="19"/>
  <c r="P3"/>
  <c r="P11" i="21" s="1"/>
  <c r="O3" i="19"/>
  <c r="O11" i="21" s="1"/>
  <c r="N3" i="19"/>
  <c r="N11" i="21" s="1"/>
  <c r="M3" i="19"/>
  <c r="K3"/>
  <c r="K11" i="21" s="1"/>
  <c r="J3" i="19"/>
  <c r="J11" i="21" s="1"/>
  <c r="I3" i="19"/>
  <c r="I11" i="21" s="1"/>
  <c r="H3" i="19"/>
  <c r="F3"/>
  <c r="F11" i="21" s="1"/>
  <c r="E3" i="19"/>
  <c r="E11" i="21" s="1"/>
  <c r="D3" i="19"/>
  <c r="D11" i="21" s="1"/>
  <c r="C3" i="19"/>
  <c r="B4"/>
  <c r="Q4"/>
  <c r="Q6"/>
  <c r="Q8"/>
  <c r="Q10"/>
  <c r="L4"/>
  <c r="L6"/>
  <c r="L8"/>
  <c r="L10"/>
  <c r="G4"/>
  <c r="G6"/>
  <c r="G8"/>
  <c r="G10"/>
  <c r="B6"/>
  <c r="B8"/>
  <c r="B10"/>
  <c r="H32" i="18"/>
  <c r="C40"/>
  <c r="D40"/>
  <c r="E40"/>
  <c r="F40"/>
  <c r="H40"/>
  <c r="I40"/>
  <c r="J40"/>
  <c r="K40"/>
  <c r="M40"/>
  <c r="N40"/>
  <c r="O40"/>
  <c r="P40"/>
  <c r="R40"/>
  <c r="S40"/>
  <c r="T40"/>
  <c r="U40"/>
  <c r="V40"/>
  <c r="C38"/>
  <c r="D38"/>
  <c r="E38"/>
  <c r="F38"/>
  <c r="H38"/>
  <c r="I38"/>
  <c r="J38"/>
  <c r="K38"/>
  <c r="M38"/>
  <c r="N38"/>
  <c r="O38"/>
  <c r="P38"/>
  <c r="R38"/>
  <c r="S38"/>
  <c r="T38"/>
  <c r="U38"/>
  <c r="V38"/>
  <c r="C36"/>
  <c r="D36"/>
  <c r="E36"/>
  <c r="F36"/>
  <c r="G36"/>
  <c r="H36"/>
  <c r="I36"/>
  <c r="J36"/>
  <c r="K36"/>
  <c r="L36"/>
  <c r="M36"/>
  <c r="N36"/>
  <c r="O36"/>
  <c r="P36"/>
  <c r="Q36"/>
  <c r="R36"/>
  <c r="S36"/>
  <c r="T36"/>
  <c r="U36"/>
  <c r="V36"/>
  <c r="C34"/>
  <c r="D34"/>
  <c r="E34"/>
  <c r="F34"/>
  <c r="H34"/>
  <c r="I34"/>
  <c r="J34"/>
  <c r="K34"/>
  <c r="M34"/>
  <c r="N34"/>
  <c r="O34"/>
  <c r="P34"/>
  <c r="R34"/>
  <c r="S34"/>
  <c r="T34"/>
  <c r="U34"/>
  <c r="V34"/>
  <c r="C32"/>
  <c r="D32"/>
  <c r="E32"/>
  <c r="F32"/>
  <c r="I32"/>
  <c r="J32"/>
  <c r="K32"/>
  <c r="M32"/>
  <c r="N32"/>
  <c r="O32"/>
  <c r="P32"/>
  <c r="R32"/>
  <c r="S32"/>
  <c r="T32"/>
  <c r="U32"/>
  <c r="V32"/>
  <c r="B36"/>
  <c r="B47"/>
  <c r="B11"/>
  <c r="V51"/>
  <c r="U51"/>
  <c r="T51"/>
  <c r="S51"/>
  <c r="R51"/>
  <c r="P51"/>
  <c r="O51"/>
  <c r="N51"/>
  <c r="M51"/>
  <c r="K51"/>
  <c r="J51"/>
  <c r="I51"/>
  <c r="H51"/>
  <c r="F51"/>
  <c r="E51"/>
  <c r="D51"/>
  <c r="C51"/>
  <c r="Q50"/>
  <c r="L50"/>
  <c r="G50"/>
  <c r="B50"/>
  <c r="V49"/>
  <c r="U49"/>
  <c r="T49"/>
  <c r="S49"/>
  <c r="R49"/>
  <c r="P49"/>
  <c r="O49"/>
  <c r="N49"/>
  <c r="M49"/>
  <c r="K49"/>
  <c r="J49"/>
  <c r="I49"/>
  <c r="H49"/>
  <c r="F49"/>
  <c r="E49"/>
  <c r="D49"/>
  <c r="C49"/>
  <c r="Q48"/>
  <c r="L48"/>
  <c r="G48"/>
  <c r="B48"/>
  <c r="V47"/>
  <c r="U47"/>
  <c r="T47"/>
  <c r="S47"/>
  <c r="R47"/>
  <c r="P47"/>
  <c r="O47"/>
  <c r="N47"/>
  <c r="M47"/>
  <c r="K47"/>
  <c r="J47"/>
  <c r="I47"/>
  <c r="H47"/>
  <c r="F47"/>
  <c r="E47"/>
  <c r="D47"/>
  <c r="C47"/>
  <c r="L47"/>
  <c r="V45"/>
  <c r="U45"/>
  <c r="T45"/>
  <c r="S45"/>
  <c r="R45"/>
  <c r="P45"/>
  <c r="O45"/>
  <c r="N45"/>
  <c r="M45"/>
  <c r="K45"/>
  <c r="J45"/>
  <c r="I45"/>
  <c r="H45"/>
  <c r="F45"/>
  <c r="E45"/>
  <c r="D45"/>
  <c r="C45"/>
  <c r="Q44"/>
  <c r="L44"/>
  <c r="G44"/>
  <c r="B44"/>
  <c r="B45" s="1"/>
  <c r="V43"/>
  <c r="U43"/>
  <c r="T43"/>
  <c r="S43"/>
  <c r="R43"/>
  <c r="P43"/>
  <c r="O43"/>
  <c r="N43"/>
  <c r="M43"/>
  <c r="K43"/>
  <c r="J43"/>
  <c r="I43"/>
  <c r="H43"/>
  <c r="F43"/>
  <c r="E43"/>
  <c r="D43"/>
  <c r="C43"/>
  <c r="Q42"/>
  <c r="L42"/>
  <c r="G42"/>
  <c r="B42"/>
  <c r="Q39"/>
  <c r="L39"/>
  <c r="G39"/>
  <c r="B39"/>
  <c r="Q37"/>
  <c r="L37"/>
  <c r="G37"/>
  <c r="B37"/>
  <c r="Q33"/>
  <c r="L33"/>
  <c r="G33"/>
  <c r="B33"/>
  <c r="Q31"/>
  <c r="L31"/>
  <c r="G31"/>
  <c r="B31"/>
  <c r="D27"/>
  <c r="C29"/>
  <c r="D29"/>
  <c r="E29"/>
  <c r="F29"/>
  <c r="H29"/>
  <c r="I29"/>
  <c r="J29"/>
  <c r="K29"/>
  <c r="M29"/>
  <c r="N29"/>
  <c r="O29"/>
  <c r="P29"/>
  <c r="R29"/>
  <c r="S29"/>
  <c r="T29"/>
  <c r="U29"/>
  <c r="V29"/>
  <c r="C27"/>
  <c r="E27"/>
  <c r="F27"/>
  <c r="H27"/>
  <c r="I27"/>
  <c r="J27"/>
  <c r="K27"/>
  <c r="M27"/>
  <c r="N27"/>
  <c r="O27"/>
  <c r="P27"/>
  <c r="R27"/>
  <c r="S27"/>
  <c r="T27"/>
  <c r="U27"/>
  <c r="V27"/>
  <c r="C25"/>
  <c r="D25"/>
  <c r="E25"/>
  <c r="F25"/>
  <c r="H25"/>
  <c r="I25"/>
  <c r="J25"/>
  <c r="K25"/>
  <c r="M25"/>
  <c r="N25"/>
  <c r="O25"/>
  <c r="P25"/>
  <c r="Q25"/>
  <c r="R25"/>
  <c r="S25"/>
  <c r="T25"/>
  <c r="U25"/>
  <c r="V25"/>
  <c r="C23"/>
  <c r="D23"/>
  <c r="E23"/>
  <c r="F23"/>
  <c r="H23"/>
  <c r="I23"/>
  <c r="J23"/>
  <c r="K23"/>
  <c r="M23"/>
  <c r="N23"/>
  <c r="O23"/>
  <c r="P23"/>
  <c r="R23"/>
  <c r="S23"/>
  <c r="T23"/>
  <c r="U23"/>
  <c r="V23"/>
  <c r="C21"/>
  <c r="D21"/>
  <c r="E21"/>
  <c r="F21"/>
  <c r="H21"/>
  <c r="I21"/>
  <c r="J21"/>
  <c r="K21"/>
  <c r="M21"/>
  <c r="N21"/>
  <c r="O21"/>
  <c r="P21"/>
  <c r="R21"/>
  <c r="S21"/>
  <c r="T21"/>
  <c r="U21"/>
  <c r="V21"/>
  <c r="Q28"/>
  <c r="L28"/>
  <c r="G28"/>
  <c r="B28"/>
  <c r="Q26"/>
  <c r="L26"/>
  <c r="G26"/>
  <c r="B26"/>
  <c r="L25"/>
  <c r="G25"/>
  <c r="Q22"/>
  <c r="L22"/>
  <c r="G22"/>
  <c r="B22"/>
  <c r="Q20"/>
  <c r="L20"/>
  <c r="G20"/>
  <c r="B20"/>
  <c r="C18"/>
  <c r="D18"/>
  <c r="E18"/>
  <c r="F18"/>
  <c r="H18"/>
  <c r="I18"/>
  <c r="J18"/>
  <c r="K18"/>
  <c r="M18"/>
  <c r="N18"/>
  <c r="O18"/>
  <c r="P18"/>
  <c r="R18"/>
  <c r="S18"/>
  <c r="T18"/>
  <c r="U18"/>
  <c r="V18"/>
  <c r="C16"/>
  <c r="D16"/>
  <c r="E16"/>
  <c r="F16"/>
  <c r="H16"/>
  <c r="I16"/>
  <c r="J16"/>
  <c r="K16"/>
  <c r="M16"/>
  <c r="N16"/>
  <c r="O16"/>
  <c r="P16"/>
  <c r="R16"/>
  <c r="S16"/>
  <c r="T16"/>
  <c r="U16"/>
  <c r="V16"/>
  <c r="C14"/>
  <c r="D14"/>
  <c r="E14"/>
  <c r="F14"/>
  <c r="G14"/>
  <c r="H14"/>
  <c r="I14"/>
  <c r="J14"/>
  <c r="K14"/>
  <c r="M14"/>
  <c r="N14"/>
  <c r="O14"/>
  <c r="P14"/>
  <c r="R14"/>
  <c r="S14"/>
  <c r="T14"/>
  <c r="U14"/>
  <c r="V14"/>
  <c r="C12"/>
  <c r="D12"/>
  <c r="E12"/>
  <c r="F12"/>
  <c r="H12"/>
  <c r="I12"/>
  <c r="J12"/>
  <c r="K12"/>
  <c r="M12"/>
  <c r="N12"/>
  <c r="O12"/>
  <c r="P12"/>
  <c r="R12"/>
  <c r="S12"/>
  <c r="T12"/>
  <c r="U12"/>
  <c r="V12"/>
  <c r="C10"/>
  <c r="D10"/>
  <c r="E10"/>
  <c r="F10"/>
  <c r="H10"/>
  <c r="I10"/>
  <c r="J10"/>
  <c r="K10"/>
  <c r="M10"/>
  <c r="N10"/>
  <c r="O10"/>
  <c r="P10"/>
  <c r="R10"/>
  <c r="S10"/>
  <c r="T10"/>
  <c r="U10"/>
  <c r="V10"/>
  <c r="Q17"/>
  <c r="L17"/>
  <c r="G17"/>
  <c r="B17"/>
  <c r="Q15"/>
  <c r="L15"/>
  <c r="G15"/>
  <c r="B15"/>
  <c r="W13"/>
  <c r="Q11"/>
  <c r="L11"/>
  <c r="G11"/>
  <c r="Q9"/>
  <c r="L9"/>
  <c r="G9"/>
  <c r="B9"/>
  <c r="Q4"/>
  <c r="Q14"/>
  <c r="Q6"/>
  <c r="Q7"/>
  <c r="L7"/>
  <c r="G4"/>
  <c r="G6"/>
  <c r="G7"/>
  <c r="B4"/>
  <c r="B6"/>
  <c r="B7"/>
  <c r="G3"/>
  <c r="B3"/>
  <c r="G40" l="1"/>
  <c r="Q40"/>
  <c r="G34"/>
  <c r="Q12"/>
  <c r="L27"/>
  <c r="W50"/>
  <c r="B51"/>
  <c r="L40"/>
  <c r="L51"/>
  <c r="B40"/>
  <c r="Q29"/>
  <c r="L29"/>
  <c r="Q18"/>
  <c r="L18"/>
  <c r="G18"/>
  <c r="B18"/>
  <c r="B49"/>
  <c r="Q38"/>
  <c r="G38"/>
  <c r="G49"/>
  <c r="B38"/>
  <c r="Q16"/>
  <c r="G16"/>
  <c r="B16"/>
  <c r="D7" i="21"/>
  <c r="D19" s="1"/>
  <c r="D47" i="19"/>
  <c r="J38"/>
  <c r="J6" i="21"/>
  <c r="J17" s="1"/>
  <c r="T38" i="19"/>
  <c r="T6" i="21"/>
  <c r="T17" s="1"/>
  <c r="D38" i="19"/>
  <c r="D6" i="21"/>
  <c r="D17" s="1"/>
  <c r="N38" i="19"/>
  <c r="N6" i="21"/>
  <c r="N17" s="1"/>
  <c r="C38" i="19"/>
  <c r="C6" i="21"/>
  <c r="C17" s="1"/>
  <c r="H38" i="19"/>
  <c r="H6" i="21"/>
  <c r="H17" s="1"/>
  <c r="M38" i="19"/>
  <c r="M6" i="21"/>
  <c r="M17" s="1"/>
  <c r="R38" i="19"/>
  <c r="R6" i="21"/>
  <c r="R17" s="1"/>
  <c r="V38" i="19"/>
  <c r="V6" i="21"/>
  <c r="V17" s="1"/>
  <c r="E38" i="19"/>
  <c r="E6" i="21"/>
  <c r="E17" s="1"/>
  <c r="O38" i="19"/>
  <c r="O6" i="21"/>
  <c r="O17" s="1"/>
  <c r="I38" i="19"/>
  <c r="I6" i="21"/>
  <c r="I17" s="1"/>
  <c r="S38" i="19"/>
  <c r="S6" i="21"/>
  <c r="S17" s="1"/>
  <c r="F38" i="19"/>
  <c r="F6" i="21"/>
  <c r="F17" s="1"/>
  <c r="K38" i="19"/>
  <c r="K6" i="21"/>
  <c r="K17" s="1"/>
  <c r="P38" i="19"/>
  <c r="P6" i="21"/>
  <c r="P17" s="1"/>
  <c r="U38" i="19"/>
  <c r="U6" i="21"/>
  <c r="U17" s="1"/>
  <c r="E29" i="19"/>
  <c r="E5" i="21"/>
  <c r="E15" s="1"/>
  <c r="J29" i="19"/>
  <c r="J5" i="21"/>
  <c r="J15" s="1"/>
  <c r="O29" i="19"/>
  <c r="O5" i="21"/>
  <c r="O15" s="1"/>
  <c r="T29" i="19"/>
  <c r="T5" i="21"/>
  <c r="T15" s="1"/>
  <c r="S29" i="19"/>
  <c r="S5" i="21"/>
  <c r="S15" s="1"/>
  <c r="F29" i="19"/>
  <c r="F5" i="21"/>
  <c r="F15" s="1"/>
  <c r="K29" i="19"/>
  <c r="K5" i="21"/>
  <c r="K15" s="1"/>
  <c r="P29" i="19"/>
  <c r="P5" i="21"/>
  <c r="P15" s="1"/>
  <c r="U29" i="19"/>
  <c r="U5" i="21"/>
  <c r="U15" s="1"/>
  <c r="D29" i="19"/>
  <c r="D5" i="21"/>
  <c r="I29" i="19"/>
  <c r="I5" i="21"/>
  <c r="I15" s="1"/>
  <c r="N29" i="19"/>
  <c r="N5" i="21"/>
  <c r="N15" s="1"/>
  <c r="C29" i="19"/>
  <c r="C5" i="21"/>
  <c r="H29" i="19"/>
  <c r="H5" i="21"/>
  <c r="H15" s="1"/>
  <c r="M29" i="19"/>
  <c r="M5" i="21"/>
  <c r="R29" i="19"/>
  <c r="R5" i="21"/>
  <c r="V29" i="19"/>
  <c r="V5" i="21"/>
  <c r="V15" s="1"/>
  <c r="H20" i="19"/>
  <c r="H4" i="21"/>
  <c r="H13" s="1"/>
  <c r="R20" i="19"/>
  <c r="R4" i="21"/>
  <c r="R13" s="1"/>
  <c r="P20" i="19"/>
  <c r="P4" i="21"/>
  <c r="U20" i="19"/>
  <c r="U4" i="21"/>
  <c r="U13" s="1"/>
  <c r="J20" i="19"/>
  <c r="J4" i="21"/>
  <c r="J13" s="1"/>
  <c r="O20" i="19"/>
  <c r="O4" i="21"/>
  <c r="O13" s="1"/>
  <c r="T20" i="19"/>
  <c r="T4" i="21"/>
  <c r="T13" s="1"/>
  <c r="M20" i="19"/>
  <c r="M4" i="21"/>
  <c r="M13" s="1"/>
  <c r="V20" i="19"/>
  <c r="V4" i="21"/>
  <c r="V13" s="1"/>
  <c r="K20" i="19"/>
  <c r="K4" i="21"/>
  <c r="K13" s="1"/>
  <c r="I20" i="19"/>
  <c r="I4" i="21"/>
  <c r="N20" i="19"/>
  <c r="N4" i="21"/>
  <c r="N13" s="1"/>
  <c r="S20" i="19"/>
  <c r="S4" i="21"/>
  <c r="S13" s="1"/>
  <c r="F20" i="19"/>
  <c r="F4" i="21"/>
  <c r="E20" i="19"/>
  <c r="E4" i="21"/>
  <c r="E13" s="1"/>
  <c r="C20" i="19"/>
  <c r="C4" i="21"/>
  <c r="D20" i="19"/>
  <c r="D4" i="21"/>
  <c r="D13" s="1"/>
  <c r="F47" i="19"/>
  <c r="F7" i="21"/>
  <c r="F19" s="1"/>
  <c r="L23" i="18"/>
  <c r="P47" i="19"/>
  <c r="P7" i="21"/>
  <c r="P19" s="1"/>
  <c r="O47" i="19"/>
  <c r="O7" i="21"/>
  <c r="Q45" i="18"/>
  <c r="W33"/>
  <c r="W11"/>
  <c r="Q23"/>
  <c r="G23"/>
  <c r="B12"/>
  <c r="Q34"/>
  <c r="G12"/>
  <c r="B34"/>
  <c r="V47" i="19"/>
  <c r="V7" i="21"/>
  <c r="T47" i="19"/>
  <c r="T7" i="21"/>
  <c r="T19" s="1"/>
  <c r="S47" i="19"/>
  <c r="S7" i="21"/>
  <c r="S19" s="1"/>
  <c r="R47" i="19"/>
  <c r="R7" i="21"/>
  <c r="N47" i="19"/>
  <c r="N7" i="21"/>
  <c r="N19" s="1"/>
  <c r="M47" i="19"/>
  <c r="M7" i="21"/>
  <c r="K47" i="19"/>
  <c r="K7" i="21"/>
  <c r="J47" i="19"/>
  <c r="J7" i="21"/>
  <c r="J19" s="1"/>
  <c r="I47" i="19"/>
  <c r="I7" i="21"/>
  <c r="I19" s="1"/>
  <c r="H47" i="19"/>
  <c r="H7" i="21"/>
  <c r="H19" s="1"/>
  <c r="E7"/>
  <c r="C7"/>
  <c r="U7"/>
  <c r="M48" i="19"/>
  <c r="R11" i="21"/>
  <c r="Q3"/>
  <c r="Q11" s="1"/>
  <c r="L3"/>
  <c r="L11" s="1"/>
  <c r="M11"/>
  <c r="G3"/>
  <c r="G11" s="1"/>
  <c r="H11"/>
  <c r="C11"/>
  <c r="B3"/>
  <c r="F14" i="19"/>
  <c r="F61"/>
  <c r="U18"/>
  <c r="U61"/>
  <c r="J23"/>
  <c r="J63"/>
  <c r="T25"/>
  <c r="T63"/>
  <c r="D34"/>
  <c r="D65"/>
  <c r="N32"/>
  <c r="N65"/>
  <c r="C41"/>
  <c r="C67"/>
  <c r="M45"/>
  <c r="M67"/>
  <c r="V43"/>
  <c r="V67"/>
  <c r="E18"/>
  <c r="E61"/>
  <c r="J14"/>
  <c r="J61"/>
  <c r="T16"/>
  <c r="T61"/>
  <c r="I23"/>
  <c r="I63"/>
  <c r="S23"/>
  <c r="S63"/>
  <c r="M32"/>
  <c r="M65"/>
  <c r="V32"/>
  <c r="V65"/>
  <c r="K41"/>
  <c r="K67"/>
  <c r="U45"/>
  <c r="U67"/>
  <c r="D16"/>
  <c r="D61"/>
  <c r="I16"/>
  <c r="I61"/>
  <c r="N14"/>
  <c r="N61"/>
  <c r="S14"/>
  <c r="S61"/>
  <c r="C23"/>
  <c r="C63"/>
  <c r="H25"/>
  <c r="H63"/>
  <c r="M27"/>
  <c r="M63"/>
  <c r="R23"/>
  <c r="R63"/>
  <c r="V23"/>
  <c r="V63"/>
  <c r="F32"/>
  <c r="F65"/>
  <c r="K32"/>
  <c r="K65"/>
  <c r="P34"/>
  <c r="P65"/>
  <c r="U36"/>
  <c r="U65"/>
  <c r="E45"/>
  <c r="E67"/>
  <c r="J43"/>
  <c r="J67"/>
  <c r="O41"/>
  <c r="O67"/>
  <c r="T43"/>
  <c r="T67"/>
  <c r="L72"/>
  <c r="L85"/>
  <c r="K14"/>
  <c r="K61"/>
  <c r="P16"/>
  <c r="P61"/>
  <c r="E25"/>
  <c r="E63"/>
  <c r="O23"/>
  <c r="O63"/>
  <c r="I32"/>
  <c r="I65"/>
  <c r="S32"/>
  <c r="S65"/>
  <c r="H43"/>
  <c r="H67"/>
  <c r="R43"/>
  <c r="R67"/>
  <c r="O14"/>
  <c r="O61"/>
  <c r="D25"/>
  <c r="D63"/>
  <c r="N23"/>
  <c r="N63"/>
  <c r="C32"/>
  <c r="C65"/>
  <c r="H34"/>
  <c r="H65"/>
  <c r="R32"/>
  <c r="R65"/>
  <c r="F43"/>
  <c r="F67"/>
  <c r="P43"/>
  <c r="P67"/>
  <c r="C14"/>
  <c r="C61"/>
  <c r="H16"/>
  <c r="H61"/>
  <c r="M14"/>
  <c r="M61"/>
  <c r="R14"/>
  <c r="R61"/>
  <c r="V14"/>
  <c r="V61"/>
  <c r="F23"/>
  <c r="F63"/>
  <c r="K23"/>
  <c r="K63"/>
  <c r="P25"/>
  <c r="P63"/>
  <c r="U23"/>
  <c r="U63"/>
  <c r="E34"/>
  <c r="E65"/>
  <c r="J32"/>
  <c r="J65"/>
  <c r="O32"/>
  <c r="O65"/>
  <c r="T34"/>
  <c r="T65"/>
  <c r="D43"/>
  <c r="D67"/>
  <c r="I45"/>
  <c r="I67"/>
  <c r="N43"/>
  <c r="N67"/>
  <c r="S41"/>
  <c r="S67"/>
  <c r="C48"/>
  <c r="C56" s="1"/>
  <c r="E48"/>
  <c r="E56" s="1"/>
  <c r="G49"/>
  <c r="G53"/>
  <c r="L49"/>
  <c r="Q49"/>
  <c r="Q51"/>
  <c r="C11"/>
  <c r="C59"/>
  <c r="V7"/>
  <c r="V59"/>
  <c r="F7"/>
  <c r="F59"/>
  <c r="K11"/>
  <c r="K59"/>
  <c r="P5"/>
  <c r="P59"/>
  <c r="U7"/>
  <c r="U59"/>
  <c r="U27"/>
  <c r="H5"/>
  <c r="H59"/>
  <c r="E7"/>
  <c r="E59"/>
  <c r="J5"/>
  <c r="J59"/>
  <c r="O11"/>
  <c r="O59"/>
  <c r="T5"/>
  <c r="T59"/>
  <c r="I36"/>
  <c r="B53"/>
  <c r="M7"/>
  <c r="M59"/>
  <c r="R11"/>
  <c r="R59"/>
  <c r="D5"/>
  <c r="D59"/>
  <c r="I7"/>
  <c r="I59"/>
  <c r="N11"/>
  <c r="N59"/>
  <c r="S11"/>
  <c r="S59"/>
  <c r="M34"/>
  <c r="F45"/>
  <c r="B66"/>
  <c r="B93" s="1"/>
  <c r="U43"/>
  <c r="G51"/>
  <c r="Q55"/>
  <c r="U34"/>
  <c r="K36"/>
  <c r="I18"/>
  <c r="U25"/>
  <c r="K27"/>
  <c r="W33"/>
  <c r="W40"/>
  <c r="D41"/>
  <c r="D48"/>
  <c r="D56" s="1"/>
  <c r="B55"/>
  <c r="L51"/>
  <c r="W24"/>
  <c r="M25"/>
  <c r="I27"/>
  <c r="W31"/>
  <c r="U32"/>
  <c r="F36"/>
  <c r="V41"/>
  <c r="T45"/>
  <c r="B51"/>
  <c r="L53"/>
  <c r="L55"/>
  <c r="S48"/>
  <c r="S56" s="1"/>
  <c r="V25"/>
  <c r="J41"/>
  <c r="V48"/>
  <c r="V56" s="1"/>
  <c r="W10"/>
  <c r="W22"/>
  <c r="F27"/>
  <c r="V34"/>
  <c r="T41"/>
  <c r="J45"/>
  <c r="I48"/>
  <c r="I56" s="1"/>
  <c r="G55"/>
  <c r="Q53"/>
  <c r="B62"/>
  <c r="Q62"/>
  <c r="Q64"/>
  <c r="Q66"/>
  <c r="B58"/>
  <c r="L60"/>
  <c r="L62"/>
  <c r="L64"/>
  <c r="L66"/>
  <c r="B64"/>
  <c r="G58"/>
  <c r="Q60"/>
  <c r="Q58"/>
  <c r="G60"/>
  <c r="G62"/>
  <c r="G64"/>
  <c r="G66"/>
  <c r="P48"/>
  <c r="P56" s="1"/>
  <c r="R48"/>
  <c r="R56" s="1"/>
  <c r="O48"/>
  <c r="O56" s="1"/>
  <c r="M16"/>
  <c r="B49"/>
  <c r="H48"/>
  <c r="H56" s="1"/>
  <c r="U48"/>
  <c r="U56" s="1"/>
  <c r="T48"/>
  <c r="T56" s="1"/>
  <c r="N48"/>
  <c r="N56" s="1"/>
  <c r="K48"/>
  <c r="K56" s="1"/>
  <c r="J48"/>
  <c r="J56" s="1"/>
  <c r="F48"/>
  <c r="F56" s="1"/>
  <c r="V9"/>
  <c r="W8"/>
  <c r="V5"/>
  <c r="H11"/>
  <c r="V11"/>
  <c r="R7"/>
  <c r="U16"/>
  <c r="N27"/>
  <c r="C5"/>
  <c r="I9"/>
  <c r="W15"/>
  <c r="J25"/>
  <c r="S27"/>
  <c r="M36"/>
  <c r="S36"/>
  <c r="M43"/>
  <c r="H45"/>
  <c r="R45"/>
  <c r="N5"/>
  <c r="H7"/>
  <c r="M9"/>
  <c r="M11"/>
  <c r="U14"/>
  <c r="F18"/>
  <c r="L21"/>
  <c r="L25" s="1"/>
  <c r="M23"/>
  <c r="I25"/>
  <c r="R25"/>
  <c r="E27"/>
  <c r="R27"/>
  <c r="W28"/>
  <c r="L30"/>
  <c r="L34" s="1"/>
  <c r="I34"/>
  <c r="R34"/>
  <c r="E36"/>
  <c r="R36"/>
  <c r="W37"/>
  <c r="G39"/>
  <c r="H41"/>
  <c r="R41"/>
  <c r="I43"/>
  <c r="P45"/>
  <c r="W46"/>
  <c r="K18"/>
  <c r="E23"/>
  <c r="E32"/>
  <c r="N36"/>
  <c r="N41"/>
  <c r="C7"/>
  <c r="I11"/>
  <c r="J34"/>
  <c r="R5"/>
  <c r="N7"/>
  <c r="R9"/>
  <c r="T11"/>
  <c r="V16"/>
  <c r="F25"/>
  <c r="N25"/>
  <c r="W26"/>
  <c r="C27"/>
  <c r="J27"/>
  <c r="O27"/>
  <c r="V27"/>
  <c r="F34"/>
  <c r="N34"/>
  <c r="W35"/>
  <c r="C36"/>
  <c r="J36"/>
  <c r="O36"/>
  <c r="V36"/>
  <c r="F41"/>
  <c r="P41"/>
  <c r="E43"/>
  <c r="W44"/>
  <c r="D45"/>
  <c r="N45"/>
  <c r="V45"/>
  <c r="W42"/>
  <c r="Q39"/>
  <c r="C43"/>
  <c r="K43"/>
  <c r="O43"/>
  <c r="S43"/>
  <c r="L39"/>
  <c r="L47" s="1"/>
  <c r="E41"/>
  <c r="I41"/>
  <c r="M41"/>
  <c r="U41"/>
  <c r="C45"/>
  <c r="K45"/>
  <c r="O45"/>
  <c r="S45"/>
  <c r="B39"/>
  <c r="H32"/>
  <c r="P32"/>
  <c r="Q30"/>
  <c r="Q38" s="1"/>
  <c r="C34"/>
  <c r="K34"/>
  <c r="O34"/>
  <c r="S34"/>
  <c r="D36"/>
  <c r="H36"/>
  <c r="P36"/>
  <c r="T36"/>
  <c r="G30"/>
  <c r="G34" s="1"/>
  <c r="D32"/>
  <c r="T32"/>
  <c r="B30"/>
  <c r="B32" s="1"/>
  <c r="D23"/>
  <c r="T23"/>
  <c r="Q21"/>
  <c r="Q29" s="1"/>
  <c r="C25"/>
  <c r="K25"/>
  <c r="O25"/>
  <c r="S25"/>
  <c r="D27"/>
  <c r="H27"/>
  <c r="P27"/>
  <c r="T27"/>
  <c r="G21"/>
  <c r="G25" s="1"/>
  <c r="H23"/>
  <c r="P23"/>
  <c r="B21"/>
  <c r="B23" s="1"/>
  <c r="N18"/>
  <c r="M5"/>
  <c r="J7"/>
  <c r="T9"/>
  <c r="H9"/>
  <c r="D11"/>
  <c r="I14"/>
  <c r="F16"/>
  <c r="N16"/>
  <c r="W17"/>
  <c r="C18"/>
  <c r="J18"/>
  <c r="O18"/>
  <c r="V18"/>
  <c r="E14"/>
  <c r="E16"/>
  <c r="E5"/>
  <c r="J16"/>
  <c r="M18"/>
  <c r="S18"/>
  <c r="I5"/>
  <c r="S7"/>
  <c r="D9"/>
  <c r="L12"/>
  <c r="L16" s="1"/>
  <c r="R16"/>
  <c r="R18"/>
  <c r="W19"/>
  <c r="W13"/>
  <c r="D14"/>
  <c r="T14"/>
  <c r="Q12"/>
  <c r="Q20" s="1"/>
  <c r="K16"/>
  <c r="O16"/>
  <c r="S16"/>
  <c r="D18"/>
  <c r="H18"/>
  <c r="P18"/>
  <c r="T18"/>
  <c r="G12"/>
  <c r="G16" s="1"/>
  <c r="H14"/>
  <c r="P14"/>
  <c r="B12"/>
  <c r="B20" s="1"/>
  <c r="U5"/>
  <c r="P9"/>
  <c r="F5"/>
  <c r="K7"/>
  <c r="U11"/>
  <c r="S5"/>
  <c r="O5"/>
  <c r="K5"/>
  <c r="T7"/>
  <c r="P7"/>
  <c r="D7"/>
  <c r="N9"/>
  <c r="J9"/>
  <c r="F9"/>
  <c r="J11"/>
  <c r="F11"/>
  <c r="P11"/>
  <c r="O7"/>
  <c r="U9"/>
  <c r="E9"/>
  <c r="E11"/>
  <c r="W6"/>
  <c r="W4"/>
  <c r="S9"/>
  <c r="O9"/>
  <c r="K9"/>
  <c r="C9"/>
  <c r="G32" i="18"/>
  <c r="G10"/>
  <c r="Q43"/>
  <c r="L43"/>
  <c r="W42"/>
  <c r="B43"/>
  <c r="B32"/>
  <c r="W9"/>
  <c r="Q21"/>
  <c r="L21"/>
  <c r="G21"/>
  <c r="B10"/>
  <c r="B21"/>
  <c r="W15"/>
  <c r="B14"/>
  <c r="B23"/>
  <c r="W20"/>
  <c r="W22"/>
  <c r="W26"/>
  <c r="W28"/>
  <c r="B29"/>
  <c r="G27"/>
  <c r="G29"/>
  <c r="W35"/>
  <c r="G47"/>
  <c r="W48"/>
  <c r="Q51"/>
  <c r="B27"/>
  <c r="G45"/>
  <c r="Q49"/>
  <c r="W17"/>
  <c r="B25"/>
  <c r="Q27"/>
  <c r="W31"/>
  <c r="W39"/>
  <c r="W44"/>
  <c r="L49"/>
  <c r="G43"/>
  <c r="L45"/>
  <c r="W46"/>
  <c r="Q47"/>
  <c r="G51"/>
  <c r="W37"/>
  <c r="W24"/>
  <c r="W25" s="1"/>
  <c r="W7"/>
  <c r="W5"/>
  <c r="L6"/>
  <c r="Q3"/>
  <c r="Q10" s="1"/>
  <c r="W51" l="1"/>
  <c r="W40"/>
  <c r="G38" i="19"/>
  <c r="W27" i="18"/>
  <c r="L29" i="19"/>
  <c r="L16" i="18"/>
  <c r="L38"/>
  <c r="Q5" i="21"/>
  <c r="Q15" s="1"/>
  <c r="R15"/>
  <c r="B6"/>
  <c r="B17" s="1"/>
  <c r="B5"/>
  <c r="B15" s="1"/>
  <c r="O8"/>
  <c r="O21" s="1"/>
  <c r="L4"/>
  <c r="L13" s="1"/>
  <c r="W47" i="18"/>
  <c r="W14"/>
  <c r="W36"/>
  <c r="Q4" i="21"/>
  <c r="Q13" s="1"/>
  <c r="B4"/>
  <c r="B13" s="1"/>
  <c r="C13"/>
  <c r="Q6"/>
  <c r="Q17" s="1"/>
  <c r="U8"/>
  <c r="U21" s="1"/>
  <c r="P13"/>
  <c r="L6"/>
  <c r="L17" s="1"/>
  <c r="L5"/>
  <c r="L15" s="1"/>
  <c r="G4"/>
  <c r="G13" s="1"/>
  <c r="I8"/>
  <c r="I21" s="1"/>
  <c r="D8"/>
  <c r="D21" s="1"/>
  <c r="G6"/>
  <c r="G17" s="1"/>
  <c r="B38" i="19"/>
  <c r="R8" i="21"/>
  <c r="R21" s="1"/>
  <c r="L38" i="19"/>
  <c r="B29"/>
  <c r="G5" i="21"/>
  <c r="G15" s="1"/>
  <c r="M15"/>
  <c r="C15"/>
  <c r="D15"/>
  <c r="F8"/>
  <c r="F21" s="1"/>
  <c r="G29" i="19"/>
  <c r="M8" i="21"/>
  <c r="M21" s="1"/>
  <c r="L20" i="19"/>
  <c r="I13" i="21"/>
  <c r="K8"/>
  <c r="K21" s="1"/>
  <c r="V8"/>
  <c r="V21" s="1"/>
  <c r="G20" i="19"/>
  <c r="C8" i="21"/>
  <c r="C21" s="1"/>
  <c r="F13"/>
  <c r="B43" i="19"/>
  <c r="B47"/>
  <c r="T8" i="21"/>
  <c r="T21" s="1"/>
  <c r="O19"/>
  <c r="P8"/>
  <c r="P21" s="1"/>
  <c r="W45" i="18"/>
  <c r="W23"/>
  <c r="S8" i="21"/>
  <c r="S21" s="1"/>
  <c r="V19"/>
  <c r="R19"/>
  <c r="Q43" i="19"/>
  <c r="Q47"/>
  <c r="N8" i="21"/>
  <c r="N21" s="1"/>
  <c r="M19"/>
  <c r="M52" i="19"/>
  <c r="M56"/>
  <c r="L7" i="21"/>
  <c r="L19" s="1"/>
  <c r="K19"/>
  <c r="J8"/>
  <c r="J21" s="1"/>
  <c r="H8"/>
  <c r="H21" s="1"/>
  <c r="G7"/>
  <c r="G19" s="1"/>
  <c r="G43" i="19"/>
  <c r="G47"/>
  <c r="C19" i="21"/>
  <c r="B7"/>
  <c r="B19" s="1"/>
  <c r="E8"/>
  <c r="E21" s="1"/>
  <c r="E19"/>
  <c r="U19"/>
  <c r="Q7"/>
  <c r="Q19" s="1"/>
  <c r="W3"/>
  <c r="W11" s="1"/>
  <c r="M54" i="19"/>
  <c r="M50"/>
  <c r="M69"/>
  <c r="B11" i="21"/>
  <c r="W51" i="19"/>
  <c r="J54"/>
  <c r="J69"/>
  <c r="O50"/>
  <c r="O69"/>
  <c r="Q61"/>
  <c r="Q87"/>
  <c r="Q74"/>
  <c r="S50"/>
  <c r="S69"/>
  <c r="F50"/>
  <c r="F69"/>
  <c r="B63"/>
  <c r="B76"/>
  <c r="B89"/>
  <c r="N54"/>
  <c r="N69"/>
  <c r="P52"/>
  <c r="P69"/>
  <c r="G61"/>
  <c r="G87"/>
  <c r="G74"/>
  <c r="L61"/>
  <c r="L87"/>
  <c r="L74"/>
  <c r="Q76"/>
  <c r="Q89"/>
  <c r="I54"/>
  <c r="I69"/>
  <c r="D52"/>
  <c r="D69"/>
  <c r="U54"/>
  <c r="U69"/>
  <c r="C50"/>
  <c r="C69"/>
  <c r="T54"/>
  <c r="T69"/>
  <c r="Q72"/>
  <c r="Q85"/>
  <c r="B72"/>
  <c r="B85"/>
  <c r="E54"/>
  <c r="E69"/>
  <c r="B14"/>
  <c r="B61"/>
  <c r="K50"/>
  <c r="K69"/>
  <c r="H52"/>
  <c r="H69"/>
  <c r="R54"/>
  <c r="R69"/>
  <c r="G76"/>
  <c r="G89"/>
  <c r="G72"/>
  <c r="G85"/>
  <c r="L76"/>
  <c r="L89"/>
  <c r="V54"/>
  <c r="V69"/>
  <c r="O54"/>
  <c r="G65"/>
  <c r="G91"/>
  <c r="G78"/>
  <c r="L65"/>
  <c r="L91"/>
  <c r="L78"/>
  <c r="Q67"/>
  <c r="Q80"/>
  <c r="Q93"/>
  <c r="G67"/>
  <c r="G93"/>
  <c r="G80"/>
  <c r="L67"/>
  <c r="L93"/>
  <c r="L80"/>
  <c r="B65"/>
  <c r="B78"/>
  <c r="B91"/>
  <c r="B67"/>
  <c r="B80"/>
  <c r="Q65"/>
  <c r="Q91"/>
  <c r="Q78"/>
  <c r="Q63"/>
  <c r="G63"/>
  <c r="L63"/>
  <c r="C54"/>
  <c r="S54"/>
  <c r="C52"/>
  <c r="E50"/>
  <c r="E52"/>
  <c r="W49"/>
  <c r="H50"/>
  <c r="O52"/>
  <c r="I50"/>
  <c r="S52"/>
  <c r="L32"/>
  <c r="W53"/>
  <c r="B48"/>
  <c r="Q45"/>
  <c r="V50"/>
  <c r="B68"/>
  <c r="W55"/>
  <c r="W62"/>
  <c r="L23"/>
  <c r="I52"/>
  <c r="D54"/>
  <c r="L27"/>
  <c r="Q68"/>
  <c r="D50"/>
  <c r="V52"/>
  <c r="G41"/>
  <c r="L36"/>
  <c r="W58"/>
  <c r="G68"/>
  <c r="W60"/>
  <c r="W64"/>
  <c r="L68"/>
  <c r="W66"/>
  <c r="P50"/>
  <c r="J52"/>
  <c r="L48"/>
  <c r="T50"/>
  <c r="R52"/>
  <c r="H54"/>
  <c r="P54"/>
  <c r="J50"/>
  <c r="R50"/>
  <c r="U52"/>
  <c r="Q48"/>
  <c r="T52"/>
  <c r="U50"/>
  <c r="N52"/>
  <c r="N50"/>
  <c r="G48"/>
  <c r="K54"/>
  <c r="K52"/>
  <c r="F54"/>
  <c r="F52"/>
  <c r="L14"/>
  <c r="G45"/>
  <c r="B41"/>
  <c r="B45"/>
  <c r="W39"/>
  <c r="W43" s="1"/>
  <c r="Q41"/>
  <c r="L45"/>
  <c r="L41"/>
  <c r="L43"/>
  <c r="Q36"/>
  <c r="Q34"/>
  <c r="Q32"/>
  <c r="B36"/>
  <c r="W30"/>
  <c r="W38" s="1"/>
  <c r="B34"/>
  <c r="G32"/>
  <c r="G36"/>
  <c r="B27"/>
  <c r="W21"/>
  <c r="W29" s="1"/>
  <c r="B25"/>
  <c r="Q27"/>
  <c r="Q25"/>
  <c r="Q23"/>
  <c r="G23"/>
  <c r="G27"/>
  <c r="L18"/>
  <c r="Q18"/>
  <c r="Q16"/>
  <c r="Q14"/>
  <c r="B18"/>
  <c r="W12"/>
  <c r="B16"/>
  <c r="G14"/>
  <c r="G18"/>
  <c r="Q32" i="18"/>
  <c r="W43"/>
  <c r="W21"/>
  <c r="W18"/>
  <c r="W29"/>
  <c r="L14"/>
  <c r="W49"/>
  <c r="L4"/>
  <c r="W6"/>
  <c r="W16" l="1"/>
  <c r="W38"/>
  <c r="W5" i="21"/>
  <c r="W15" s="1"/>
  <c r="W4"/>
  <c r="W13" s="1"/>
  <c r="W6"/>
  <c r="W17" s="1"/>
  <c r="W14" i="19"/>
  <c r="W20"/>
  <c r="B52"/>
  <c r="B56"/>
  <c r="Q8" i="21"/>
  <c r="Q21" s="1"/>
  <c r="L8"/>
  <c r="L21" s="1"/>
  <c r="L12" i="18"/>
  <c r="L34"/>
  <c r="Q52" i="19"/>
  <c r="Q56"/>
  <c r="L54"/>
  <c r="L56"/>
  <c r="G8" i="21"/>
  <c r="G21" s="1"/>
  <c r="G52" i="19"/>
  <c r="G56"/>
  <c r="W47"/>
  <c r="B8" i="21"/>
  <c r="W7"/>
  <c r="W19" s="1"/>
  <c r="L50" i="19"/>
  <c r="W61"/>
  <c r="W87"/>
  <c r="W74"/>
  <c r="W89"/>
  <c r="W76"/>
  <c r="W85"/>
  <c r="W72"/>
  <c r="L69"/>
  <c r="L95"/>
  <c r="L82"/>
  <c r="W65"/>
  <c r="W91"/>
  <c r="W78"/>
  <c r="Q69"/>
  <c r="Q95"/>
  <c r="Q82"/>
  <c r="B69"/>
  <c r="B95"/>
  <c r="B82"/>
  <c r="W67"/>
  <c r="W80"/>
  <c r="W93"/>
  <c r="G69"/>
  <c r="G82"/>
  <c r="G95"/>
  <c r="W63"/>
  <c r="B50"/>
  <c r="G54"/>
  <c r="L52"/>
  <c r="B54"/>
  <c r="W68"/>
  <c r="Q50"/>
  <c r="Q54"/>
  <c r="W48"/>
  <c r="G50"/>
  <c r="W45"/>
  <c r="W41"/>
  <c r="W36"/>
  <c r="W34"/>
  <c r="W32"/>
  <c r="W25"/>
  <c r="W23"/>
  <c r="W27"/>
  <c r="W16"/>
  <c r="W18"/>
  <c r="W4" i="18"/>
  <c r="L3"/>
  <c r="W3" s="1"/>
  <c r="B21" i="21" l="1"/>
  <c r="W8"/>
  <c r="W21" s="1"/>
  <c r="W12" i="18"/>
  <c r="W34"/>
  <c r="W50" i="19"/>
  <c r="W56"/>
  <c r="W69"/>
  <c r="W82"/>
  <c r="W95"/>
  <c r="W54"/>
  <c r="W52"/>
  <c r="L10" i="18"/>
  <c r="L32"/>
  <c r="W10" l="1"/>
  <c r="W32"/>
  <c r="G3" i="19" l="1"/>
  <c r="G59" s="1"/>
  <c r="G5" l="1"/>
  <c r="G7"/>
  <c r="G11"/>
  <c r="G9"/>
  <c r="Q3"/>
  <c r="Q59" s="1"/>
  <c r="L3"/>
  <c r="L59" s="1"/>
  <c r="Q5" l="1"/>
  <c r="Q11"/>
  <c r="Q7"/>
  <c r="Q9"/>
  <c r="L11"/>
  <c r="L9"/>
  <c r="L5"/>
  <c r="L7"/>
  <c r="B3"/>
  <c r="B59" s="1"/>
  <c r="B7" l="1"/>
  <c r="B5"/>
  <c r="B9"/>
  <c r="B11"/>
  <c r="W3"/>
  <c r="W59" s="1"/>
  <c r="W11" l="1"/>
  <c r="W9"/>
  <c r="W7"/>
  <c r="W5"/>
</calcChain>
</file>

<file path=xl/sharedStrings.xml><?xml version="1.0" encoding="utf-8"?>
<sst xmlns="http://schemas.openxmlformats.org/spreadsheetml/2006/main" count="1731" uniqueCount="510">
  <si>
    <t>No.</t>
  </si>
  <si>
    <t xml:space="preserve">National </t>
  </si>
  <si>
    <t>%</t>
  </si>
  <si>
    <t>% var Activity YTD v Tar/EAL YTD</t>
  </si>
  <si>
    <t>The number of Early Years Services in the administrative area De-Registered by the Child and Family Agency during the reporting period</t>
  </si>
  <si>
    <t>The number of complaints relating to Early Years Services received in the administrative area during the reporting period</t>
  </si>
  <si>
    <t>The number of prosecutions taken of early years services by the Child and Family Agency during the reporting period</t>
  </si>
  <si>
    <t xml:space="preserve">The number and percentage of relative foster carers unapproved where children have been placed with them for longer than 12 weeks at the end of the reporting period </t>
  </si>
  <si>
    <t>Of the total number of children at the end of the reporting period who are currently listed as ACTIVE on the CPNS how many have been listed for 0-6 months</t>
  </si>
  <si>
    <t>Of the total number of children at the end of the reporting period who are currently listed as ACTIVE on the CPNS how many have been listed for 7-12 months</t>
  </si>
  <si>
    <t>The total number of young adults aged 18 to 22 inclusive in receipt of an aftercare service on the last day of the reporting period (Return those clients up to but not including their 23rd Birthday)</t>
  </si>
  <si>
    <t>The total number of Foster Carers approved and on the Foster Care Panel (Part III Regs) including General; Relative and Private Carers (minus Brussels)</t>
  </si>
  <si>
    <t xml:space="preserve">The total number of children listed as INACTIVE on the CPNS at the end of the reporting period </t>
  </si>
  <si>
    <t>The number of Relative Foster Carers assessed and approved by the Child and Family Agency and placed on the Panel of Approved Foster Carers (Part III Regs) at the end of the reporting period</t>
  </si>
  <si>
    <t xml:space="preserve">The number of Child and Family Agency General Foster Carers approved by the Child and Family Agency and placed on the Panel of Approved Foster Carers (Part III Regs) </t>
  </si>
  <si>
    <t xml:space="preserve">The total number of Child and Family Agency Foster Carers General and Relative Foster Carers approved and on the Foster Care Panel (Part III Regs) </t>
  </si>
  <si>
    <t>The number and percentage of Foster Carers Relative unapproved who have a child placed with them for longer than 12 weeks and have an allocated (link) worker</t>
  </si>
  <si>
    <t>The Midlands</t>
  </si>
  <si>
    <t>Cork Kerry</t>
  </si>
  <si>
    <t>Carlow Kilkenny South Tipperary; Waterford Wexford</t>
  </si>
  <si>
    <t>The Midwest</t>
  </si>
  <si>
    <t>Galway Roscommon</t>
  </si>
  <si>
    <t>Mayo</t>
  </si>
  <si>
    <t>Donegal; Sligo Leitrim West Cavan</t>
  </si>
  <si>
    <t>Dublin North</t>
  </si>
  <si>
    <t>National Total</t>
  </si>
  <si>
    <t>Dublin Mid Leinster</t>
  </si>
  <si>
    <t>Dublin South Central</t>
  </si>
  <si>
    <t>Dublin South East Wicklow</t>
  </si>
  <si>
    <t>Dublin South West Kildare West Wicklow</t>
  </si>
  <si>
    <t>Dublin North East</t>
  </si>
  <si>
    <t>Dublin City North</t>
  </si>
  <si>
    <t>Louth Meath</t>
  </si>
  <si>
    <t>Cavan Monaghan</t>
  </si>
  <si>
    <t>Cork</t>
  </si>
  <si>
    <t>Kerry</t>
  </si>
  <si>
    <t>Carlow Kilkenny South Tipperary</t>
  </si>
  <si>
    <t>Waterford Wexford</t>
  </si>
  <si>
    <t>Donegal</t>
  </si>
  <si>
    <t>Sligo Leitrim West Cavan</t>
  </si>
  <si>
    <t>South</t>
  </si>
  <si>
    <t>West</t>
  </si>
  <si>
    <t>Total number and Percentage of of children in care aged 6 to 15 (inclusive) on the last day of the reporting period in Full Time Education</t>
  </si>
  <si>
    <t>Total number and Percentage of of children in care aged 16 and 17 years on the last day of the reporting period in Full Time Education</t>
  </si>
  <si>
    <t>Physical Abuse</t>
  </si>
  <si>
    <t>Emotional Abuse</t>
  </si>
  <si>
    <t>Sexual Abuse</t>
  </si>
  <si>
    <t>Neglect</t>
  </si>
  <si>
    <t>Of the total number of child abuse referrals received during the reporting period the number and percentage that HAD a Preliminary Enquiry (National Intake Form)</t>
  </si>
  <si>
    <t>Of the total number of child abuse referrals received during the reporting period that HAD a Preliminary Enquiries (National Intake Form); the number and percentage of those Preliminary Enquiries completed within 24 hours of receipt of referral</t>
  </si>
  <si>
    <t>Of the total number of referrals of child abuse received during the reporting period that HAD a Preliminary Enquiry, the number and percentage that proceeded to Initial Assessment (I.A) (following a preliminary Enquiry : National Intake Form)</t>
  </si>
  <si>
    <t>Action: Child Protection</t>
  </si>
  <si>
    <t xml:space="preserve">YTD 2016 </t>
  </si>
  <si>
    <t xml:space="preserve">The number of referrals of child welfare concern received during the reporting period </t>
  </si>
  <si>
    <t>Of the total number of child welfare concern referrals received during the reporting period the number and percentage that HAD a Preliminary Enquiry (National Intake Form)</t>
  </si>
  <si>
    <t>Of the total number of child welfare concern referrals received during the reporting period that HAD a Preliminary Enquiries (National Intake Form); the number and percentage of those Preliminary Enquiries completed within 24 hours of receipt of referral</t>
  </si>
  <si>
    <t>Of the total number of referrals of child welfare concern received during the reporting period that HAD a Preliminary Enquiry, the number and percentage that proceeded to Initial Assessment (I.A) (following a preliminary Enquiry : National Intake Form)</t>
  </si>
  <si>
    <t>Of the total number of child welfare concern referrals received during the reporting period the number of actions returned following completion of an Initial Assessment and the number and precentage actioned as Child Protection</t>
  </si>
  <si>
    <t xml:space="preserve">The total number of referrals (Child Protection and Child Welfare concern) received during the reporting period </t>
  </si>
  <si>
    <t>Of the total number of referrals received during the reporting period the number and percentage that HAD a Preliminary Enquiry (National Intake Form)</t>
  </si>
  <si>
    <t>Of the total number of referrals received during the reporting period that HAD a Preliminary Enquiries (National Intake Form); the number and percentage of those Preliminary Enquiries completed within 24 hours of receipt of referral</t>
  </si>
  <si>
    <t>Of the total number of referrals received during the reporting period that HAD a Preliminary Enquiry, the number and percentage that proceeded to Initial Assessment (I.A) (following a preliminary Enquiry : National Intake Form)</t>
  </si>
  <si>
    <t>Of the total number of referrals of received during the reporting period that HAD A Preliminary Enquiry and proceeded to Initial Assessment (I.A);  the number if Initial Assessments completed within 21 working days of receipt of the referral</t>
  </si>
  <si>
    <t>Of the total number of referrals received during the reporting period the number of actions returned following completion of an Initial Assessment and the number and precentage actioned as Child Protection</t>
  </si>
  <si>
    <t>The number and percentage of Foster Carers Relative unapproved who have a child placed with them for longer than 12 weeks and who do not have an allocated (link) worker</t>
  </si>
  <si>
    <t>The number of Child and Family Agency General Foster Carers approved with an allocated link (social) worker</t>
  </si>
  <si>
    <t xml:space="preserve">The number of Relative Foster Carers approved by the Child and Family Agency and placed on the panel of approved Foster Carers (Part III Regulation) with an allocated link (social) worker, as per Child Care (Placement of Children in Foster Care) Regulations, 1995, </t>
  </si>
  <si>
    <t>The number of Relative Foster Carers unapproved by the Child and Family Agency at the end of the reporting period</t>
  </si>
  <si>
    <t>The total number and percentage of young adults aged 18 to 22 inclusive in receipt of an aftercare service on the last day of the reporting period who are in FULL TIME EDUCATION on the last day of the reporting period</t>
  </si>
  <si>
    <t>The number of children who are in care at the end of the reporting period and are aged 16 and 17 years</t>
  </si>
  <si>
    <t>The number and percentage of children who are in care and aged 16 and 17 years inclusive at the end of the reporting period who have an allocated aftercare worker</t>
  </si>
  <si>
    <t>The total number and percentage of young adults aged 18 to 22 inclusive in receipt of an aftercare service on the last day of the reporting period who are in a Residential Placement on the last day of the reporting period</t>
  </si>
  <si>
    <t>The number and percentage young adults discharged from care during the reporting period by reason of reaching 18 years of age who were eligible for an after care service</t>
  </si>
  <si>
    <t>The number and percentage of children who are in care and aged 16  and 17 years inclusive at the end of the reporting period that have a preparation for leaving care and aftercare plan</t>
  </si>
  <si>
    <t>Not Applicable</t>
  </si>
  <si>
    <t>Target 2016</t>
  </si>
  <si>
    <t>The total number of applicants waiting for an Information and Tracing Service at the end of the reporting period</t>
  </si>
  <si>
    <t>Of the total number of children at the end of the reporting period who are currently listed as ACTIVE on the CPNS how many have been listed for 12 to 18 months</t>
  </si>
  <si>
    <t>Of the total number of children at the end of the reporting period who are currently listed as ACTIVE on the CPNS how many have been listed for 18 to 24 months</t>
  </si>
  <si>
    <t>Of the total number of children at the end of the reporting period who are currently listed as ACTIVE on the CPNS how many have been listed for greater than 24 months</t>
  </si>
  <si>
    <t>Insert technical notes or comments here is required</t>
  </si>
  <si>
    <t>SCSA</t>
  </si>
  <si>
    <t>Other Referral Sources</t>
  </si>
  <si>
    <t>Other Referrals</t>
  </si>
  <si>
    <t>Dublin North (area 8)</t>
  </si>
  <si>
    <t>Dublin North East (Area 6 and 7)</t>
  </si>
  <si>
    <t>Dublin South West Kildare West Wicklow (Areas 4 and 9)</t>
  </si>
  <si>
    <t>Dublin South East Wicklow                (Areas 1, 2 and 10)</t>
  </si>
  <si>
    <t>Dublin South Central                    (Areas 3 and 5)</t>
  </si>
  <si>
    <t>The number of children referred to Family Support Services by Other Sources, during the reporting period</t>
  </si>
  <si>
    <t>The number of children in receipt of a Family Support Service at the end of the reporting period</t>
  </si>
  <si>
    <t>Total number and Percentage of children in care aged 16 and 17 years on the last day of the reporting period</t>
  </si>
  <si>
    <t>Total number and Percentage of children in care aged 6 to 15 (inclusive) on the last day of the reporting period</t>
  </si>
  <si>
    <t>The number of referrals made to the Out of Hours Crisis Intervention Service</t>
  </si>
  <si>
    <t>The number of children placed with the Out of Hours Crisis Intervention Service</t>
  </si>
  <si>
    <t>The total number of nights accommodation supplied by the Out of Hours Crisis Intervention Service</t>
  </si>
  <si>
    <t>The total number of children listed on the CPNS at the end of the reporting period where their status changed from INACTIVE to ACTIVE during the reporting period</t>
  </si>
  <si>
    <t xml:space="preserve">Dublin Mid Leinster </t>
  </si>
  <si>
    <r>
      <t xml:space="preserve">Dublin North East                                </t>
    </r>
    <r>
      <rPr>
        <b/>
        <sz val="12"/>
        <color rgb="FFC00000"/>
        <rFont val="Arial Narrow"/>
        <family val="2"/>
      </rPr>
      <t>(Inc DML Dublin, Wicklow and Kildare for Intake ONLY)</t>
    </r>
  </si>
  <si>
    <t>Page Number(s)</t>
  </si>
  <si>
    <t xml:space="preserve">Child Protection Notification System Statistical Data (CPNS) </t>
  </si>
  <si>
    <t>Early Years Inspectorate</t>
  </si>
  <si>
    <t>Foster Carer Metrics</t>
  </si>
  <si>
    <t>Children in Care in Education</t>
  </si>
  <si>
    <t>Aftercare Metrics</t>
  </si>
  <si>
    <t>Adoption Metrics (Inter Country Adoption: Domestic Adoption: Step Adoption)</t>
  </si>
  <si>
    <t xml:space="preserve">Adoption Metrics: Information and Tracing </t>
  </si>
  <si>
    <t xml:space="preserve">Out of Hours: Crisis Intervention Service </t>
  </si>
  <si>
    <t>Please note that data for the Dublin Administrative Areas shown above is returned as part of the Crisis Intervention Service Returns. Data for Cork is a combination of data returned from OOH Service and Five Rivers</t>
  </si>
  <si>
    <t>Family Support Services</t>
  </si>
  <si>
    <t>The number and percentage of referrals of child abuse received during the reporting period (and % of categories of abuse referrals as per Children First)</t>
  </si>
  <si>
    <t>Page(s) 1 to 6</t>
  </si>
  <si>
    <t>The total number of young adults aged 18 to 20 inclusive in receipt of an aftercare service on the last day of the reporting period</t>
  </si>
  <si>
    <t>The total number and percentage of young adults aged 18 to 20 inclusive in receipt of an aftercare service on the last day of the reporting period who are in FULL TIME EDUCATION on the last day of the reporting period</t>
  </si>
  <si>
    <t>Inspection and Monitoring : Non Statutory Residential Centres</t>
  </si>
  <si>
    <t>Dublin Wicklow Kildare and The Midlands</t>
  </si>
  <si>
    <t>Point in time</t>
  </si>
  <si>
    <t>Of the total number of children at the end of the reporting period who are currently listed as ACTIVE on the CPNS how many have an allocated social worker</t>
  </si>
  <si>
    <t>The number of young adults discharged from care by reason of reaching 18 years of age during the reporting period</t>
  </si>
  <si>
    <t>Of the total number of young adults discharged from care by reason of reaching 18 years of age during the reporting period the number and percentage who have an allocated after care worker</t>
  </si>
  <si>
    <t>The total number of young adults in receipt of an aftercare service (All ages 18 upwards inclusive of those aged 25 or greater)</t>
  </si>
  <si>
    <t>No of Child and Family Support Networks - planned / at a pre-planned stage (identified) at the end of the reporting period</t>
  </si>
  <si>
    <t>No of Child and Family Support Networks - operating (established) at the end of the reporting period</t>
  </si>
  <si>
    <t>PPFS Meitheal</t>
  </si>
  <si>
    <t>Of the total number of child abuse referrals received during the reporting period the number of actions returned following completion of an Initial Assessment and the number and percentage actioned as Child Protection</t>
  </si>
  <si>
    <t>Of the total number of referrals of child abuse received during the reporting period that HAD A Preliminary Enquiry and proceeded to Initial Assessment (I.A);  the number of Initial Assessments completed within 21 working days of receipt of the referral</t>
  </si>
  <si>
    <t>Of the total number of referrals of child welfare concern received during the reporting period that HAD A Preliminary Enquiry and proceeded to Initial Assessment (I.A);  the number of Initial Assessments completed within 21 working days of receipt of the referral</t>
  </si>
  <si>
    <t>CF1225</t>
  </si>
  <si>
    <t>CF1201</t>
  </si>
  <si>
    <t>Metric no as ref aid</t>
  </si>
  <si>
    <t>CF1221</t>
  </si>
  <si>
    <t>CF1222</t>
  </si>
  <si>
    <t>CF1224</t>
  </si>
  <si>
    <t>CF1222a</t>
  </si>
  <si>
    <t>CF1225a</t>
  </si>
  <si>
    <t>CF1228</t>
  </si>
  <si>
    <t>CF1002</t>
  </si>
  <si>
    <t>CF1003</t>
  </si>
  <si>
    <t>CF1004</t>
  </si>
  <si>
    <t>CF1005</t>
  </si>
  <si>
    <t>CF1029</t>
  </si>
  <si>
    <t>CF8001</t>
  </si>
  <si>
    <t>CF8007</t>
  </si>
  <si>
    <t>CF8009</t>
  </si>
  <si>
    <t>CF8016</t>
  </si>
  <si>
    <t>CF8002a</t>
  </si>
  <si>
    <t>CF8010</t>
  </si>
  <si>
    <t>CF8011</t>
  </si>
  <si>
    <t>CF8018</t>
  </si>
  <si>
    <t>Page(s) 7 to 11</t>
  </si>
  <si>
    <t>Children in Care by placement type (Foster Care / Residential Care / Other Care Placements)</t>
  </si>
  <si>
    <t>Children in Care by placement type (Foster Care / Residential Care / Other Care Placements) with a written care plan</t>
  </si>
  <si>
    <t>Children in Care by placement type (Foster Care / Residential Care / Other Care Placements) with an allocated social worker</t>
  </si>
  <si>
    <t xml:space="preserve">Children in Care in a Residential Care placement overall </t>
  </si>
  <si>
    <t xml:space="preserve">http://www.tusla.ie/data-figures  </t>
  </si>
  <si>
    <t>Children in Care in a Residential Care placement who are in a single care placement</t>
  </si>
  <si>
    <t xml:space="preserve">Metrics listed below are published monthly as part of the Monthly Management Data Activity Report:  </t>
  </si>
  <si>
    <t>Children in Care by placement type who are in private care placements</t>
  </si>
  <si>
    <t>The number of children in Respite Care (from home)</t>
  </si>
  <si>
    <t>Page(s) 19</t>
  </si>
  <si>
    <t>the appointment of a new Social Worker. The Senior Management Team in the area are monitoring the situation which is expected to be short term.</t>
  </si>
  <si>
    <t>Educational Welfare Service Monthly Activity Data (Academic Year 2016/2017)</t>
  </si>
  <si>
    <t>CF6032</t>
  </si>
  <si>
    <t>CF6033</t>
  </si>
  <si>
    <t>CF6039</t>
  </si>
  <si>
    <t>CF6041</t>
  </si>
  <si>
    <t>CF6029</t>
  </si>
  <si>
    <t>CF6030</t>
  </si>
  <si>
    <t>CF6047</t>
  </si>
  <si>
    <t>CF6048</t>
  </si>
  <si>
    <t>CF6042</t>
  </si>
  <si>
    <t>CF6043</t>
  </si>
  <si>
    <t>TBA</t>
  </si>
  <si>
    <t>CF6044</t>
  </si>
  <si>
    <t>CF11062</t>
  </si>
  <si>
    <t>CF11038</t>
  </si>
  <si>
    <t>CF11039</t>
  </si>
  <si>
    <t>CF11040</t>
  </si>
  <si>
    <t>CF11041</t>
  </si>
  <si>
    <r>
      <rPr>
        <b/>
        <sz val="20"/>
        <color rgb="FFFF0000"/>
        <rFont val="Calibri"/>
        <family val="2"/>
      </rPr>
      <t>←</t>
    </r>
    <r>
      <rPr>
        <b/>
        <sz val="30"/>
        <color rgb="FFFF0000"/>
        <rFont val="Arial"/>
        <family val="2"/>
      </rPr>
      <t xml:space="preserve"> </t>
    </r>
    <r>
      <rPr>
        <b/>
        <sz val="14"/>
        <color rgb="FFFF0000"/>
        <rFont val="Arial"/>
        <family val="2"/>
      </rPr>
      <t>cells that appear blank here have text changed to white</t>
    </r>
  </si>
  <si>
    <r>
      <t xml:space="preserve">Tusla Quarterly Performance and Activity Data:                                                                                                                                                              </t>
    </r>
    <r>
      <rPr>
        <b/>
        <u/>
        <sz val="32"/>
        <color theme="6" tint="-0.499984740745262"/>
        <rFont val="Arial Narrow"/>
        <family val="2"/>
      </rPr>
      <t>Click on the content link below to guide you to the data you require within this publication</t>
    </r>
  </si>
  <si>
    <t>Tusla Quarterly Performance and Activity Data 2017:                                     Child Protection                                               Notification System</t>
  </si>
  <si>
    <t>Quarter 1 2017</t>
  </si>
  <si>
    <t>Quarter 2 2017</t>
  </si>
  <si>
    <t>Quarter 3 2017</t>
  </si>
  <si>
    <t>Quarter 4 2017</t>
  </si>
  <si>
    <t>Outturn 2016</t>
  </si>
  <si>
    <t xml:space="preserve">Quarter 3 2017 </t>
  </si>
  <si>
    <t xml:space="preserve">Quarter 4 2017 </t>
  </si>
  <si>
    <t>YTD 2017 (Total)</t>
  </si>
  <si>
    <t>Outturn 2016 (Total)</t>
  </si>
  <si>
    <t>Tusla Quarterly Performance and Activity Data 2017:                   Out of Hours Service: Crisis Intervention Service</t>
  </si>
  <si>
    <t>Tusla Quarterly Performance and Activity Data 2017:                                     Children in Care in Education</t>
  </si>
  <si>
    <t>Tusla Quarterly Performance and Activity Data 2017:                                    Aftercare Services</t>
  </si>
  <si>
    <r>
      <t>Outturn 2016</t>
    </r>
    <r>
      <rPr>
        <b/>
        <vertAlign val="superscript"/>
        <sz val="20"/>
        <rFont val="Arial Narrow"/>
        <family val="2"/>
      </rPr>
      <t>1</t>
    </r>
  </si>
  <si>
    <t>YTD 2017</t>
  </si>
  <si>
    <t xml:space="preserve">Of the number of young adults discharged from care during the reporting period by reason of reaching 18 years of age who were eligible for aftercare service the number and percentage that are availing of an after care service </t>
  </si>
  <si>
    <t>Tusla Quarterly Performance and Activity Data 2017:                                                                                     Adoption Services                                                                   (Information and Tracing)</t>
  </si>
  <si>
    <t>Tusla Quarterly Performance and Activity Data 2017:                                     Foster Carers Metrics</t>
  </si>
  <si>
    <r>
      <rPr>
        <vertAlign val="superscript"/>
        <sz val="15"/>
        <rFont val="Arial"/>
        <family val="2"/>
      </rPr>
      <t>1</t>
    </r>
    <r>
      <rPr>
        <sz val="15"/>
        <rFont val="Arial"/>
        <family val="2"/>
      </rPr>
      <t>Please note There is one placement committee working in DSWKW which also covers Dublin South Central and the return is a combination for both admin areas.</t>
    </r>
  </si>
  <si>
    <t>Tusla Quarterly Performance and Activity Data 2017:                                                                  Early Years Inspectorate</t>
  </si>
  <si>
    <t>EYI:1001</t>
  </si>
  <si>
    <t>EYI:1002</t>
  </si>
  <si>
    <r>
      <rPr>
        <vertAlign val="superscript"/>
        <sz val="15"/>
        <rFont val="Arial"/>
        <family val="2"/>
      </rPr>
      <t xml:space="preserve">1 </t>
    </r>
    <r>
      <rPr>
        <sz val="15"/>
        <rFont val="Arial"/>
        <family val="2"/>
      </rPr>
      <t>Please note: An additional inspection process "Fit for Purpose Inspections" were carried out in 2016. This process is not included in the metrics above so the total inspections for 2016 including Fit for Purpose is 2,008 inspections (Breakdown DML 8; DNE 7; South 13 and the West 8)</t>
    </r>
  </si>
  <si>
    <t>EYI:1003</t>
  </si>
  <si>
    <t>Outturn 2016 (New 2017)</t>
  </si>
  <si>
    <t xml:space="preserve">The number of new registration applications received by the Early Years Inspectorate during the reporting period to become a registered provider with the Early Years Inspectorate </t>
  </si>
  <si>
    <t>EYI:1004 new for 2017</t>
  </si>
  <si>
    <t>The total number of Early Years Services in the administrative area that have registered with the Early Years Inspectorate and on the register at the end of the reporting period</t>
  </si>
  <si>
    <t>EYI:1005 new for 2017</t>
  </si>
  <si>
    <t>The number of new registration applications approved to become a registered provider of an Early Years Service by the Early Years Inspectorate during the reporting period</t>
  </si>
  <si>
    <t>EYI:1006 new for 2017</t>
  </si>
  <si>
    <t>The number of notifications of incidents notified to the Early Years Inspectorate during the reporting period</t>
  </si>
  <si>
    <t>EYI:1010</t>
  </si>
  <si>
    <t>EYI:1007</t>
  </si>
  <si>
    <t>The number of Change in Circumstances requests received by the Early Years Inspectorate during the reporting period</t>
  </si>
  <si>
    <t>The number of Early Years Services in the administrative area that have closed during the reporting period (This does not include services closed by the Child and Family Agency under the de-registration process)</t>
  </si>
  <si>
    <t>EYI:1008</t>
  </si>
  <si>
    <t>EYI:1009</t>
  </si>
  <si>
    <t>Tusla Quarterly Performance and Activity Data 2017:                                                                                               Inspection &amp; Monitoring: Non-Statutory Residential Centres</t>
  </si>
  <si>
    <t>Q1 2017</t>
  </si>
  <si>
    <t>Q2 2017</t>
  </si>
  <si>
    <t>Q3 2017</t>
  </si>
  <si>
    <t>Q4 2017</t>
  </si>
  <si>
    <t>YTD/Outturn 2017</t>
  </si>
  <si>
    <t>Tusla Quarterly Performance and Activity Date 2017:                                     Family Support Services                           (Data is reported Bi-Annual : metrics collated in Q2 and Q4)</t>
  </si>
  <si>
    <t>Quarter 2 2017 (Bi-Annual)</t>
  </si>
  <si>
    <t>Quarter 4 2017 (Bi-Annual)</t>
  </si>
  <si>
    <t xml:space="preserve">Outturn 2016 (Total) </t>
  </si>
  <si>
    <t>calculated by formula</t>
  </si>
  <si>
    <r>
      <t>The total number of Private Foster Carers approved by the Child and Family Agency and placed on the Panel of Approved Foster Carers (Part III Regs)</t>
    </r>
    <r>
      <rPr>
        <b/>
        <vertAlign val="superscript"/>
        <sz val="22"/>
        <color theme="0"/>
        <rFont val="Arial"/>
        <family val="2"/>
      </rPr>
      <t>1</t>
    </r>
  </si>
  <si>
    <r>
      <rPr>
        <vertAlign val="superscript"/>
        <sz val="15"/>
        <rFont val="Arial"/>
        <family val="2"/>
      </rPr>
      <t>1</t>
    </r>
    <r>
      <rPr>
        <sz val="15"/>
        <rFont val="Arial"/>
        <family val="2"/>
      </rPr>
      <t>2 children listed at the end of Q4 2016 as Active on the CPNS did not have an allocated social worker. 1 of the children (Carolow Kilkenny South Tipperary) was visiting from another jurisdiction and was a temporary listing to CPNS. The 2nd child (Donegal) has been allocated a Social Care Worker as an interim measure pending</t>
    </r>
  </si>
  <si>
    <r>
      <rPr>
        <vertAlign val="superscript"/>
        <sz val="15"/>
        <rFont val="Arial"/>
        <family val="2"/>
      </rPr>
      <t>2</t>
    </r>
    <r>
      <rPr>
        <sz val="15"/>
        <rFont val="Arial"/>
        <family val="2"/>
      </rPr>
      <t xml:space="preserve">2 children listed at the end of Q1 2017 as Active on the CPNS did not have an allocated social worker. Both children (Waterford/Wexford) were visiting from another jurisdiction and were a temporary listing to CPNS. </t>
    </r>
  </si>
  <si>
    <r>
      <t>Quarter 1 2017</t>
    </r>
    <r>
      <rPr>
        <b/>
        <vertAlign val="superscript"/>
        <sz val="20"/>
        <rFont val="Arial Narrow"/>
        <family val="2"/>
      </rPr>
      <t>2</t>
    </r>
  </si>
  <si>
    <t>Data for Q1 extracted from CPNS system on 2nd May 2017</t>
  </si>
  <si>
    <t>Quarter 1 2017 (Total)</t>
  </si>
  <si>
    <t>Quarter 2 2017 (Total)</t>
  </si>
  <si>
    <t>Quarter 3 2017 (Total)</t>
  </si>
  <si>
    <t>Quarter 4 2017 (Total)</t>
  </si>
  <si>
    <t>Fostering to Adoption</t>
  </si>
  <si>
    <t>Step Parent Adoption</t>
  </si>
  <si>
    <t>Domestic Adoption</t>
  </si>
  <si>
    <t>Inter-Country Adoption</t>
  </si>
  <si>
    <t>The total number of receipted completed applications received during the reporting period (by category below)</t>
  </si>
  <si>
    <t>North East (Louth Meath Cavan Monaghan)</t>
  </si>
  <si>
    <t>South West (Cork Kerry)</t>
  </si>
  <si>
    <t>South East (Carlow Kilkenny South Tipperary; Waterford Wexford)</t>
  </si>
  <si>
    <t>North West (Donegal; Sligo Leitrim West Cavan)</t>
  </si>
  <si>
    <t>The total number of New Children referred going forward to adoption during the reporting period (by category below)</t>
  </si>
  <si>
    <t>The total number of Completed Assessments for adoption presented to Local Adoption Committee during the reporting period (by category below)</t>
  </si>
  <si>
    <t>Section 54 to dispense with birth fathers consent</t>
  </si>
  <si>
    <t>Section 54 to dispense with birth mothers consent</t>
  </si>
  <si>
    <t>Section 54 to dispense with guardians consent</t>
  </si>
  <si>
    <t>Outturn 2016 (Total):     New metric 2017</t>
  </si>
  <si>
    <t>Tusla Quarterly Performance and Activity Data 2017:   Adoption Metrics</t>
  </si>
  <si>
    <t>Outturn 2017 (Total)</t>
  </si>
  <si>
    <t>The total number of Section 54 (Adoption Act, 2010) cases brought to the High Court to dispense with consent (by category below) Annual Return in Q4</t>
  </si>
  <si>
    <t>7 weeks</t>
  </si>
  <si>
    <t>4 Weeks</t>
  </si>
  <si>
    <t>4-6 weeks</t>
  </si>
  <si>
    <t>6 weeks</t>
  </si>
  <si>
    <t>8 weeks</t>
  </si>
  <si>
    <t>1 week</t>
  </si>
  <si>
    <t>4-8 weeks</t>
  </si>
  <si>
    <t>2 months</t>
  </si>
  <si>
    <t>1-6 months</t>
  </si>
  <si>
    <t>3-9 months</t>
  </si>
  <si>
    <t>9 months</t>
  </si>
  <si>
    <t>1 month</t>
  </si>
  <si>
    <t>1-2 months</t>
  </si>
  <si>
    <t>2-3 months</t>
  </si>
  <si>
    <t>8-10 months</t>
  </si>
  <si>
    <t>1.5 months</t>
  </si>
  <si>
    <t>0.5 to 3 months</t>
  </si>
  <si>
    <t>3 months</t>
  </si>
  <si>
    <t>18-24 months</t>
  </si>
  <si>
    <t>30 months</t>
  </si>
  <si>
    <t>12 months</t>
  </si>
  <si>
    <t>6-12 months</t>
  </si>
  <si>
    <t>9-12 months</t>
  </si>
  <si>
    <t>4 weeks</t>
  </si>
  <si>
    <t>10 weeks</t>
  </si>
  <si>
    <t>3-4 weeks</t>
  </si>
  <si>
    <r>
      <t>6 months</t>
    </r>
    <r>
      <rPr>
        <b/>
        <sz val="11"/>
        <rFont val="Arial Narrow"/>
        <family val="2"/>
      </rPr>
      <t xml:space="preserve"> (average)</t>
    </r>
  </si>
  <si>
    <t>18 months</t>
  </si>
  <si>
    <t>5 months</t>
  </si>
  <si>
    <t>3-4 months</t>
  </si>
  <si>
    <t>8 months</t>
  </si>
  <si>
    <t>6 months</t>
  </si>
  <si>
    <t>10 months</t>
  </si>
  <si>
    <t>Total current waiting time (In Months) of all other applications that are not on the priority ( 1 &amp; 2) list at the end of the reporting period</t>
  </si>
  <si>
    <t>Priority 2 Waiting Time (In Months) (from time of application to allocation of social worker) at the end of the reporting period</t>
  </si>
  <si>
    <r>
      <t>Priority 1 Waiting Time (In Months) (from time of application [production of ID] to allocation of social worker) at the end of the reporting period</t>
    </r>
    <r>
      <rPr>
        <b/>
        <vertAlign val="superscript"/>
        <sz val="16"/>
        <color theme="0"/>
        <rFont val="Arial"/>
        <family val="2"/>
      </rPr>
      <t xml:space="preserve"> </t>
    </r>
  </si>
  <si>
    <r>
      <t>The length of time (In Weeks) from application (production of ID) to the provision of information/non Identifying information at the end of the reporting period</t>
    </r>
    <r>
      <rPr>
        <b/>
        <vertAlign val="superscript"/>
        <sz val="16"/>
        <color theme="0"/>
        <rFont val="Arial"/>
        <family val="2"/>
      </rPr>
      <t xml:space="preserve"> </t>
    </r>
  </si>
  <si>
    <t>Page(s) 12 to 14</t>
  </si>
  <si>
    <t>Page(s) 15 to 17</t>
  </si>
  <si>
    <t>Page(s) 18</t>
  </si>
  <si>
    <t>Page(s) 20 to 21</t>
  </si>
  <si>
    <t>Page(s) 22 to 26</t>
  </si>
  <si>
    <t>The number of Inspections of Early Years Services during the reporting period (Includes Initial; Follow Up; Complaints; Focused Inspections or Fit for Purpose)</t>
  </si>
  <si>
    <r>
      <rPr>
        <vertAlign val="superscript"/>
        <sz val="15"/>
        <rFont val="Arial"/>
        <family val="2"/>
      </rPr>
      <t>1</t>
    </r>
    <r>
      <rPr>
        <sz val="15"/>
        <rFont val="Arial"/>
        <family val="2"/>
      </rPr>
      <t>Please note that the overall national total for the number of children in care for Q1 2017 (6,251) does not include 60 children in care under the Seperated Children Seeking Asylum remit.</t>
    </r>
  </si>
  <si>
    <t>Page(s) 27 to 30</t>
  </si>
  <si>
    <t>Page(s) 31 to 32</t>
  </si>
  <si>
    <t>Page(s) 33 to 36</t>
  </si>
  <si>
    <t>Text for the remaining quarters is white</t>
  </si>
  <si>
    <t>Page(s) 37 to 40</t>
  </si>
  <si>
    <t>CPW Social work activity data (Number of Referrals; Number of open cases; Number of Cases Allocated; Number of Cases Awaitiong Allocation)</t>
  </si>
  <si>
    <t xml:space="preserve">The number of referrals made to the Emergency Out of Hours Social Work Service </t>
  </si>
  <si>
    <t xml:space="preserve">The number of children placed </t>
  </si>
  <si>
    <t>The total number of nights accommodation supplied</t>
  </si>
  <si>
    <t>Tusla Quarterly Performance and Activity Data 2017:                             Emergency Out of Hours Social Work Service (including Cork Social Work Services)</t>
  </si>
  <si>
    <r>
      <t xml:space="preserve">Tusla Quarterly Performance and Activity Data 2017:                        Referrals and Assessments : Child Protection(Abuse) </t>
    </r>
    <r>
      <rPr>
        <b/>
        <u/>
        <sz val="22"/>
        <color theme="0"/>
        <rFont val="Arial Narrow"/>
        <family val="2"/>
      </rPr>
      <t>(Note: Data is reported quarterly in arrears)</t>
    </r>
  </si>
  <si>
    <t xml:space="preserve">Outturn 2016   </t>
  </si>
  <si>
    <t xml:space="preserve">Quarter 1 2017 </t>
  </si>
  <si>
    <t xml:space="preserve">Quarter 2 2017 </t>
  </si>
  <si>
    <t xml:space="preserve">Quarter 3 2017   </t>
  </si>
  <si>
    <t xml:space="preserve">Quarter 4 2017    </t>
  </si>
  <si>
    <t xml:space="preserve">YTD 2017  </t>
  </si>
  <si>
    <t xml:space="preserve">Outturn 2016 </t>
  </si>
  <si>
    <t xml:space="preserve">Quarter 1 2017  </t>
  </si>
  <si>
    <t xml:space="preserve">Quarter 3 2017  </t>
  </si>
  <si>
    <t xml:space="preserve">YTD 2017 </t>
  </si>
  <si>
    <t xml:space="preserve">Quarter 1 2017   </t>
  </si>
  <si>
    <t xml:space="preserve">YTD 2017   </t>
  </si>
  <si>
    <t xml:space="preserve">Of the number of Preliminary Enquiries completed within 24 hours of receipt of referral the number and percentage that proceeded to Initial Assessment </t>
  </si>
  <si>
    <t xml:space="preserve">Quarter 2 2017  </t>
  </si>
  <si>
    <t xml:space="preserve">Outturn 2016  </t>
  </si>
  <si>
    <t>Child Protection (Abuse) Referrals 2017 (Reported Quarterly in arrears)</t>
  </si>
  <si>
    <t>Child Welfare Concern Referrals 2017 (Reported Quarterly in arrears)</t>
  </si>
  <si>
    <t>Combined Referrals 2017 (Child Protection - Abuse and Child Welfare Concerns (Reported Quarterly in arrears)</t>
  </si>
  <si>
    <r>
      <t xml:space="preserve">Tusla Quarterly Performance and Activity Data 2017:                                  Referrals and Assessments : Child Welfare Concern      </t>
    </r>
    <r>
      <rPr>
        <b/>
        <u/>
        <sz val="22"/>
        <color theme="0"/>
        <rFont val="Arial Narrow"/>
        <family val="2"/>
      </rPr>
      <t>(Note: Data is reported quarterly in arrears)</t>
    </r>
  </si>
  <si>
    <t xml:space="preserve">Quarter 4 2017   </t>
  </si>
  <si>
    <t xml:space="preserve">Of the number of Preliminary Enquiries completed within 24 hours of receipt of referral and received an Initial Assessment, the number of Initial Assessments completed within 21 working days </t>
  </si>
  <si>
    <t xml:space="preserve">Quarter 4 2017  </t>
  </si>
  <si>
    <t xml:space="preserve">Quarter 2 2017   </t>
  </si>
  <si>
    <r>
      <t xml:space="preserve">Tusla Quarterly Performance and Activity Data 2017:                     Referrals and Assessments : Combined Totals for Child Protection (Abuse) and Child Welfare Concern                                               </t>
    </r>
    <r>
      <rPr>
        <b/>
        <u/>
        <sz val="20"/>
        <color theme="0"/>
        <rFont val="Arial Narrow"/>
        <family val="2"/>
      </rPr>
      <t>(Note: Data is reported quarterly in arrears)</t>
    </r>
  </si>
  <si>
    <t>Of the number of Preliminary Enquiries completed within 24 hours of receipt of referral the number and percentage that proceeded to Initial Assessment</t>
  </si>
  <si>
    <t>Of the number of Preliminary Enquiries completed within 24 hours of receipt of referral and received an Initial Assessment, the number of Initial Assessments completed within 21 working days</t>
  </si>
  <si>
    <t>Quality Assurance Directorate</t>
  </si>
  <si>
    <t>Please note that data within this report is the latest available; due to ongoing validation data may change from data previously reported.</t>
  </si>
  <si>
    <t>Quarterly Performance and Activity Data 2017</t>
  </si>
  <si>
    <t>Quarter 2 2017 (YTD)</t>
  </si>
  <si>
    <t>% response rate from Family Support providers</t>
  </si>
  <si>
    <t>% of Family Support Providers commissioned Internal to Tusla providers</t>
  </si>
  <si>
    <t>% of Family Support Providers commissioned External to Tusla providers</t>
  </si>
  <si>
    <t xml:space="preserve">Of the total number of Family Support Providers commissioned for the current year, the number of responses received during the reporting period </t>
  </si>
  <si>
    <t>Of the total number of Family Support Providers commissioned for the current year, the number that are Internal Tusla providers</t>
  </si>
  <si>
    <t>Of the total number of Family Support Providers commissioned for the current year, the number that are External to Tusla providers</t>
  </si>
  <si>
    <t xml:space="preserve">The total number of Family Support Providers commissioned for the current year </t>
  </si>
  <si>
    <t>Of the total number of children referred to Family Support Services during the reporting period and received a service, the number of children who were subject of a Single Agency Family Support plan</t>
  </si>
  <si>
    <t>Of the total number of children referred to Family Support Services during the reporting period and received a service, the number of children who were subject of a Meitheal support plan</t>
  </si>
  <si>
    <t>Of the total number of children referred to Family Support Services during the reporting period and received a service, the number of children who were subject of a Tusla Social Work led Family Support plan</t>
  </si>
  <si>
    <t>Of the total number of children referred to Family Support Services during the reporting period and received a service, the number of children who were subject of a Tusla Social Work Child protection plan</t>
  </si>
  <si>
    <t>Of the total number of children referred to Family Support Services during the reporting period and received a service, the number of children who were subject of a Child in Care plan</t>
  </si>
  <si>
    <t>The total number of children referred to Family Support Services during the reporting period (by all Sources)</t>
  </si>
  <si>
    <t>The number of children referred to Family Support Services by Schools, during the reporting period</t>
  </si>
  <si>
    <t>The number of children referred to Family Support Services by an Anonymous source, during the reporting period</t>
  </si>
  <si>
    <t>The number of children referred to Family Support Services by a Voluntary Agency, during the reporting period</t>
  </si>
  <si>
    <t>The number of children referred to Family Support Services by a GP, during the reporting period</t>
  </si>
  <si>
    <t>The number of children referred to Family Support Services by Other Family member, during the reporting period</t>
  </si>
  <si>
    <t>The number of children referred to Family Support Services by Parent/Guardian, during the reporting period</t>
  </si>
  <si>
    <t>The number of children referred to Family Support Services by Self Referral, during the reporting period</t>
  </si>
  <si>
    <t>The number of children referred to Family Support Services by HSE Officer(s), during the reporting period</t>
  </si>
  <si>
    <t>The total number of children referred to Family Support Services by Other Tusla Officer(s), during the reporting period</t>
  </si>
  <si>
    <t xml:space="preserve">Outturn 2016 (Total)* </t>
  </si>
  <si>
    <t>No of NGO staff that have been trained to facilitate the Meitheal process during the reporting period</t>
  </si>
  <si>
    <t>Outturn 2016 (Total)*</t>
  </si>
  <si>
    <t>No of Other Agency staff that have been trained to facilitate the Meitheal process during the reporting period</t>
  </si>
  <si>
    <t>No of HSE staff that have been trained to facilitate the Meitheal process during the reporting period</t>
  </si>
  <si>
    <t>Outturn 2016 (Total) *</t>
  </si>
  <si>
    <t>No of Child and Family Agency staff that have been trained to facilitate the Meitheal process during the reporting period</t>
  </si>
  <si>
    <t>Of the total number of Meitheals closed during the reporting period, the number that were closed Post delivery</t>
  </si>
  <si>
    <t>Of the total number of Meitheals closed during the reporting period, the number that were closed Following commencement of Meitheal support meetings (Delivery Stage)</t>
  </si>
  <si>
    <t>Of the total number of Meitheals closed during the reporting period, the number that were closed Following completion of the Strengths and Needs form (Discussion stage)</t>
  </si>
  <si>
    <t>Of the total number of Meitheals closed during the reporting period, the number that were closed Following submission of the Meitheal Request form</t>
  </si>
  <si>
    <t>The total number of Meitheals closed during the reporting period</t>
  </si>
  <si>
    <t>Of the total number of Meitheal Processes reaching completion of Discussion stage (Stage Two)  during the reporting period, the number categorised as 'Other'</t>
  </si>
  <si>
    <t>Of the total number of Meitheal Processes reaching completion of Discussion stage (Stage Two)  during the reporting period, the number that closed at the end of discussion stage</t>
  </si>
  <si>
    <t>Of the total number of Meitheal Processes reaching completion of Discussion stage (Stage Two)  during the reporting period, the number that were referred to a Single Agency response</t>
  </si>
  <si>
    <t>Of the total number of Meitheal Processes reaching completion of Discussion stage (Stage Two)  during the reporting period, the number that were referred to Social Work (stepped up)</t>
  </si>
  <si>
    <t>Of the total number of Meitheal Processes reaching completion of Discussion stage (Stage Two)  during the reporting period, the number that Proceeded to Delivery (Meitheal support meeting)</t>
  </si>
  <si>
    <t>Number of Meitheal Processes reaching completion of Discussion stage (Stage Two)  during the reporting period</t>
  </si>
  <si>
    <t>Access Pathways: Of the total number of Meitheal requests received during the reporting period, the number where the access pathway was 'Social Work Diversion'</t>
  </si>
  <si>
    <t>Outcomes after Stage 1: Of the total number of Meitheal requests received during the reporting period, the number that proceeded to Stage Two of the Meitheal process</t>
  </si>
  <si>
    <t>Number of Meitheal processes Requested during reporting period</t>
  </si>
  <si>
    <t>Quarter 2 2017 (Bi-Annual)1</t>
  </si>
  <si>
    <t>Out of Hours: Emergency Out of Hours Social Work Service</t>
  </si>
  <si>
    <t>Outturn 2016 (Total) New 2017</t>
  </si>
  <si>
    <t>Child Protection Notification System (CPNS) Monthly Statistics</t>
  </si>
  <si>
    <r>
      <rPr>
        <vertAlign val="superscript"/>
        <sz val="15"/>
        <rFont val="Arial"/>
        <family val="2"/>
      </rPr>
      <t>2</t>
    </r>
    <r>
      <rPr>
        <sz val="15"/>
        <rFont val="Arial"/>
        <family val="2"/>
      </rPr>
      <t>Please note that the Waterford Wexford return for Q1 2017 has been amended since the Q1 publication as children in respite care were inadvertantly returned in the original data return.</t>
    </r>
  </si>
  <si>
    <t>Total number of children in the administrative area who are in care aged &lt;1 to 17 Years on the last day of the reporting period (as per Monthly Activity return)</t>
  </si>
  <si>
    <t>3-12 months</t>
  </si>
  <si>
    <t>3-6 months</t>
  </si>
  <si>
    <t>0-1 month</t>
  </si>
  <si>
    <t>0-2 months</t>
  </si>
  <si>
    <t>0-6 months</t>
  </si>
  <si>
    <t>14 months</t>
  </si>
  <si>
    <t>Non Statutory Children's Residential Centres</t>
  </si>
  <si>
    <t>The number of Non-Statutory Residential Centres at the end of the reporting period</t>
  </si>
  <si>
    <t xml:space="preserve">Page(s) 41 </t>
  </si>
  <si>
    <t>Registered Children - Allocated to Assessor for Review</t>
  </si>
  <si>
    <t>No of parents who appealed decision to refuse registration during the reporting period</t>
  </si>
  <si>
    <t>No of children refused registration during the reporting period</t>
  </si>
  <si>
    <t>Of the No of children removed from register during the reporting period the number by reason of De-Registered</t>
  </si>
  <si>
    <t>Of the No of children removed from register during the reporting period the number by reason of Left Ireland</t>
  </si>
  <si>
    <t>Of the No of children removed from register during the reporting period the number by reason of Returned to School</t>
  </si>
  <si>
    <t xml:space="preserve">Of the No of children removed from register during the reporting period the number by reason of Over 18 </t>
  </si>
  <si>
    <t>Calculated by formula from the reasons below</t>
  </si>
  <si>
    <t>No of children removed from register during the reporting period</t>
  </si>
  <si>
    <t>Registrations Data During the Reporting Period (Registration; Removals; Refusals and Appeals)</t>
  </si>
  <si>
    <t>Breakdown of AssessmentsNo of Review Assessments - Comprehensive</t>
  </si>
  <si>
    <t xml:space="preserve">Breakdown of Assessments: No of Review Assessments </t>
  </si>
  <si>
    <t>Breakdown of Assessments: No of Comprehensive Assessments</t>
  </si>
  <si>
    <t>Breakdown of Assessments: No of Preliminary Assessments</t>
  </si>
  <si>
    <t>No of assessments where comprehensive is recommended</t>
  </si>
  <si>
    <t>No of assessments carried out during the reporting period</t>
  </si>
  <si>
    <t>Number of Assessments During the Reporting Period</t>
  </si>
  <si>
    <t>No of applications with special educational needs during the reporting period</t>
  </si>
  <si>
    <t>No of applications received during the reporting period</t>
  </si>
  <si>
    <t>Number of Applications Received During the Reporting Period</t>
  </si>
  <si>
    <t xml:space="preserve">The total number of children with special educational needs on the register </t>
  </si>
  <si>
    <t xml:space="preserve">The total number of children on the Home Education Register </t>
  </si>
  <si>
    <t>Number of Children on the Home Education register</t>
  </si>
  <si>
    <t>Tusla Quarterly Performance and Activity Data 2017:                                                                                               Alternative Education Assessment and Registration Service; Home Education</t>
  </si>
  <si>
    <t>Alternative Education Assessment and Registration Service: Home Education</t>
  </si>
  <si>
    <t>Schools ffor Review - Waiting for Priority Review</t>
  </si>
  <si>
    <t>Schools for Review - Allocated to Assessor for Review</t>
  </si>
  <si>
    <t>Schools waiting for Comprehensive</t>
  </si>
  <si>
    <t>Schools waiting for Preliminary</t>
  </si>
  <si>
    <t xml:space="preserve">Independent Schools Waiting for Assessment </t>
  </si>
  <si>
    <t>The total number of assessments carried out during the reporting period</t>
  </si>
  <si>
    <t>Cumulative</t>
  </si>
  <si>
    <t xml:space="preserve">Registration </t>
  </si>
  <si>
    <t>Number of new childrens applications received during the reporting period</t>
  </si>
  <si>
    <t>Number of Applications Received During the Reporting Period: New Children</t>
  </si>
  <si>
    <t>Total number of children in assessed schools at the end of the reporting period minus those children who are waiting to be removed from the register</t>
  </si>
  <si>
    <t>The overall number of children on the Independent Schools Register at the end of the reporting period</t>
  </si>
  <si>
    <t>Number of Children on the Independent School Register</t>
  </si>
  <si>
    <t>Number of Independent Schools</t>
  </si>
  <si>
    <t>Tusla Quarterly Performance and Activity Data 2017:                                                                                               Alternative Education Assessment and Registration Service; Independent Schools</t>
  </si>
  <si>
    <r>
      <t>The total number of Independent Schools at the end of the reporting period</t>
    </r>
    <r>
      <rPr>
        <vertAlign val="superscript"/>
        <sz val="20"/>
        <rFont val="Arial"/>
        <family val="2"/>
      </rPr>
      <t>1</t>
    </r>
  </si>
  <si>
    <r>
      <rPr>
        <vertAlign val="superscript"/>
        <sz val="15"/>
        <rFont val="Arial"/>
        <family val="2"/>
      </rPr>
      <t xml:space="preserve">1 </t>
    </r>
    <r>
      <rPr>
        <sz val="15"/>
        <rFont val="Arial"/>
        <family val="2"/>
      </rPr>
      <t>Schools where assessment complete with a recommendation that children attending the school should be registered</t>
    </r>
  </si>
  <si>
    <r>
      <rPr>
        <vertAlign val="superscript"/>
        <sz val="15"/>
        <rFont val="Arial"/>
        <family val="2"/>
      </rPr>
      <t xml:space="preserve">2 </t>
    </r>
    <r>
      <rPr>
        <sz val="15"/>
        <rFont val="Arial"/>
        <family val="2"/>
      </rPr>
      <t>Waiting to be registered due to issues relating to internal capacity or where required information is missing (from parent; birth certificate; signed application forms etc...)</t>
    </r>
  </si>
  <si>
    <r>
      <rPr>
        <vertAlign val="superscript"/>
        <sz val="15"/>
        <rFont val="Arial"/>
        <family val="2"/>
      </rPr>
      <t xml:space="preserve">4 </t>
    </r>
    <r>
      <rPr>
        <sz val="15"/>
        <rFont val="Arial"/>
        <family val="2"/>
      </rPr>
      <t>No of children registered: this includes the processing of application forms received in previous reporting periods. Once an assessment has been carried out children are registered automatically once parents have supplied all the required documentation</t>
    </r>
  </si>
  <si>
    <r>
      <rPr>
        <vertAlign val="superscript"/>
        <sz val="15"/>
        <rFont val="Arial"/>
        <family val="2"/>
      </rPr>
      <t xml:space="preserve">3 </t>
    </r>
    <r>
      <rPr>
        <sz val="15"/>
        <rFont val="Arial"/>
        <family val="2"/>
      </rPr>
      <t>These children have not been removed from the register as yet as the Registration Service does not as yet know where the children have gone and resources to follow up are unavailable at this time</t>
    </r>
  </si>
  <si>
    <r>
      <rPr>
        <vertAlign val="superscript"/>
        <sz val="15"/>
        <rFont val="Arial"/>
        <family val="2"/>
      </rPr>
      <t xml:space="preserve">5 </t>
    </r>
    <r>
      <rPr>
        <sz val="15"/>
        <rFont val="Arial"/>
        <family val="2"/>
      </rPr>
      <t>Children are automatically removed from the register upon reaching 18 years of age. No resources to follow up on children who move to a new school are unavailable at this time</t>
    </r>
  </si>
  <si>
    <t>Alternative Education Assessment and Registration Service: Independent Schools</t>
  </si>
  <si>
    <t>* Data was reported by region in 2016. 2017 data will be reported by administrative area.</t>
  </si>
  <si>
    <t>No of Volunteer and Students that have been trained to facilitate the Meitheal process during the reporting period</t>
  </si>
  <si>
    <t>Access Pathways: Of the total number of Meitheal requests received during the reporting period, the number where the access pathway was 'Direct Access'</t>
  </si>
  <si>
    <t>Access Pathways: Of the total number of Meitheal requests received during the reporting period, the number where the access pathway was 'Social Work Step-down'</t>
  </si>
  <si>
    <t>3-8 months</t>
  </si>
  <si>
    <r>
      <t>Total number of children at the end of the reporting period who are waiting to be removed from the register</t>
    </r>
    <r>
      <rPr>
        <vertAlign val="superscript"/>
        <sz val="20"/>
        <rFont val="Arial"/>
        <family val="2"/>
      </rPr>
      <t>3</t>
    </r>
  </si>
  <si>
    <r>
      <t>The total number of children waiting to be registered  at the end of the reporting period</t>
    </r>
    <r>
      <rPr>
        <vertAlign val="superscript"/>
        <sz val="20"/>
        <rFont val="Arial"/>
        <family val="2"/>
      </rPr>
      <t>2</t>
    </r>
  </si>
  <si>
    <t xml:space="preserve">Number of Registered Children Waiting for Assessment </t>
  </si>
  <si>
    <t>Breakdown of Assessments No of Review Assessments - Comprehensive</t>
  </si>
  <si>
    <t>Total number of registered children - Waiting for Review</t>
  </si>
  <si>
    <t>Calculated by formula from the 3 metrics above</t>
  </si>
  <si>
    <t>Calculated by formula from the 2 metrics above</t>
  </si>
  <si>
    <t>Assessments Reccomended During the Reporting Period</t>
  </si>
  <si>
    <r>
      <t>No of assessments where a priority review is recommended</t>
    </r>
    <r>
      <rPr>
        <vertAlign val="superscript"/>
        <sz val="20"/>
        <rFont val="Arial"/>
        <family val="2"/>
      </rPr>
      <t>1</t>
    </r>
  </si>
  <si>
    <r>
      <rPr>
        <vertAlign val="superscript"/>
        <sz val="16"/>
        <rFont val="Arial"/>
        <family val="2"/>
      </rPr>
      <t>1</t>
    </r>
    <r>
      <rPr>
        <sz val="16"/>
        <rFont val="Arial"/>
        <family val="2"/>
      </rPr>
      <t>Priority review is where the assessor has recommended a review within one year.</t>
    </r>
  </si>
  <si>
    <r>
      <t>No of children registered during the reporting period</t>
    </r>
    <r>
      <rPr>
        <vertAlign val="superscript"/>
        <sz val="20"/>
        <rFont val="Arial"/>
        <family val="2"/>
      </rPr>
      <t>2</t>
    </r>
  </si>
  <si>
    <r>
      <rPr>
        <vertAlign val="superscript"/>
        <sz val="16"/>
        <rFont val="Arial"/>
        <family val="2"/>
      </rPr>
      <t>2</t>
    </r>
    <r>
      <rPr>
        <sz val="16"/>
        <rFont val="Arial"/>
        <family val="2"/>
      </rPr>
      <t>Number registered in the month does not reflect the number of assessment carried out in the previous month, reports are written, reviewed and approved internally before registration.</t>
    </r>
  </si>
  <si>
    <r>
      <t>Of the No of children removed from register during the reporting period the number by reason of Referred to Educational Welfare Service</t>
    </r>
    <r>
      <rPr>
        <vertAlign val="superscript"/>
        <sz val="20"/>
        <rFont val="Arial"/>
        <family val="2"/>
      </rPr>
      <t>3</t>
    </r>
  </si>
  <si>
    <r>
      <rPr>
        <vertAlign val="superscript"/>
        <sz val="16"/>
        <rFont val="Arial"/>
        <family val="2"/>
      </rPr>
      <t>3</t>
    </r>
    <r>
      <rPr>
        <sz val="16"/>
        <rFont val="Arial"/>
        <family val="2"/>
      </rPr>
      <t>Children who cannnot be located are referred to the Educational Welfare Service.</t>
    </r>
  </si>
  <si>
    <r>
      <rPr>
        <vertAlign val="superscript"/>
        <sz val="16"/>
        <rFont val="Arial"/>
        <family val="2"/>
      </rPr>
      <t>4</t>
    </r>
    <r>
      <rPr>
        <sz val="16"/>
        <rFont val="Arial"/>
        <family val="2"/>
      </rPr>
      <t>This figure includes children currently going through the assessment process where the assessment is complete but the report has not been signed off yet.</t>
    </r>
  </si>
  <si>
    <t>Inspections</t>
  </si>
  <si>
    <t>The number New Registration Inspection Visits (on site) during the reporting period</t>
  </si>
  <si>
    <t>The number of  Thematic Inspection announced (on site) during the reporting period</t>
  </si>
  <si>
    <t>The number of Thematic Inspection unannounced (on site) during the reporting period</t>
  </si>
  <si>
    <t>The number of Lead Inspector Agency visit during the reporting period</t>
  </si>
  <si>
    <t>The total number of inspections during the reporting period</t>
  </si>
  <si>
    <t xml:space="preserve">Total number of children awaiting assessment for registration </t>
  </si>
  <si>
    <t>Number of Children Awaiting Assessment for Registration</t>
  </si>
  <si>
    <r>
      <t>The number of children registered during the reporting period</t>
    </r>
    <r>
      <rPr>
        <vertAlign val="superscript"/>
        <sz val="20"/>
        <rFont val="Arial"/>
        <family val="2"/>
      </rPr>
      <t>4</t>
    </r>
  </si>
  <si>
    <t>The number of children removed from the register during the reporting period</t>
  </si>
  <si>
    <t>The number of children refused registration during the reporting period</t>
  </si>
  <si>
    <t>The number of parents who appealed the decision to refuse registration during the reporting period</t>
  </si>
  <si>
    <r>
      <rPr>
        <vertAlign val="superscript"/>
        <sz val="15"/>
        <rFont val="Arial"/>
        <family val="2"/>
      </rPr>
      <t xml:space="preserve">1 </t>
    </r>
    <r>
      <rPr>
        <sz val="16"/>
        <rFont val="Arial"/>
        <family val="2"/>
      </rPr>
      <t>Please note: For metrics indicated above (Outturn 2016) data returned for Dublin South Central are estimate figures pending register set up and validation.</t>
    </r>
  </si>
  <si>
    <t xml:space="preserve">The total number of children at the end of the reporting period who are currently listed as ACTIVE on the CPNS </t>
  </si>
  <si>
    <t>6-9 months</t>
  </si>
  <si>
    <r>
      <t>Quarter 2 2017</t>
    </r>
    <r>
      <rPr>
        <b/>
        <vertAlign val="superscript"/>
        <sz val="20"/>
        <rFont val="Arial Narrow"/>
        <family val="2"/>
      </rPr>
      <t>3</t>
    </r>
  </si>
  <si>
    <r>
      <rPr>
        <vertAlign val="superscript"/>
        <sz val="15"/>
        <rFont val="Arial"/>
        <family val="2"/>
      </rPr>
      <t>3</t>
    </r>
    <r>
      <rPr>
        <sz val="15"/>
        <rFont val="Arial"/>
        <family val="2"/>
      </rPr>
      <t>4 children listed at the end of Q2 2017 as Active on the CPNS did not have an allocated social worker. All 4 children (Louth Meath)  at the time of publication have still not been allocated a social worker.</t>
    </r>
  </si>
  <si>
    <t>Please note that for Q2 data from Carlow Kilkenny South Tipperary administrative area was not available at time of publication. The area is actively compiling this data and we hope to include the data in the Q3 publication.</t>
  </si>
  <si>
    <t>The number of children referred to Family Support Services by An Garda Síochána, during the reporting period</t>
  </si>
  <si>
    <t>Please note that for referral source Q2 data from Waterford Wexford administrative area a breakdown of external sources (non Tusla referrals) is only available from Waterford. Wexford have returned all external sources as other.  It is planned that Wexford will have a system in place to report thie breakdown in their Q4 submisison.</t>
  </si>
  <si>
    <t>The total number of children referred to Family Support Services by Tusla Social Work, during the reporting period</t>
  </si>
  <si>
    <t>Inspection and Monitoring : Non Statutory Foster Care</t>
  </si>
  <si>
    <t>The number of Non-Statutory Foster Care Services at the end of the reporting period</t>
  </si>
  <si>
    <r>
      <t>Outturn 2016</t>
    </r>
    <r>
      <rPr>
        <b/>
        <vertAlign val="superscript"/>
        <sz val="18"/>
        <rFont val="Arial"/>
        <family val="2"/>
      </rPr>
      <t>1</t>
    </r>
  </si>
  <si>
    <t>Tusla Quarterly Performance and Activity Data 2017:                                                                                          Inspection &amp; Monitoring: Non-Statutory Foster Care</t>
  </si>
  <si>
    <t>Page(s) 42</t>
  </si>
  <si>
    <t>Page(s) 43 to 47</t>
  </si>
  <si>
    <t>Page(s) 48 to 51</t>
  </si>
  <si>
    <t>Tusla Quarterly Performance and Activity Date 2017:                                     Meitheal Metrics                         (Data is reported Bi-Annual : metrics collated in Q2 and Q4)</t>
  </si>
  <si>
    <t>Page(s) 52 to 54</t>
  </si>
  <si>
    <t>Page(s) 55 to 57</t>
  </si>
  <si>
    <t>Of the No of children removed from register during the reporting period the number by reason of "Other"</t>
  </si>
  <si>
    <r>
      <t>Number of children awaiting Preliminary Assessment for registration</t>
    </r>
    <r>
      <rPr>
        <vertAlign val="superscript"/>
        <sz val="20"/>
        <rFont val="Arial"/>
        <family val="2"/>
      </rPr>
      <t>4</t>
    </r>
  </si>
  <si>
    <t>Number of children awaiting Comprehensive Assessment for registration</t>
  </si>
  <si>
    <t>Registered Children - Waiting for Priority Review (Unallocated)</t>
  </si>
  <si>
    <t>Registered Children - Waiting for Review (Unallocated)</t>
  </si>
  <si>
    <r>
      <t xml:space="preserve">Outturn 2016 </t>
    </r>
    <r>
      <rPr>
        <b/>
        <vertAlign val="superscript"/>
        <sz val="20"/>
        <rFont val="Arial Narrow"/>
        <family val="2"/>
      </rPr>
      <t>1</t>
    </r>
    <r>
      <rPr>
        <b/>
        <sz val="20"/>
        <rFont val="Arial Narrow"/>
        <family val="2"/>
      </rPr>
      <t xml:space="preserve"> </t>
    </r>
  </si>
  <si>
    <r>
      <rPr>
        <vertAlign val="superscript"/>
        <sz val="15"/>
        <rFont val="Arial"/>
        <family val="2"/>
      </rPr>
      <t>1</t>
    </r>
    <r>
      <rPr>
        <sz val="15"/>
        <rFont val="Arial"/>
        <family val="2"/>
      </rPr>
      <t xml:space="preserve">Please note that the outturn for 2016 Dublin South West Kildare West Wicklow  has been amended following a validation process. </t>
    </r>
  </si>
  <si>
    <r>
      <t xml:space="preserve">Outturn 2016 </t>
    </r>
    <r>
      <rPr>
        <b/>
        <vertAlign val="superscript"/>
        <sz val="20"/>
        <rFont val="Arial Narrow"/>
        <family val="2"/>
      </rPr>
      <t>1</t>
    </r>
  </si>
  <si>
    <r>
      <rPr>
        <vertAlign val="superscript"/>
        <sz val="15"/>
        <rFont val="Arial"/>
        <family val="2"/>
      </rPr>
      <t xml:space="preserve">1 </t>
    </r>
    <r>
      <rPr>
        <sz val="15"/>
        <rFont val="Arial"/>
        <family val="2"/>
      </rPr>
      <t>Please note Outturn 2016 data has been amended since the Q1 2017 report to include full year data.</t>
    </r>
  </si>
  <si>
    <r>
      <t>Of the number of Non-Statutory Foster Care Services at the end of the reporting period how many were visited during the reporting period</t>
    </r>
    <r>
      <rPr>
        <vertAlign val="superscript"/>
        <sz val="20"/>
        <rFont val="Arial"/>
        <family val="2"/>
      </rPr>
      <t>1</t>
    </r>
  </si>
  <si>
    <r>
      <t>The total number of monitoring visits made to Non-Statutory Foster Care Services during the reporting period</t>
    </r>
    <r>
      <rPr>
        <vertAlign val="superscript"/>
        <sz val="20"/>
        <rFont val="Arial"/>
        <family val="2"/>
      </rPr>
      <t>1</t>
    </r>
  </si>
  <si>
    <t>Of the total number of children referred to Family Support Services during the reporting period, the number and percentage of children who received a service during the reporting period</t>
  </si>
</sst>
</file>

<file path=xl/styles.xml><?xml version="1.0" encoding="utf-8"?>
<styleSheet xmlns="http://schemas.openxmlformats.org/spreadsheetml/2006/main">
  <numFmts count="5">
    <numFmt numFmtId="44" formatCode="_-&quot;€&quot;* #,##0.00_-;\-&quot;€&quot;* #,##0.00_-;_-&quot;€&quot;* &quot;-&quot;??_-;_-@_-"/>
    <numFmt numFmtId="43" formatCode="_-* #,##0.00_-;\-* #,##0.00_-;_-* &quot;-&quot;??_-;_-@_-"/>
    <numFmt numFmtId="164" formatCode="#,###;[Red]\(#,###\)"/>
    <numFmt numFmtId="165" formatCode="0.0%"/>
    <numFmt numFmtId="166" formatCode="#,##0.0"/>
  </numFmts>
  <fonts count="106">
    <font>
      <sz val="10"/>
      <name val="Arial"/>
    </font>
    <font>
      <sz val="10"/>
      <name val="Arial"/>
      <family val="2"/>
    </font>
    <font>
      <sz val="10"/>
      <name val="Helv"/>
      <charset val="204"/>
    </font>
    <font>
      <sz val="11"/>
      <color indexed="8"/>
      <name val="Calibri"/>
      <family val="2"/>
    </font>
    <font>
      <sz val="10"/>
      <color indexed="8"/>
      <name val="Arial"/>
      <family val="2"/>
    </font>
    <font>
      <sz val="11"/>
      <color indexed="9"/>
      <name val="Calibri"/>
      <family val="2"/>
    </font>
    <font>
      <sz val="11"/>
      <color indexed="27"/>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5"/>
      <color indexed="56"/>
      <name val="Calibri"/>
      <family val="2"/>
    </font>
    <font>
      <b/>
      <sz val="13"/>
      <color indexed="62"/>
      <name val="Calibri"/>
      <family val="2"/>
    </font>
    <font>
      <b/>
      <sz val="13"/>
      <color indexed="56"/>
      <name val="Calibri"/>
      <family val="2"/>
    </font>
    <font>
      <b/>
      <sz val="11"/>
      <color indexed="62"/>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sz val="10"/>
      <color indexed="39"/>
      <name val="Arial"/>
      <family val="2"/>
    </font>
    <font>
      <b/>
      <sz val="10"/>
      <color indexed="8"/>
      <name val="Arial"/>
      <family val="2"/>
    </font>
    <font>
      <b/>
      <sz val="12"/>
      <color indexed="8"/>
      <name val="Arial"/>
      <family val="2"/>
    </font>
    <font>
      <sz val="10"/>
      <color indexed="8"/>
      <name val="Arial"/>
      <family val="2"/>
    </font>
    <font>
      <b/>
      <sz val="16"/>
      <color indexed="23"/>
      <name val="Arial"/>
      <family val="2"/>
    </font>
    <font>
      <sz val="10"/>
      <color indexed="10"/>
      <name val="Arial"/>
      <family val="2"/>
    </font>
    <font>
      <b/>
      <sz val="18"/>
      <color indexed="62"/>
      <name val="Cambria"/>
      <family val="2"/>
    </font>
    <font>
      <b/>
      <sz val="18"/>
      <color indexed="56"/>
      <name val="Cambria"/>
      <family val="2"/>
    </font>
    <font>
      <b/>
      <sz val="11"/>
      <color indexed="8"/>
      <name val="Calibri"/>
      <family val="2"/>
    </font>
    <font>
      <sz val="11"/>
      <color indexed="10"/>
      <name val="Calibri"/>
      <family val="2"/>
    </font>
    <font>
      <b/>
      <sz val="22"/>
      <name val="Arial Narrow"/>
      <family val="2"/>
    </font>
    <font>
      <b/>
      <sz val="11"/>
      <name val="Arial Narrow"/>
      <family val="2"/>
    </font>
    <font>
      <b/>
      <sz val="12"/>
      <name val="Arial"/>
      <family val="2"/>
    </font>
    <font>
      <b/>
      <sz val="10"/>
      <name val="Arial"/>
      <family val="2"/>
    </font>
    <font>
      <b/>
      <sz val="22"/>
      <name val="Arial"/>
      <family val="2"/>
    </font>
    <font>
      <sz val="16"/>
      <name val="Arial"/>
      <family val="2"/>
    </font>
    <font>
      <b/>
      <sz val="18"/>
      <name val="Arial Narrow"/>
      <family val="2"/>
    </font>
    <font>
      <b/>
      <sz val="20"/>
      <name val="Arial Narrow"/>
      <family val="2"/>
    </font>
    <font>
      <sz val="20"/>
      <name val="Arial Narrow"/>
      <family val="2"/>
    </font>
    <font>
      <b/>
      <i/>
      <sz val="20"/>
      <name val="Arial Narrow"/>
      <family val="2"/>
    </font>
    <font>
      <b/>
      <sz val="16"/>
      <name val="Arial"/>
      <family val="2"/>
    </font>
    <font>
      <b/>
      <sz val="12"/>
      <name val="Arial Narrow"/>
      <family val="2"/>
    </font>
    <font>
      <b/>
      <sz val="14"/>
      <name val="Arial Narrow"/>
      <family val="2"/>
    </font>
    <font>
      <b/>
      <sz val="14"/>
      <color rgb="FFFF0000"/>
      <name val="Arial Narrow"/>
      <family val="2"/>
    </font>
    <font>
      <sz val="12"/>
      <name val="Arial Narrow"/>
      <family val="2"/>
    </font>
    <font>
      <b/>
      <sz val="20"/>
      <name val="Arial"/>
      <family val="2"/>
    </font>
    <font>
      <b/>
      <vertAlign val="superscript"/>
      <sz val="20"/>
      <name val="Arial Narrow"/>
      <family val="2"/>
    </font>
    <font>
      <b/>
      <sz val="18"/>
      <name val="Arial"/>
      <family val="2"/>
    </font>
    <font>
      <sz val="20"/>
      <name val="Arial"/>
      <family val="2"/>
    </font>
    <font>
      <b/>
      <sz val="20"/>
      <color indexed="22"/>
      <name val="Arial"/>
      <family val="2"/>
    </font>
    <font>
      <sz val="22"/>
      <name val="Arial"/>
      <family val="2"/>
    </font>
    <font>
      <sz val="15"/>
      <name val="Arial"/>
      <family val="2"/>
    </font>
    <font>
      <vertAlign val="superscript"/>
      <sz val="15"/>
      <name val="Arial"/>
      <family val="2"/>
    </font>
    <font>
      <b/>
      <sz val="10.5"/>
      <name val="Arial Narrow"/>
      <family val="2"/>
    </font>
    <font>
      <b/>
      <sz val="14"/>
      <name val="Calibri"/>
      <family val="2"/>
    </font>
    <font>
      <b/>
      <sz val="12"/>
      <color rgb="FFC00000"/>
      <name val="Arial Narrow"/>
      <family val="2"/>
    </font>
    <font>
      <b/>
      <sz val="28"/>
      <name val="Arial"/>
      <family val="2"/>
    </font>
    <font>
      <u/>
      <sz val="10"/>
      <color indexed="12"/>
      <name val="Arial"/>
      <family val="2"/>
    </font>
    <font>
      <sz val="28"/>
      <name val="Arial"/>
      <family val="2"/>
    </font>
    <font>
      <b/>
      <sz val="24"/>
      <name val="Arial Narrow"/>
      <family val="2"/>
    </font>
    <font>
      <b/>
      <sz val="32"/>
      <name val="Arial Narrow"/>
      <family val="2"/>
    </font>
    <font>
      <b/>
      <u/>
      <sz val="32"/>
      <color theme="6" tint="-0.499984740745262"/>
      <name val="Arial Narrow"/>
      <family val="2"/>
    </font>
    <font>
      <b/>
      <sz val="20"/>
      <color theme="0"/>
      <name val="Arial"/>
      <family val="2"/>
    </font>
    <font>
      <b/>
      <sz val="16"/>
      <color theme="0"/>
      <name val="Arial"/>
      <family val="2"/>
    </font>
    <font>
      <b/>
      <sz val="22"/>
      <color theme="0"/>
      <name val="Arial"/>
      <family val="2"/>
    </font>
    <font>
      <sz val="10"/>
      <color theme="0"/>
      <name val="Arial"/>
      <family val="2"/>
    </font>
    <font>
      <b/>
      <u/>
      <sz val="31"/>
      <color theme="6" tint="-0.499984740745262"/>
      <name val="Arial Narrow"/>
      <family val="2"/>
    </font>
    <font>
      <u/>
      <sz val="30"/>
      <color indexed="12"/>
      <name val="Arial"/>
      <family val="2"/>
    </font>
    <font>
      <sz val="22"/>
      <color theme="0"/>
      <name val="Arial"/>
      <family val="2"/>
    </font>
    <font>
      <b/>
      <sz val="20"/>
      <color theme="0"/>
      <name val="Arial Narrow"/>
      <family val="2"/>
    </font>
    <font>
      <b/>
      <sz val="14"/>
      <color rgb="FFFF0000"/>
      <name val="Arial"/>
      <family val="2"/>
    </font>
    <font>
      <sz val="14"/>
      <color rgb="FFFF0000"/>
      <name val="Arial"/>
      <family val="2"/>
    </font>
    <font>
      <b/>
      <sz val="30"/>
      <color rgb="FFFF0000"/>
      <name val="Arial"/>
      <family val="2"/>
    </font>
    <font>
      <b/>
      <sz val="20"/>
      <color rgb="FFFF0000"/>
      <name val="Calibri"/>
      <family val="2"/>
    </font>
    <font>
      <b/>
      <sz val="22"/>
      <color theme="0"/>
      <name val="Arial Narrow"/>
      <family val="2"/>
    </font>
    <font>
      <b/>
      <u/>
      <sz val="22"/>
      <color theme="0"/>
      <name val="Arial Narrow"/>
      <family val="2"/>
    </font>
    <font>
      <b/>
      <u/>
      <sz val="20"/>
      <color theme="0"/>
      <name val="Arial Narrow"/>
      <family val="2"/>
    </font>
    <font>
      <b/>
      <i/>
      <sz val="20"/>
      <color theme="0"/>
      <name val="Arial Narrow"/>
      <family val="2"/>
    </font>
    <font>
      <b/>
      <sz val="14"/>
      <color theme="0"/>
      <name val="Arial Narrow"/>
      <family val="2"/>
    </font>
    <font>
      <b/>
      <sz val="12"/>
      <color rgb="FFC00000"/>
      <name val="Arial"/>
      <family val="2"/>
    </font>
    <font>
      <b/>
      <sz val="18"/>
      <color theme="0"/>
      <name val="Arial Narrow"/>
      <family val="2"/>
    </font>
    <font>
      <sz val="16"/>
      <color theme="0"/>
      <name val="Arial"/>
      <family val="2"/>
    </font>
    <font>
      <b/>
      <vertAlign val="superscript"/>
      <sz val="22"/>
      <color theme="0"/>
      <name val="Arial"/>
      <family val="2"/>
    </font>
    <font>
      <b/>
      <vertAlign val="superscript"/>
      <sz val="16"/>
      <color theme="0"/>
      <name val="Arial"/>
      <family val="2"/>
    </font>
    <font>
      <b/>
      <sz val="28"/>
      <color theme="0"/>
      <name val="Arial Narrow"/>
      <family val="2"/>
    </font>
    <font>
      <b/>
      <sz val="12"/>
      <name val="Calibri"/>
      <family val="2"/>
    </font>
    <font>
      <sz val="12"/>
      <color rgb="FFFF0000"/>
      <name val="Arial"/>
      <family val="2"/>
    </font>
    <font>
      <b/>
      <sz val="20"/>
      <color rgb="FFFF0000"/>
      <name val="Arial Narrow"/>
      <family val="2"/>
    </font>
    <font>
      <b/>
      <sz val="21"/>
      <color theme="0"/>
      <name val="Arial"/>
      <family val="2"/>
    </font>
    <font>
      <b/>
      <sz val="10"/>
      <color theme="0"/>
      <name val="Arial"/>
      <family val="2"/>
    </font>
    <font>
      <b/>
      <sz val="11"/>
      <name val="Arial"/>
      <family val="2"/>
    </font>
    <font>
      <b/>
      <sz val="9"/>
      <color theme="0"/>
      <name val="Arial"/>
      <family val="2"/>
    </font>
    <font>
      <b/>
      <sz val="20"/>
      <color theme="8" tint="-0.249977111117893"/>
      <name val="Arial Narrow"/>
      <family val="2"/>
    </font>
    <font>
      <b/>
      <sz val="20"/>
      <color rgb="FFFFFF00"/>
      <name val="Arial Narrow"/>
      <family val="2"/>
    </font>
    <font>
      <b/>
      <sz val="20"/>
      <color theme="1"/>
      <name val="Arial Narrow"/>
      <family val="2"/>
    </font>
    <font>
      <b/>
      <sz val="20"/>
      <color theme="6" tint="0.79998168889431442"/>
      <name val="Arial"/>
      <family val="2"/>
    </font>
    <font>
      <sz val="16"/>
      <color rgb="FFFF0000"/>
      <name val="Arial"/>
      <family val="2"/>
    </font>
    <font>
      <vertAlign val="superscript"/>
      <sz val="20"/>
      <name val="Arial"/>
      <family val="2"/>
    </font>
    <font>
      <u/>
      <sz val="16"/>
      <color rgb="FFFF0000"/>
      <name val="Arial"/>
      <family val="2"/>
    </font>
    <font>
      <vertAlign val="superscript"/>
      <sz val="16"/>
      <name val="Arial"/>
      <family val="2"/>
    </font>
    <font>
      <b/>
      <sz val="20"/>
      <color indexed="22"/>
      <name val="Arial Narrow"/>
      <family val="2"/>
    </font>
    <font>
      <b/>
      <sz val="20"/>
      <color theme="0" tint="-0.249977111117893"/>
      <name val="Arial Narrow"/>
      <family val="2"/>
    </font>
    <font>
      <b/>
      <vertAlign val="superscript"/>
      <sz val="18"/>
      <name val="Arial"/>
      <family val="2"/>
    </font>
  </fonts>
  <fills count="65">
    <fill>
      <patternFill patternType="none"/>
    </fill>
    <fill>
      <patternFill patternType="gray125"/>
    </fill>
    <fill>
      <patternFill patternType="solid">
        <fgColor indexed="34"/>
      </patternFill>
    </fill>
    <fill>
      <patternFill patternType="solid">
        <fgColor indexed="31"/>
      </patternFill>
    </fill>
    <fill>
      <patternFill patternType="solid">
        <fgColor indexed="30"/>
      </patternFill>
    </fill>
    <fill>
      <patternFill patternType="solid">
        <fgColor indexed="45"/>
      </patternFill>
    </fill>
    <fill>
      <patternFill patternType="solid">
        <fgColor indexed="26"/>
      </patternFill>
    </fill>
    <fill>
      <patternFill patternType="solid">
        <fgColor indexed="42"/>
      </patternFill>
    </fill>
    <fill>
      <patternFill patternType="solid">
        <fgColor indexed="9"/>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22"/>
      </patternFill>
    </fill>
    <fill>
      <patternFill patternType="solid">
        <fgColor indexed="51"/>
      </patternFill>
    </fill>
    <fill>
      <patternFill patternType="solid">
        <fgColor indexed="4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bgColor indexed="64"/>
      </patternFill>
    </fill>
    <fill>
      <patternFill patternType="lightTrellis">
        <bgColor theme="0" tint="-0.249977111117893"/>
      </patternFill>
    </fill>
    <fill>
      <patternFill patternType="solid">
        <fgColor theme="6" tint="-0.499984740745262"/>
        <bgColor indexed="64"/>
      </patternFill>
    </fill>
    <fill>
      <patternFill patternType="solid">
        <fgColor theme="1" tint="0.499984740745262"/>
        <bgColor indexed="64"/>
      </patternFill>
    </fill>
    <fill>
      <patternFill patternType="solid">
        <fgColor theme="6" tint="-0.249977111117893"/>
        <bgColor indexed="64"/>
      </patternFill>
    </fill>
    <fill>
      <patternFill patternType="darkGray">
        <bgColor theme="4" tint="0.79998168889431442"/>
      </patternFill>
    </fill>
    <fill>
      <patternFill patternType="darkGray"/>
    </fill>
    <fill>
      <patternFill patternType="darkGray">
        <bgColor rgb="FFFFFF00"/>
      </patternFill>
    </fill>
    <fill>
      <patternFill patternType="solid">
        <fgColor theme="8" tint="-0.249977111117893"/>
        <bgColor indexed="64"/>
      </patternFill>
    </fill>
    <fill>
      <patternFill patternType="solid">
        <fgColor theme="6" tint="0.79998168889431442"/>
        <bgColor indexed="64"/>
      </patternFill>
    </fill>
    <fill>
      <patternFill patternType="solid">
        <fgColor theme="1" tint="0.249977111117893"/>
        <bgColor indexed="64"/>
      </patternFill>
    </fill>
    <fill>
      <patternFill patternType="solid">
        <fgColor theme="0" tint="-0.499984740745262"/>
        <bgColor indexed="64"/>
      </patternFill>
    </fill>
    <fill>
      <patternFill patternType="solid">
        <fgColor theme="6" tint="0.59999389629810485"/>
        <bgColor indexed="64"/>
      </patternFill>
    </fill>
    <fill>
      <patternFill patternType="darkTrellis">
        <bgColor theme="6" tint="0.7998901333658864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34"/>
      </bottom>
      <diagonal/>
    </border>
    <border>
      <left/>
      <right/>
      <top/>
      <bottom style="thick">
        <color indexed="22"/>
      </bottom>
      <diagonal/>
    </border>
    <border>
      <left/>
      <right/>
      <top/>
      <bottom style="medium">
        <color indexed="34"/>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38">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2"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2" borderId="0" applyNumberFormat="0" applyBorder="0" applyAlignment="0" applyProtection="0"/>
    <xf numFmtId="0" fontId="3" fillId="12" borderId="0" applyNumberFormat="0" applyBorder="0" applyAlignment="0" applyProtection="0"/>
    <xf numFmtId="0" fontId="3" fillId="4" borderId="0" applyNumberFormat="0" applyBorder="0" applyAlignment="0" applyProtection="0"/>
    <xf numFmtId="0" fontId="3" fillId="13" borderId="0" applyNumberFormat="0" applyBorder="0" applyAlignment="0" applyProtection="0"/>
    <xf numFmtId="0" fontId="3" fillId="6"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9" borderId="0" applyNumberFormat="0" applyBorder="0" applyAlignment="0" applyProtection="0"/>
    <xf numFmtId="0" fontId="3" fillId="2"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6"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2" borderId="0" applyNumberFormat="0" applyBorder="0" applyAlignment="0" applyProtection="0"/>
    <xf numFmtId="0" fontId="5" fillId="19" borderId="0" applyNumberFormat="0" applyBorder="0" applyAlignment="0" applyProtection="0"/>
    <xf numFmtId="0" fontId="5" fillId="11" borderId="0" applyNumberFormat="0" applyBorder="0" applyAlignment="0" applyProtection="0"/>
    <xf numFmtId="0" fontId="5" fillId="20" borderId="0" applyNumberFormat="0" applyBorder="0" applyAlignment="0" applyProtection="0"/>
    <xf numFmtId="0" fontId="5" fillId="19"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6" fillId="5" borderId="0" applyNumberFormat="0" applyBorder="0" applyAlignment="0" applyProtection="0"/>
    <xf numFmtId="0" fontId="7" fillId="5" borderId="0" applyNumberFormat="0" applyBorder="0" applyAlignment="0" applyProtection="0"/>
    <xf numFmtId="0" fontId="8" fillId="8" borderId="1" applyNumberFormat="0" applyAlignment="0" applyProtection="0"/>
    <xf numFmtId="0" fontId="8" fillId="15" borderId="1" applyNumberFormat="0" applyAlignment="0" applyProtection="0"/>
    <xf numFmtId="0" fontId="9" fillId="26" borderId="2" applyNumberFormat="0" applyAlignment="0" applyProtection="0"/>
    <xf numFmtId="0" fontId="9" fillId="26"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2" borderId="0" applyNumberFormat="0" applyBorder="0" applyAlignment="0" applyProtection="0"/>
    <xf numFmtId="0" fontId="11" fillId="7"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11" borderId="1" applyNumberFormat="0" applyAlignment="0" applyProtection="0"/>
    <xf numFmtId="0" fontId="18" fillId="11" borderId="1" applyNumberFormat="0" applyAlignment="0" applyProtection="0"/>
    <xf numFmtId="0" fontId="19" fillId="0" borderId="9" applyNumberFormat="0" applyFill="0" applyAlignment="0" applyProtection="0"/>
    <xf numFmtId="0" fontId="19" fillId="0" borderId="9" applyNumberFormat="0" applyFill="0" applyAlignment="0" applyProtection="0"/>
    <xf numFmtId="0" fontId="20" fillId="17" borderId="0" applyNumberFormat="0" applyBorder="0" applyAlignment="0" applyProtection="0"/>
    <xf numFmtId="0" fontId="20" fillId="17" borderId="0" applyNumberFormat="0" applyBorder="0" applyAlignment="0" applyProtection="0"/>
    <xf numFmtId="164" fontId="1" fillId="0" borderId="0" applyFill="0" applyBorder="0" applyProtection="0">
      <alignment vertical="center"/>
    </xf>
    <xf numFmtId="0" fontId="21" fillId="0" borderId="0"/>
    <xf numFmtId="0" fontId="21" fillId="0" borderId="0"/>
    <xf numFmtId="0" fontId="21" fillId="0" borderId="0"/>
    <xf numFmtId="0" fontId="3" fillId="0" borderId="0"/>
    <xf numFmtId="0" fontId="1" fillId="0" borderId="0"/>
    <xf numFmtId="0" fontId="2" fillId="0" borderId="0"/>
    <xf numFmtId="0" fontId="2" fillId="0" borderId="0"/>
    <xf numFmtId="0" fontId="2" fillId="0" borderId="0"/>
    <xf numFmtId="0" fontId="1" fillId="17" borderId="10" applyNumberFormat="0" applyFont="0" applyAlignment="0" applyProtection="0"/>
    <xf numFmtId="0" fontId="21" fillId="6" borderId="10" applyNumberFormat="0" applyFont="0" applyAlignment="0" applyProtection="0"/>
    <xf numFmtId="0" fontId="22" fillId="8" borderId="11" applyNumberFormat="0" applyAlignment="0" applyProtection="0"/>
    <xf numFmtId="0" fontId="22" fillId="15" borderId="11" applyNumberFormat="0" applyAlignment="0" applyProtection="0"/>
    <xf numFmtId="9" fontId="1" fillId="0" borderId="0" applyFont="0" applyFill="0" applyBorder="0" applyAlignment="0" applyProtection="0"/>
    <xf numFmtId="9" fontId="21" fillId="0" borderId="0" applyFont="0" applyFill="0" applyBorder="0" applyAlignment="0" applyProtection="0"/>
    <xf numFmtId="0" fontId="1" fillId="27" borderId="0"/>
    <xf numFmtId="4" fontId="4" fillId="28" borderId="11" applyNumberFormat="0" applyProtection="0">
      <alignment vertical="center"/>
    </xf>
    <xf numFmtId="4" fontId="23" fillId="28" borderId="11" applyNumberFormat="0" applyProtection="0">
      <alignment vertical="center"/>
    </xf>
    <xf numFmtId="4" fontId="4" fillId="28" borderId="11" applyNumberFormat="0" applyProtection="0">
      <alignment horizontal="left" vertical="center" indent="1"/>
    </xf>
    <xf numFmtId="4" fontId="4" fillId="28" borderId="11" applyNumberFormat="0" applyProtection="0">
      <alignment horizontal="left" vertical="center" indent="1"/>
    </xf>
    <xf numFmtId="0" fontId="1" fillId="29" borderId="11" applyNumberFormat="0" applyProtection="0">
      <alignment horizontal="left" vertical="center" indent="1"/>
    </xf>
    <xf numFmtId="4" fontId="4" fillId="30" borderId="11" applyNumberFormat="0" applyProtection="0">
      <alignment horizontal="right" vertical="center"/>
    </xf>
    <xf numFmtId="4" fontId="4" fillId="31" borderId="11" applyNumberFormat="0" applyProtection="0">
      <alignment horizontal="right" vertical="center"/>
    </xf>
    <xf numFmtId="4" fontId="4" fillId="32" borderId="11" applyNumberFormat="0" applyProtection="0">
      <alignment horizontal="right" vertical="center"/>
    </xf>
    <xf numFmtId="4" fontId="4" fillId="33" borderId="11" applyNumberFormat="0" applyProtection="0">
      <alignment horizontal="right" vertical="center"/>
    </xf>
    <xf numFmtId="4" fontId="4" fillId="34" borderId="11" applyNumberFormat="0" applyProtection="0">
      <alignment horizontal="right" vertical="center"/>
    </xf>
    <xf numFmtId="4" fontId="4" fillId="35" borderId="11" applyNumberFormat="0" applyProtection="0">
      <alignment horizontal="right" vertical="center"/>
    </xf>
    <xf numFmtId="4" fontId="4" fillId="36" borderId="11" applyNumberFormat="0" applyProtection="0">
      <alignment horizontal="right" vertical="center"/>
    </xf>
    <xf numFmtId="4" fontId="4" fillId="37" borderId="11" applyNumberFormat="0" applyProtection="0">
      <alignment horizontal="right" vertical="center"/>
    </xf>
    <xf numFmtId="4" fontId="4" fillId="38" borderId="11" applyNumberFormat="0" applyProtection="0">
      <alignment horizontal="right" vertical="center"/>
    </xf>
    <xf numFmtId="4" fontId="24" fillId="39" borderId="11" applyNumberFormat="0" applyProtection="0">
      <alignment horizontal="left" vertical="center" indent="1"/>
    </xf>
    <xf numFmtId="4" fontId="4" fillId="40" borderId="12" applyNumberFormat="0" applyProtection="0">
      <alignment horizontal="left" vertical="center" indent="1"/>
    </xf>
    <xf numFmtId="4" fontId="25" fillId="41" borderId="0" applyNumberFormat="0" applyProtection="0">
      <alignment horizontal="left" vertical="center" indent="1"/>
    </xf>
    <xf numFmtId="0" fontId="1" fillId="29" borderId="11" applyNumberFormat="0" applyProtection="0">
      <alignment horizontal="left" vertical="center" indent="1"/>
    </xf>
    <xf numFmtId="4" fontId="26" fillId="40" borderId="11" applyNumberFormat="0" applyProtection="0">
      <alignment horizontal="left" vertical="center" indent="1"/>
    </xf>
    <xf numFmtId="4" fontId="26" fillId="42" borderId="11" applyNumberFormat="0" applyProtection="0">
      <alignment horizontal="left" vertical="center" indent="1"/>
    </xf>
    <xf numFmtId="0" fontId="1" fillId="42" borderId="11" applyNumberFormat="0" applyProtection="0">
      <alignment horizontal="left" vertical="center" indent="1"/>
    </xf>
    <xf numFmtId="0" fontId="1" fillId="42" borderId="11" applyNumberFormat="0" applyProtection="0">
      <alignment horizontal="left" vertical="center" indent="1"/>
    </xf>
    <xf numFmtId="0" fontId="1" fillId="43" borderId="11" applyNumberFormat="0" applyProtection="0">
      <alignment horizontal="left" vertical="center" indent="1"/>
    </xf>
    <xf numFmtId="0" fontId="1" fillId="43" borderId="11" applyNumberFormat="0" applyProtection="0">
      <alignment horizontal="left" vertical="center" indent="1"/>
    </xf>
    <xf numFmtId="0" fontId="1" fillId="27" borderId="11" applyNumberFormat="0" applyProtection="0">
      <alignment horizontal="left" vertical="center" indent="1"/>
    </xf>
    <xf numFmtId="0" fontId="1" fillId="27" borderId="11" applyNumberFormat="0" applyProtection="0">
      <alignment horizontal="left" vertical="center" indent="1"/>
    </xf>
    <xf numFmtId="0" fontId="1" fillId="29" borderId="11" applyNumberFormat="0" applyProtection="0">
      <alignment horizontal="left" vertical="center" indent="1"/>
    </xf>
    <xf numFmtId="0" fontId="1" fillId="29" borderId="11" applyNumberFormat="0" applyProtection="0">
      <alignment horizontal="left" vertical="center" indent="1"/>
    </xf>
    <xf numFmtId="4" fontId="4" fillId="44" borderId="11" applyNumberFormat="0" applyProtection="0">
      <alignment vertical="center"/>
    </xf>
    <xf numFmtId="4" fontId="23" fillId="44" borderId="11" applyNumberFormat="0" applyProtection="0">
      <alignment vertical="center"/>
    </xf>
    <xf numFmtId="4" fontId="4" fillId="44" borderId="11" applyNumberFormat="0" applyProtection="0">
      <alignment horizontal="left" vertical="center" indent="1"/>
    </xf>
    <xf numFmtId="4" fontId="4" fillId="44" borderId="11" applyNumberFormat="0" applyProtection="0">
      <alignment horizontal="left" vertical="center" indent="1"/>
    </xf>
    <xf numFmtId="4" fontId="4" fillId="40" borderId="11" applyNumberFormat="0" applyProtection="0">
      <alignment horizontal="right" vertical="center"/>
    </xf>
    <xf numFmtId="4" fontId="23" fillId="40" borderId="11" applyNumberFormat="0" applyProtection="0">
      <alignment horizontal="right" vertical="center"/>
    </xf>
    <xf numFmtId="0" fontId="1" fillId="29" borderId="11" applyNumberFormat="0" applyProtection="0">
      <alignment horizontal="left" vertical="center" indent="1"/>
    </xf>
    <xf numFmtId="0" fontId="1" fillId="29" borderId="11" applyNumberFormat="0" applyProtection="0">
      <alignment horizontal="left" vertical="center" indent="1"/>
    </xf>
    <xf numFmtId="0" fontId="27" fillId="0" borderId="0"/>
    <xf numFmtId="4" fontId="28" fillId="40" borderId="11" applyNumberFormat="0" applyProtection="0">
      <alignment horizontal="right" vertical="center"/>
    </xf>
    <xf numFmtId="0" fontId="2" fillId="0" borderId="0"/>
    <xf numFmtId="0" fontId="29" fillId="0" borderId="0" applyNumberFormat="0" applyFill="0" applyBorder="0" applyAlignment="0" applyProtection="0"/>
    <xf numFmtId="0" fontId="30" fillId="0" borderId="0" applyNumberFormat="0" applyFill="0" applyBorder="0" applyAlignment="0" applyProtection="0"/>
    <xf numFmtId="0" fontId="31" fillId="0" borderId="13" applyNumberFormat="0" applyFill="0" applyAlignment="0" applyProtection="0"/>
    <xf numFmtId="0" fontId="31" fillId="0" borderId="14"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60" fillId="0" borderId="0" applyNumberFormat="0" applyFill="0" applyBorder="0" applyAlignment="0" applyProtection="0">
      <alignment vertical="top"/>
      <protection locked="0"/>
    </xf>
    <xf numFmtId="0" fontId="1" fillId="0" borderId="0"/>
  </cellStyleXfs>
  <cellXfs count="277">
    <xf numFmtId="0" fontId="0" fillId="0" borderId="0" xfId="0"/>
    <xf numFmtId="9" fontId="0" fillId="0" borderId="0" xfId="0" applyNumberFormat="1"/>
    <xf numFmtId="0" fontId="0" fillId="0" borderId="0" xfId="0" applyFill="1"/>
    <xf numFmtId="3" fontId="0" fillId="0" borderId="0" xfId="0" applyNumberFormat="1"/>
    <xf numFmtId="3" fontId="40" fillId="0" borderId="15" xfId="82" applyNumberFormat="1" applyFont="1" applyFill="1" applyBorder="1" applyAlignment="1">
      <alignment horizontal="center" vertical="center" wrapText="1"/>
    </xf>
    <xf numFmtId="3" fontId="40" fillId="48" borderId="0" xfId="82" applyNumberFormat="1" applyFont="1" applyFill="1" applyBorder="1" applyAlignment="1">
      <alignment horizontal="center" vertical="center" wrapText="1"/>
    </xf>
    <xf numFmtId="9" fontId="40" fillId="47" borderId="0" xfId="82" applyNumberFormat="1" applyFont="1" applyFill="1" applyBorder="1" applyAlignment="1">
      <alignment horizontal="center" vertical="center" wrapText="1"/>
    </xf>
    <xf numFmtId="9" fontId="40" fillId="48" borderId="0" xfId="82" applyNumberFormat="1" applyFont="1" applyFill="1" applyBorder="1" applyAlignment="1">
      <alignment horizontal="center" vertical="center" wrapText="1"/>
    </xf>
    <xf numFmtId="0" fontId="0" fillId="0" borderId="0" xfId="0" applyAlignment="1">
      <alignment horizontal="left"/>
    </xf>
    <xf numFmtId="0" fontId="36" fillId="0" borderId="0" xfId="0" applyFont="1"/>
    <xf numFmtId="0" fontId="39" fillId="48" borderId="0" xfId="80" applyFont="1" applyFill="1" applyBorder="1" applyAlignment="1">
      <alignment horizontal="center" vertical="center" textRotation="180" wrapText="1"/>
    </xf>
    <xf numFmtId="0" fontId="43" fillId="46" borderId="0" xfId="0" applyFont="1" applyFill="1" applyBorder="1" applyAlignment="1">
      <alignment horizontal="center" vertical="center" wrapText="1"/>
    </xf>
    <xf numFmtId="0" fontId="37" fillId="46" borderId="0" xfId="0" applyFont="1" applyFill="1" applyBorder="1" applyAlignment="1">
      <alignment horizontal="left" vertical="center" wrapText="1"/>
    </xf>
    <xf numFmtId="0" fontId="40" fillId="0" borderId="16" xfId="82" applyFont="1" applyFill="1" applyBorder="1" applyAlignment="1">
      <alignment horizontal="left" vertical="center" wrapText="1"/>
    </xf>
    <xf numFmtId="3" fontId="40" fillId="47" borderId="0" xfId="82" applyNumberFormat="1" applyFont="1" applyFill="1" applyBorder="1" applyAlignment="1">
      <alignment horizontal="center" vertical="center" wrapText="1"/>
    </xf>
    <xf numFmtId="3" fontId="41" fillId="0" borderId="0" xfId="82" applyNumberFormat="1" applyFont="1" applyFill="1" applyBorder="1" applyAlignment="1">
      <alignment horizontal="center" vertical="center" wrapText="1"/>
    </xf>
    <xf numFmtId="3" fontId="40" fillId="48" borderId="17" xfId="82" applyNumberFormat="1" applyFont="1" applyFill="1" applyBorder="1" applyAlignment="1">
      <alignment horizontal="center" vertical="center" wrapText="1"/>
    </xf>
    <xf numFmtId="0" fontId="53" fillId="49" borderId="18" xfId="83" applyFont="1" applyFill="1" applyBorder="1" applyAlignment="1">
      <alignment horizontal="right" vertical="center" wrapText="1"/>
    </xf>
    <xf numFmtId="165" fontId="51" fillId="27" borderId="20" xfId="83" applyNumberFormat="1" applyFont="1" applyFill="1" applyBorder="1" applyAlignment="1">
      <alignment horizontal="right" vertical="center" wrapText="1"/>
    </xf>
    <xf numFmtId="0" fontId="0" fillId="0" borderId="0" xfId="0" applyAlignment="1">
      <alignment vertical="center"/>
    </xf>
    <xf numFmtId="0" fontId="36" fillId="0" borderId="0" xfId="0" applyFont="1" applyAlignment="1">
      <alignment vertical="center"/>
    </xf>
    <xf numFmtId="165" fontId="51" fillId="27" borderId="0" xfId="83" applyNumberFormat="1" applyFont="1" applyFill="1" applyBorder="1" applyAlignment="1">
      <alignment horizontal="right" vertical="center" wrapText="1"/>
    </xf>
    <xf numFmtId="0" fontId="0" fillId="0" borderId="0" xfId="0" applyFill="1" applyBorder="1"/>
    <xf numFmtId="0" fontId="48" fillId="0" borderId="0" xfId="0" applyFont="1"/>
    <xf numFmtId="0" fontId="59" fillId="0" borderId="0" xfId="0" applyFont="1" applyAlignment="1"/>
    <xf numFmtId="0" fontId="61" fillId="0" borderId="0" xfId="0" applyFont="1"/>
    <xf numFmtId="165" fontId="34" fillId="0" borderId="0" xfId="80" applyNumberFormat="1" applyFont="1" applyFill="1" applyBorder="1" applyAlignment="1">
      <alignment horizontal="center" vertical="center" wrapText="1"/>
    </xf>
    <xf numFmtId="3" fontId="40" fillId="0" borderId="0" xfId="82" applyNumberFormat="1" applyFont="1" applyFill="1" applyBorder="1" applyAlignment="1">
      <alignment horizontal="center" vertical="center" wrapText="1"/>
    </xf>
    <xf numFmtId="0" fontId="54" fillId="0" borderId="0" xfId="0" applyFont="1" applyAlignment="1">
      <alignment vertical="center"/>
    </xf>
    <xf numFmtId="0" fontId="61" fillId="0" borderId="0" xfId="0" applyFont="1" applyFill="1"/>
    <xf numFmtId="0" fontId="47" fillId="0" borderId="0" xfId="0" applyFont="1" applyFill="1" applyBorder="1" applyAlignment="1">
      <alignment vertical="center"/>
    </xf>
    <xf numFmtId="0" fontId="68" fillId="0" borderId="0" xfId="0" applyFont="1"/>
    <xf numFmtId="0" fontId="73" fillId="0" borderId="0" xfId="0" applyFont="1"/>
    <xf numFmtId="9" fontId="73" fillId="0" borderId="0" xfId="0" applyNumberFormat="1" applyFont="1"/>
    <xf numFmtId="3" fontId="73" fillId="0" borderId="0" xfId="0" applyNumberFormat="1" applyFont="1"/>
    <xf numFmtId="0" fontId="73" fillId="0" borderId="0" xfId="0" applyFont="1" applyAlignment="1">
      <alignment vertical="center"/>
    </xf>
    <xf numFmtId="0" fontId="46" fillId="48" borderId="0" xfId="80" applyFont="1" applyFill="1" applyBorder="1" applyAlignment="1">
      <alignment horizontal="center" vertical="center" textRotation="180" wrapText="1"/>
    </xf>
    <xf numFmtId="0" fontId="46" fillId="46" borderId="0" xfId="0" applyFont="1" applyFill="1" applyBorder="1" applyAlignment="1">
      <alignment horizontal="center" vertical="center" wrapText="1"/>
    </xf>
    <xf numFmtId="9" fontId="46" fillId="48" borderId="0" xfId="82" applyNumberFormat="1" applyFont="1" applyFill="1" applyBorder="1" applyAlignment="1">
      <alignment horizontal="center" vertical="center" wrapText="1"/>
    </xf>
    <xf numFmtId="3" fontId="46" fillId="48" borderId="0" xfId="82" applyNumberFormat="1" applyFont="1" applyFill="1" applyBorder="1" applyAlignment="1">
      <alignment horizontal="center" vertical="center" wrapText="1"/>
    </xf>
    <xf numFmtId="9" fontId="46" fillId="47" borderId="0" xfId="82" applyNumberFormat="1" applyFont="1" applyFill="1" applyBorder="1" applyAlignment="1">
      <alignment horizontal="center" vertical="center" wrapText="1"/>
    </xf>
    <xf numFmtId="0" fontId="46" fillId="0" borderId="0" xfId="0" applyFont="1" applyAlignment="1">
      <alignment horizontal="center" vertical="center"/>
    </xf>
    <xf numFmtId="0" fontId="73" fillId="48" borderId="0" xfId="80" applyFont="1" applyFill="1" applyBorder="1" applyAlignment="1">
      <alignment horizontal="center" vertical="center" textRotation="180" wrapText="1"/>
    </xf>
    <xf numFmtId="0" fontId="73" fillId="46" borderId="0" xfId="0" applyFont="1" applyFill="1" applyBorder="1" applyAlignment="1">
      <alignment horizontal="center" vertical="center" wrapText="1"/>
    </xf>
    <xf numFmtId="3" fontId="73" fillId="48" borderId="0" xfId="82" applyNumberFormat="1" applyFont="1" applyFill="1" applyBorder="1" applyAlignment="1">
      <alignment horizontal="center" vertical="center" wrapText="1"/>
    </xf>
    <xf numFmtId="9" fontId="73" fillId="48" borderId="0" xfId="82" applyNumberFormat="1" applyFont="1" applyFill="1" applyBorder="1" applyAlignment="1">
      <alignment horizontal="center" vertical="center" wrapText="1"/>
    </xf>
    <xf numFmtId="9" fontId="73" fillId="47" borderId="0" xfId="82" applyNumberFormat="1" applyFont="1" applyFill="1" applyBorder="1" applyAlignment="1">
      <alignment horizontal="center" vertical="center" wrapText="1"/>
    </xf>
    <xf numFmtId="0" fontId="73" fillId="0" borderId="0" xfId="0" applyFont="1" applyAlignment="1">
      <alignment horizontal="center" vertical="center"/>
    </xf>
    <xf numFmtId="0" fontId="73" fillId="0" borderId="0" xfId="0" applyFont="1" applyFill="1" applyAlignment="1">
      <alignment vertical="center"/>
    </xf>
    <xf numFmtId="0" fontId="73" fillId="0" borderId="0" xfId="0" applyFont="1" applyFill="1" applyAlignment="1">
      <alignment horizontal="center" vertical="center"/>
    </xf>
    <xf numFmtId="0" fontId="1" fillId="0" borderId="0" xfId="137"/>
    <xf numFmtId="0" fontId="36" fillId="0" borderId="0" xfId="137" applyFont="1"/>
    <xf numFmtId="0" fontId="1" fillId="0" borderId="0" xfId="137" applyAlignment="1">
      <alignment horizontal="left"/>
    </xf>
    <xf numFmtId="0" fontId="37" fillId="46" borderId="0" xfId="137" applyFont="1" applyFill="1" applyBorder="1" applyAlignment="1">
      <alignment horizontal="left" vertical="center" wrapText="1"/>
    </xf>
    <xf numFmtId="9" fontId="1" fillId="0" borderId="0" xfId="137" applyNumberFormat="1"/>
    <xf numFmtId="0" fontId="43" fillId="46" borderId="0" xfId="137" applyFont="1" applyFill="1" applyBorder="1" applyAlignment="1">
      <alignment horizontal="center" vertical="center" wrapText="1"/>
    </xf>
    <xf numFmtId="9" fontId="0" fillId="0" borderId="0" xfId="0" applyNumberFormat="1" applyAlignment="1">
      <alignment horizontal="center" vertical="center"/>
    </xf>
    <xf numFmtId="9" fontId="0" fillId="0" borderId="0" xfId="0" applyNumberFormat="1" applyAlignment="1">
      <alignment vertical="center"/>
    </xf>
    <xf numFmtId="9" fontId="74" fillId="0" borderId="0" xfId="0" applyNumberFormat="1" applyFont="1" applyAlignment="1">
      <alignment vertical="center"/>
    </xf>
    <xf numFmtId="0" fontId="74" fillId="0" borderId="0" xfId="137" applyFont="1"/>
    <xf numFmtId="3" fontId="74" fillId="0" borderId="0" xfId="137" applyNumberFormat="1" applyFont="1"/>
    <xf numFmtId="0" fontId="73" fillId="0" borderId="0" xfId="137" applyFont="1" applyAlignment="1">
      <alignment horizontal="center" vertical="center"/>
    </xf>
    <xf numFmtId="3" fontId="73" fillId="0" borderId="0" xfId="137" applyNumberFormat="1" applyFont="1" applyAlignment="1">
      <alignment horizontal="center" vertical="center"/>
    </xf>
    <xf numFmtId="9" fontId="73" fillId="0" borderId="0" xfId="137" applyNumberFormat="1" applyFont="1" applyAlignment="1">
      <alignment horizontal="center" vertical="center"/>
    </xf>
    <xf numFmtId="0" fontId="54" fillId="0" borderId="0" xfId="82" applyFont="1" applyFill="1" applyBorder="1" applyAlignment="1">
      <alignment horizontal="left" vertical="center"/>
    </xf>
    <xf numFmtId="0" fontId="35" fillId="0" borderId="0" xfId="0" applyFont="1" applyAlignment="1">
      <alignment vertical="center"/>
    </xf>
    <xf numFmtId="9" fontId="82" fillId="0" borderId="0" xfId="0" applyNumberFormat="1" applyFont="1" applyFill="1" applyAlignment="1">
      <alignment vertical="center"/>
    </xf>
    <xf numFmtId="0" fontId="83" fillId="59" borderId="0" xfId="80" applyFont="1" applyFill="1" applyBorder="1" applyAlignment="1">
      <alignment horizontal="center" vertical="center" textRotation="180" wrapText="1"/>
    </xf>
    <xf numFmtId="0" fontId="39" fillId="0" borderId="0" xfId="80" applyFont="1" applyFill="1" applyBorder="1" applyAlignment="1">
      <alignment horizontal="center" vertical="center" textRotation="180" wrapText="1"/>
    </xf>
    <xf numFmtId="17" fontId="39" fillId="0" borderId="0" xfId="80" applyNumberFormat="1" applyFont="1" applyFill="1" applyBorder="1" applyAlignment="1">
      <alignment horizontal="center" vertical="center" textRotation="180" wrapText="1"/>
    </xf>
    <xf numFmtId="0" fontId="67" fillId="55" borderId="0" xfId="137" applyFont="1" applyFill="1" applyBorder="1" applyAlignment="1">
      <alignment horizontal="left" vertical="center"/>
    </xf>
    <xf numFmtId="0" fontId="66" fillId="55" borderId="0" xfId="137" applyFont="1" applyFill="1" applyBorder="1" applyAlignment="1">
      <alignment horizontal="center" vertical="center" wrapText="1"/>
    </xf>
    <xf numFmtId="0" fontId="40" fillId="0" borderId="0" xfId="82" applyFont="1" applyFill="1" applyBorder="1" applyAlignment="1">
      <alignment horizontal="left" vertical="center" wrapText="1"/>
    </xf>
    <xf numFmtId="3" fontId="72" fillId="59" borderId="0" xfId="82" applyNumberFormat="1" applyFont="1" applyFill="1" applyBorder="1" applyAlignment="1">
      <alignment horizontal="center" vertical="center" wrapText="1"/>
    </xf>
    <xf numFmtId="0" fontId="72" fillId="54" borderId="0" xfId="82" applyFont="1" applyFill="1" applyBorder="1" applyAlignment="1">
      <alignment horizontal="left" vertical="center" wrapText="1"/>
    </xf>
    <xf numFmtId="3" fontId="72" fillId="54" borderId="0" xfId="82" applyNumberFormat="1" applyFont="1" applyFill="1" applyBorder="1" applyAlignment="1">
      <alignment horizontal="center" vertical="center" wrapText="1"/>
    </xf>
    <xf numFmtId="0" fontId="77" fillId="53" borderId="0" xfId="80" applyFont="1" applyFill="1" applyBorder="1" applyAlignment="1">
      <alignment horizontal="center" vertical="center" wrapText="1"/>
    </xf>
    <xf numFmtId="3" fontId="40" fillId="52" borderId="0" xfId="82" applyNumberFormat="1" applyFont="1" applyFill="1" applyBorder="1" applyAlignment="1">
      <alignment horizontal="center" vertical="center" wrapText="1"/>
    </xf>
    <xf numFmtId="0" fontId="36" fillId="0" borderId="0" xfId="137" applyFont="1" applyBorder="1"/>
    <xf numFmtId="0" fontId="67" fillId="55" borderId="0" xfId="0" applyFont="1" applyFill="1" applyBorder="1" applyAlignment="1">
      <alignment horizontal="left" vertical="center"/>
    </xf>
    <xf numFmtId="0" fontId="66" fillId="55" borderId="0" xfId="0" applyFont="1" applyFill="1" applyBorder="1" applyAlignment="1">
      <alignment horizontal="center" vertical="center" wrapText="1"/>
    </xf>
    <xf numFmtId="9" fontId="40" fillId="0" borderId="0" xfId="82" applyNumberFormat="1" applyFont="1" applyFill="1" applyBorder="1" applyAlignment="1">
      <alignment horizontal="left" vertical="center" wrapText="1"/>
    </xf>
    <xf numFmtId="9" fontId="72" fillId="59" borderId="0" xfId="82" applyNumberFormat="1" applyFont="1" applyFill="1" applyBorder="1" applyAlignment="1">
      <alignment horizontal="center" vertical="center" wrapText="1"/>
    </xf>
    <xf numFmtId="9" fontId="40" fillId="0" borderId="0" xfId="82" applyNumberFormat="1" applyFont="1" applyFill="1" applyBorder="1" applyAlignment="1">
      <alignment horizontal="center" vertical="center" wrapText="1"/>
    </xf>
    <xf numFmtId="3" fontId="72" fillId="54" borderId="0" xfId="82" applyNumberFormat="1" applyFont="1" applyFill="1" applyBorder="1" applyAlignment="1">
      <alignment horizontal="left" vertical="center" wrapText="1"/>
    </xf>
    <xf numFmtId="9" fontId="72" fillId="54" borderId="0" xfId="82" applyNumberFormat="1" applyFont="1" applyFill="1" applyBorder="1" applyAlignment="1">
      <alignment horizontal="left" vertical="center" wrapText="1"/>
    </xf>
    <xf numFmtId="9" fontId="72" fillId="54" borderId="0" xfId="82" applyNumberFormat="1" applyFont="1" applyFill="1" applyBorder="1" applyAlignment="1">
      <alignment horizontal="center" vertical="center" wrapText="1"/>
    </xf>
    <xf numFmtId="3" fontId="40" fillId="56" borderId="0" xfId="82" applyNumberFormat="1" applyFont="1" applyFill="1" applyBorder="1" applyAlignment="1">
      <alignment horizontal="center" vertical="center" wrapText="1"/>
    </xf>
    <xf numFmtId="3" fontId="40" fillId="57" borderId="0" xfId="82" applyNumberFormat="1" applyFont="1" applyFill="1" applyBorder="1" applyAlignment="1">
      <alignment horizontal="center" vertical="center" wrapText="1"/>
    </xf>
    <xf numFmtId="3" fontId="40" fillId="58" borderId="0" xfId="82" applyNumberFormat="1" applyFont="1" applyFill="1" applyBorder="1" applyAlignment="1">
      <alignment horizontal="center" vertical="center" wrapText="1"/>
    </xf>
    <xf numFmtId="0" fontId="54" fillId="0" borderId="0" xfId="0" applyFont="1" applyBorder="1" applyAlignment="1">
      <alignment vertical="center"/>
    </xf>
    <xf numFmtId="0" fontId="36" fillId="0" borderId="0" xfId="0" applyFont="1" applyBorder="1"/>
    <xf numFmtId="0" fontId="34" fillId="0" borderId="0" xfId="80" applyFont="1" applyFill="1" applyBorder="1" applyAlignment="1">
      <alignment horizontal="center" vertical="center" wrapText="1"/>
    </xf>
    <xf numFmtId="17" fontId="34" fillId="0" borderId="0" xfId="80" applyNumberFormat="1" applyFont="1" applyFill="1" applyBorder="1" applyAlignment="1">
      <alignment horizontal="center" vertical="center" wrapText="1"/>
    </xf>
    <xf numFmtId="0" fontId="39" fillId="0" borderId="0" xfId="83" applyFont="1" applyFill="1" applyBorder="1" applyAlignment="1">
      <alignment horizontal="center" vertical="center" wrapText="1"/>
    </xf>
    <xf numFmtId="165" fontId="48" fillId="27" borderId="0" xfId="81" applyNumberFormat="1" applyFont="1" applyFill="1" applyBorder="1" applyAlignment="1">
      <alignment horizontal="right" vertical="center" wrapText="1"/>
    </xf>
    <xf numFmtId="3" fontId="48" fillId="0" borderId="0" xfId="83" applyNumberFormat="1" applyFont="1" applyFill="1" applyBorder="1" applyAlignment="1">
      <alignment horizontal="right" vertical="center" wrapText="1"/>
    </xf>
    <xf numFmtId="165" fontId="48" fillId="27" borderId="0" xfId="83" applyNumberFormat="1" applyFont="1" applyFill="1" applyBorder="1" applyAlignment="1">
      <alignment horizontal="right" vertical="center" wrapText="1"/>
    </xf>
    <xf numFmtId="9" fontId="52" fillId="27" borderId="0" xfId="83" applyNumberFormat="1" applyFont="1" applyFill="1" applyBorder="1" applyAlignment="1">
      <alignment horizontal="right" vertical="center" wrapText="1"/>
    </xf>
    <xf numFmtId="3" fontId="48" fillId="45" borderId="0" xfId="83" applyNumberFormat="1" applyFont="1" applyFill="1" applyBorder="1" applyAlignment="1">
      <alignment horizontal="right" vertical="center" wrapText="1"/>
    </xf>
    <xf numFmtId="0" fontId="0" fillId="0" borderId="0" xfId="0" applyBorder="1"/>
    <xf numFmtId="0" fontId="73" fillId="0" borderId="0" xfId="0" applyFont="1" applyFill="1" applyBorder="1" applyAlignment="1">
      <alignment vertical="center"/>
    </xf>
    <xf numFmtId="9" fontId="73" fillId="0" borderId="0" xfId="0" applyNumberFormat="1" applyFont="1" applyFill="1" applyBorder="1" applyAlignment="1">
      <alignment vertical="center"/>
    </xf>
    <xf numFmtId="0" fontId="84" fillId="55" borderId="0" xfId="0" applyFont="1" applyFill="1" applyBorder="1" applyAlignment="1">
      <alignment horizontal="center" vertical="center" wrapText="1"/>
    </xf>
    <xf numFmtId="0" fontId="38" fillId="55" borderId="0" xfId="0" applyFont="1" applyFill="1" applyBorder="1" applyAlignment="1">
      <alignment horizontal="center" vertical="center" wrapText="1"/>
    </xf>
    <xf numFmtId="0" fontId="1" fillId="0" borderId="0" xfId="0" applyFont="1"/>
    <xf numFmtId="0" fontId="81" fillId="53" borderId="0" xfId="80" applyFont="1" applyFill="1" applyBorder="1" applyAlignment="1">
      <alignment horizontal="center" vertical="center" wrapText="1"/>
    </xf>
    <xf numFmtId="0" fontId="44" fillId="0" borderId="0" xfId="80" applyFont="1" applyFill="1" applyBorder="1" applyAlignment="1">
      <alignment horizontal="center" vertical="center" textRotation="180" wrapText="1"/>
    </xf>
    <xf numFmtId="0" fontId="44" fillId="48" borderId="0" xfId="80" applyFont="1" applyFill="1" applyBorder="1" applyAlignment="1">
      <alignment horizontal="center" vertical="center" textRotation="180" wrapText="1"/>
    </xf>
    <xf numFmtId="0" fontId="44" fillId="0" borderId="0" xfId="82" applyFont="1" applyFill="1" applyBorder="1" applyAlignment="1">
      <alignment horizontal="left" vertical="center" wrapText="1"/>
    </xf>
    <xf numFmtId="3" fontId="44" fillId="0" borderId="0" xfId="82" applyNumberFormat="1" applyFont="1" applyFill="1" applyBorder="1" applyAlignment="1">
      <alignment horizontal="center" vertical="center" wrapText="1"/>
    </xf>
    <xf numFmtId="3" fontId="44" fillId="48" borderId="0" xfId="82" applyNumberFormat="1" applyFont="1" applyFill="1" applyBorder="1" applyAlignment="1">
      <alignment horizontal="center" vertical="center" wrapText="1"/>
    </xf>
    <xf numFmtId="9" fontId="44" fillId="0" borderId="0" xfId="82" applyNumberFormat="1" applyFont="1" applyFill="1" applyBorder="1" applyAlignment="1">
      <alignment horizontal="left" vertical="center" wrapText="1"/>
    </xf>
    <xf numFmtId="9" fontId="44" fillId="0" borderId="0" xfId="82" applyNumberFormat="1" applyFont="1" applyFill="1" applyBorder="1" applyAlignment="1">
      <alignment horizontal="center" vertical="center" wrapText="1"/>
    </xf>
    <xf numFmtId="9" fontId="44" fillId="48" borderId="0" xfId="82" applyNumberFormat="1" applyFont="1" applyFill="1" applyBorder="1" applyAlignment="1">
      <alignment horizontal="center" vertical="center" wrapText="1"/>
    </xf>
    <xf numFmtId="3" fontId="56" fillId="48" borderId="0" xfId="82" applyNumberFormat="1" applyFont="1" applyFill="1" applyBorder="1" applyAlignment="1">
      <alignment horizontal="center" vertical="center" wrapText="1"/>
    </xf>
    <xf numFmtId="4" fontId="44" fillId="0" borderId="0" xfId="82" applyNumberFormat="1" applyFont="1" applyFill="1" applyBorder="1" applyAlignment="1">
      <alignment horizontal="center" vertical="center" wrapText="1"/>
    </xf>
    <xf numFmtId="166" fontId="44" fillId="0" borderId="0" xfId="82" applyNumberFormat="1" applyFont="1" applyFill="1" applyBorder="1" applyAlignment="1">
      <alignment horizontal="center" vertical="center" wrapText="1"/>
    </xf>
    <xf numFmtId="0" fontId="54" fillId="0" borderId="0" xfId="0" applyFont="1" applyBorder="1"/>
    <xf numFmtId="165" fontId="40" fillId="0" borderId="0" xfId="82" applyNumberFormat="1" applyFont="1" applyFill="1" applyBorder="1" applyAlignment="1">
      <alignment horizontal="center" vertical="center" wrapText="1"/>
    </xf>
    <xf numFmtId="0" fontId="36" fillId="0" borderId="0" xfId="0" applyFont="1" applyBorder="1" applyAlignment="1">
      <alignment vertical="center"/>
    </xf>
    <xf numFmtId="0" fontId="38" fillId="0" borderId="0" xfId="0" applyFont="1" applyBorder="1" applyAlignment="1">
      <alignment vertical="center"/>
    </xf>
    <xf numFmtId="165" fontId="40" fillId="48" borderId="0" xfId="82" applyNumberFormat="1" applyFont="1" applyFill="1" applyBorder="1" applyAlignment="1">
      <alignment horizontal="center" vertical="center" wrapText="1"/>
    </xf>
    <xf numFmtId="0" fontId="72" fillId="53" borderId="0" xfId="80" applyFont="1" applyFill="1" applyBorder="1" applyAlignment="1">
      <alignment horizontal="center" vertical="center" wrapText="1"/>
    </xf>
    <xf numFmtId="9" fontId="42" fillId="0" borderId="0" xfId="82" applyNumberFormat="1" applyFont="1" applyFill="1" applyBorder="1" applyAlignment="1">
      <alignment horizontal="right" vertical="center" wrapText="1"/>
    </xf>
    <xf numFmtId="9" fontId="80" fillId="54" borderId="0" xfId="82" applyNumberFormat="1" applyFont="1" applyFill="1" applyBorder="1" applyAlignment="1">
      <alignment horizontal="right" vertical="center" wrapText="1"/>
    </xf>
    <xf numFmtId="0" fontId="42" fillId="0" borderId="0" xfId="82" applyFont="1" applyFill="1" applyBorder="1" applyAlignment="1">
      <alignment horizontal="right" vertical="center" wrapText="1"/>
    </xf>
    <xf numFmtId="0" fontId="80" fillId="54" borderId="0" xfId="82" applyFont="1" applyFill="1" applyBorder="1" applyAlignment="1">
      <alignment horizontal="right" vertical="center" wrapText="1"/>
    </xf>
    <xf numFmtId="0" fontId="39" fillId="0" borderId="0" xfId="80" applyFont="1" applyFill="1" applyBorder="1" applyAlignment="1">
      <alignment horizontal="center" vertical="center" textRotation="180" wrapText="1"/>
    </xf>
    <xf numFmtId="17" fontId="39" fillId="0" borderId="0" xfId="80" applyNumberFormat="1" applyFont="1" applyFill="1" applyBorder="1" applyAlignment="1">
      <alignment horizontal="center" vertical="center" textRotation="180" wrapText="1"/>
    </xf>
    <xf numFmtId="3" fontId="72" fillId="0" borderId="0" xfId="82" applyNumberFormat="1" applyFont="1" applyFill="1" applyBorder="1" applyAlignment="1">
      <alignment horizontal="center" vertical="center" wrapText="1"/>
    </xf>
    <xf numFmtId="9" fontId="0" fillId="0" borderId="0" xfId="0" applyNumberFormat="1" applyBorder="1"/>
    <xf numFmtId="0" fontId="40" fillId="0" borderId="0" xfId="82" applyFont="1" applyFill="1" applyBorder="1" applyAlignment="1">
      <alignment horizontal="right" vertical="center" wrapText="1"/>
    </xf>
    <xf numFmtId="0" fontId="72" fillId="54" borderId="0" xfId="82" applyFont="1" applyFill="1" applyBorder="1" applyAlignment="1">
      <alignment horizontal="right" vertical="center" wrapText="1"/>
    </xf>
    <xf numFmtId="0" fontId="1" fillId="0" borderId="0" xfId="0" applyFont="1" applyBorder="1"/>
    <xf numFmtId="0" fontId="33" fillId="0" borderId="0" xfId="80" applyFont="1" applyFill="1" applyBorder="1" applyAlignment="1">
      <alignment horizontal="center" vertical="center" textRotation="180" wrapText="1"/>
    </xf>
    <xf numFmtId="0" fontId="33" fillId="48" borderId="0" xfId="80" applyFont="1" applyFill="1" applyBorder="1" applyAlignment="1">
      <alignment horizontal="center" vertical="center" textRotation="180" wrapText="1"/>
    </xf>
    <xf numFmtId="0" fontId="87" fillId="53" borderId="0" xfId="80" applyFont="1" applyFill="1" applyBorder="1" applyAlignment="1">
      <alignment horizontal="center" vertical="center" wrapText="1"/>
    </xf>
    <xf numFmtId="0" fontId="45" fillId="46" borderId="0" xfId="0" applyFont="1" applyFill="1" applyBorder="1" applyAlignment="1">
      <alignment horizontal="center" vertical="center" wrapText="1"/>
    </xf>
    <xf numFmtId="9" fontId="1" fillId="0" borderId="0" xfId="0" applyNumberFormat="1" applyFont="1"/>
    <xf numFmtId="3" fontId="45" fillId="48" borderId="0" xfId="82" applyNumberFormat="1" applyFont="1" applyFill="1" applyBorder="1" applyAlignment="1">
      <alignment horizontal="center" vertical="center" wrapText="1"/>
    </xf>
    <xf numFmtId="0" fontId="54" fillId="0" borderId="0" xfId="0" applyFont="1" applyBorder="1" applyAlignment="1">
      <alignment horizontal="left" vertical="center"/>
    </xf>
    <xf numFmtId="9" fontId="73" fillId="0" borderId="0" xfId="0" applyNumberFormat="1" applyFont="1" applyAlignment="1">
      <alignment vertical="center"/>
    </xf>
    <xf numFmtId="3" fontId="73" fillId="0" borderId="0" xfId="0" applyNumberFormat="1" applyFont="1" applyAlignment="1">
      <alignment vertical="center"/>
    </xf>
    <xf numFmtId="9" fontId="72" fillId="0" borderId="0" xfId="82" applyNumberFormat="1" applyFont="1" applyFill="1" applyBorder="1" applyAlignment="1">
      <alignment horizontal="center" vertical="center" wrapText="1"/>
    </xf>
    <xf numFmtId="0" fontId="53" fillId="51" borderId="0" xfId="136" applyFont="1" applyFill="1" applyBorder="1" applyAlignment="1" applyProtection="1">
      <alignment vertical="center" wrapText="1"/>
    </xf>
    <xf numFmtId="0" fontId="63" fillId="51" borderId="0" xfId="80" applyFont="1" applyFill="1" applyBorder="1" applyAlignment="1">
      <alignment horizontal="left" vertical="center" wrapText="1"/>
    </xf>
    <xf numFmtId="0" fontId="62" fillId="51" borderId="0" xfId="0" applyFont="1" applyFill="1" applyBorder="1" applyAlignment="1">
      <alignment horizontal="center" vertical="center"/>
    </xf>
    <xf numFmtId="0" fontId="48" fillId="51" borderId="0" xfId="0" applyFont="1" applyFill="1" applyAlignment="1">
      <alignment horizontal="center" vertical="center"/>
    </xf>
    <xf numFmtId="0" fontId="71" fillId="51" borderId="0" xfId="136" applyFont="1" applyFill="1" applyBorder="1" applyAlignment="1" applyProtection="1">
      <alignment vertical="center" wrapText="1"/>
    </xf>
    <xf numFmtId="0" fontId="65" fillId="51" borderId="0" xfId="0" applyFont="1" applyFill="1" applyAlignment="1">
      <alignment horizontal="center" vertical="center"/>
    </xf>
    <xf numFmtId="0" fontId="69" fillId="51" borderId="0" xfId="80" applyFont="1" applyFill="1" applyBorder="1" applyAlignment="1">
      <alignment horizontal="left" vertical="center"/>
    </xf>
    <xf numFmtId="0" fontId="70" fillId="51" borderId="0" xfId="136" applyFont="1" applyFill="1" applyAlignment="1" applyProtection="1">
      <alignment horizontal="center" vertical="center"/>
    </xf>
    <xf numFmtId="0" fontId="48" fillId="51" borderId="0" xfId="0" applyFont="1" applyFill="1"/>
    <xf numFmtId="0" fontId="53" fillId="51" borderId="0" xfId="0" applyFont="1" applyFill="1" applyAlignment="1">
      <alignment vertical="center"/>
    </xf>
    <xf numFmtId="0" fontId="59" fillId="51" borderId="0" xfId="0" applyFont="1" applyFill="1" applyAlignment="1"/>
    <xf numFmtId="0" fontId="77" fillId="53" borderId="0" xfId="80" applyFont="1" applyFill="1" applyBorder="1" applyAlignment="1">
      <alignment horizontal="center" vertical="center" wrapText="1"/>
    </xf>
    <xf numFmtId="0" fontId="89" fillId="0" borderId="0" xfId="0" applyFont="1"/>
    <xf numFmtId="0" fontId="89" fillId="0" borderId="0" xfId="0" applyFont="1" applyAlignment="1">
      <alignment vertical="center"/>
    </xf>
    <xf numFmtId="0" fontId="51" fillId="0" borderId="0" xfId="83" applyFont="1" applyFill="1" applyBorder="1" applyAlignment="1">
      <alignment horizontal="center" vertical="center" wrapText="1"/>
    </xf>
    <xf numFmtId="0" fontId="77" fillId="53" borderId="0" xfId="80" applyFont="1" applyFill="1" applyBorder="1" applyAlignment="1">
      <alignment horizontal="center" vertical="center" wrapText="1"/>
    </xf>
    <xf numFmtId="0" fontId="77" fillId="53" borderId="0" xfId="80" applyFont="1" applyFill="1" applyBorder="1" applyAlignment="1">
      <alignment horizontal="center" vertical="center" wrapText="1"/>
    </xf>
    <xf numFmtId="3" fontId="90" fillId="54" borderId="0" xfId="82" applyNumberFormat="1" applyFont="1" applyFill="1" applyBorder="1" applyAlignment="1">
      <alignment horizontal="center" vertical="center" wrapText="1"/>
    </xf>
    <xf numFmtId="0" fontId="40" fillId="60" borderId="0" xfId="82" applyFont="1" applyFill="1" applyBorder="1" applyAlignment="1">
      <alignment horizontal="left" vertical="center" wrapText="1"/>
    </xf>
    <xf numFmtId="3" fontId="40" fillId="60" borderId="0" xfId="82" applyNumberFormat="1" applyFont="1" applyFill="1" applyBorder="1" applyAlignment="1">
      <alignment horizontal="center" vertical="center" wrapText="1"/>
    </xf>
    <xf numFmtId="0" fontId="42" fillId="60" borderId="0" xfId="82" applyFont="1" applyFill="1" applyBorder="1" applyAlignment="1">
      <alignment horizontal="right" vertical="center" wrapText="1"/>
    </xf>
    <xf numFmtId="9" fontId="42" fillId="60" borderId="0" xfId="82" applyNumberFormat="1" applyFont="1" applyFill="1" applyBorder="1" applyAlignment="1">
      <alignment horizontal="right" vertical="center" wrapText="1"/>
    </xf>
    <xf numFmtId="9" fontId="40" fillId="60" borderId="0" xfId="82" applyNumberFormat="1" applyFont="1" applyFill="1" applyBorder="1" applyAlignment="1">
      <alignment horizontal="center" vertical="center" wrapText="1"/>
    </xf>
    <xf numFmtId="9" fontId="40" fillId="60" borderId="0" xfId="82" applyNumberFormat="1" applyFont="1" applyFill="1" applyBorder="1" applyAlignment="1">
      <alignment horizontal="left" vertical="center" wrapText="1"/>
    </xf>
    <xf numFmtId="0" fontId="1" fillId="61" borderId="21" xfId="137" applyFill="1" applyBorder="1"/>
    <xf numFmtId="0" fontId="1" fillId="61" borderId="22" xfId="137" applyFill="1" applyBorder="1"/>
    <xf numFmtId="0" fontId="1" fillId="61" borderId="23" xfId="137" applyFill="1" applyBorder="1"/>
    <xf numFmtId="0" fontId="1" fillId="61" borderId="0" xfId="137" applyFill="1"/>
    <xf numFmtId="0" fontId="1" fillId="61" borderId="16" xfId="137" applyFill="1" applyBorder="1"/>
    <xf numFmtId="0" fontId="1" fillId="61" borderId="0" xfId="137" applyFill="1" applyBorder="1"/>
    <xf numFmtId="0" fontId="1" fillId="61" borderId="17" xfId="137" applyFill="1" applyBorder="1"/>
    <xf numFmtId="0" fontId="91" fillId="61" borderId="0" xfId="137" applyFont="1" applyFill="1" applyBorder="1"/>
    <xf numFmtId="0" fontId="92" fillId="61" borderId="0" xfId="137" applyFont="1" applyFill="1" applyBorder="1"/>
    <xf numFmtId="0" fontId="92" fillId="61" borderId="17" xfId="137" applyFont="1" applyFill="1" applyBorder="1"/>
    <xf numFmtId="0" fontId="93" fillId="51" borderId="0" xfId="137" applyFont="1" applyFill="1" applyBorder="1"/>
    <xf numFmtId="0" fontId="1" fillId="51" borderId="0" xfId="137" applyFill="1" applyBorder="1"/>
    <xf numFmtId="0" fontId="1" fillId="51" borderId="17" xfId="137" applyFill="1" applyBorder="1"/>
    <xf numFmtId="165" fontId="40" fillId="60" borderId="0" xfId="82" applyNumberFormat="1" applyFont="1" applyFill="1" applyBorder="1" applyAlignment="1">
      <alignment horizontal="center" vertical="center" wrapText="1"/>
    </xf>
    <xf numFmtId="3" fontId="95" fillId="59" borderId="0" xfId="82" applyNumberFormat="1" applyFont="1" applyFill="1" applyBorder="1" applyAlignment="1">
      <alignment horizontal="center" vertical="center" wrapText="1"/>
    </xf>
    <xf numFmtId="9" fontId="95" fillId="59" borderId="0" xfId="82" applyNumberFormat="1" applyFont="1" applyFill="1" applyBorder="1" applyAlignment="1">
      <alignment horizontal="center" vertical="center" wrapText="1"/>
    </xf>
    <xf numFmtId="0" fontId="39" fillId="0" borderId="0" xfId="80" applyFont="1" applyFill="1" applyBorder="1" applyAlignment="1">
      <alignment horizontal="center" vertical="center" textRotation="180" wrapText="1"/>
    </xf>
    <xf numFmtId="17" fontId="39" fillId="0" borderId="0" xfId="80" applyNumberFormat="1" applyFont="1" applyFill="1" applyBorder="1" applyAlignment="1">
      <alignment horizontal="center" vertical="center" textRotation="180" wrapText="1"/>
    </xf>
    <xf numFmtId="3" fontId="96" fillId="48" borderId="0" xfId="82" applyNumberFormat="1" applyFont="1" applyFill="1" applyBorder="1" applyAlignment="1">
      <alignment horizontal="center" vertical="center" wrapText="1"/>
    </xf>
    <xf numFmtId="165" fontId="96" fillId="48" borderId="0" xfId="82" applyNumberFormat="1" applyFont="1" applyFill="1" applyBorder="1" applyAlignment="1">
      <alignment horizontal="center" vertical="center" wrapText="1"/>
    </xf>
    <xf numFmtId="9" fontId="96" fillId="48" borderId="0" xfId="82" applyNumberFormat="1" applyFont="1" applyFill="1" applyBorder="1" applyAlignment="1">
      <alignment horizontal="center" vertical="center" wrapText="1"/>
    </xf>
    <xf numFmtId="0" fontId="39" fillId="0" borderId="0" xfId="80" applyFont="1" applyFill="1" applyBorder="1" applyAlignment="1">
      <alignment horizontal="center" vertical="center" textRotation="180" wrapText="1"/>
    </xf>
    <xf numFmtId="0" fontId="77" fillId="53" borderId="0" xfId="80" applyFont="1" applyFill="1" applyBorder="1" applyAlignment="1">
      <alignment horizontal="center" vertical="center" wrapText="1"/>
    </xf>
    <xf numFmtId="0" fontId="1" fillId="62" borderId="0" xfId="137" applyFill="1"/>
    <xf numFmtId="9" fontId="40" fillId="62" borderId="0" xfId="82" applyNumberFormat="1" applyFont="1" applyFill="1" applyBorder="1" applyAlignment="1">
      <alignment horizontal="center" vertical="center" wrapText="1"/>
    </xf>
    <xf numFmtId="0" fontId="72" fillId="62" borderId="0" xfId="82" applyFont="1" applyFill="1" applyBorder="1" applyAlignment="1">
      <alignment horizontal="left" vertical="center" wrapText="1"/>
    </xf>
    <xf numFmtId="0" fontId="68" fillId="59" borderId="0" xfId="137" applyFont="1" applyFill="1"/>
    <xf numFmtId="3" fontId="72" fillId="60" borderId="0" xfId="82" applyNumberFormat="1" applyFont="1" applyFill="1" applyBorder="1" applyAlignment="1">
      <alignment horizontal="center" vertical="center" wrapText="1"/>
    </xf>
    <xf numFmtId="3" fontId="41" fillId="60" borderId="0" xfId="82" applyNumberFormat="1" applyFont="1" applyFill="1" applyBorder="1" applyAlignment="1">
      <alignment horizontal="center" vertical="center" wrapText="1"/>
    </xf>
    <xf numFmtId="9" fontId="72" fillId="51" borderId="0" xfId="82" applyNumberFormat="1" applyFont="1" applyFill="1" applyBorder="1" applyAlignment="1">
      <alignment horizontal="center" vertical="center" wrapText="1"/>
    </xf>
    <xf numFmtId="0" fontId="40" fillId="60" borderId="0" xfId="82" applyFont="1" applyFill="1" applyBorder="1" applyAlignment="1">
      <alignment horizontal="right" vertical="center" wrapText="1"/>
    </xf>
    <xf numFmtId="0" fontId="44" fillId="60" borderId="0" xfId="82" applyFont="1" applyFill="1" applyBorder="1" applyAlignment="1">
      <alignment horizontal="left" vertical="center" wrapText="1"/>
    </xf>
    <xf numFmtId="3" fontId="57" fillId="60" borderId="0" xfId="82" applyNumberFormat="1" applyFont="1" applyFill="1" applyBorder="1" applyAlignment="1">
      <alignment horizontal="center" vertical="center" wrapText="1"/>
    </xf>
    <xf numFmtId="3" fontId="44" fillId="60" borderId="0" xfId="82" applyNumberFormat="1" applyFont="1" applyFill="1" applyBorder="1" applyAlignment="1">
      <alignment horizontal="center" vertical="center" wrapText="1"/>
    </xf>
    <xf numFmtId="3" fontId="88" fillId="60" borderId="0" xfId="82" applyNumberFormat="1" applyFont="1" applyFill="1" applyBorder="1" applyAlignment="1">
      <alignment horizontal="center" vertical="center" wrapText="1"/>
    </xf>
    <xf numFmtId="3" fontId="56" fillId="60" borderId="0" xfId="82" applyNumberFormat="1" applyFont="1" applyFill="1" applyBorder="1" applyAlignment="1">
      <alignment horizontal="center" vertical="center" wrapText="1"/>
    </xf>
    <xf numFmtId="4" fontId="44" fillId="60" borderId="0" xfId="82" applyNumberFormat="1" applyFont="1" applyFill="1" applyBorder="1" applyAlignment="1">
      <alignment horizontal="center" vertical="center" wrapText="1"/>
    </xf>
    <xf numFmtId="0" fontId="34" fillId="60" borderId="0" xfId="80" applyFont="1" applyFill="1" applyBorder="1" applyAlignment="1">
      <alignment horizontal="center" vertical="center" wrapText="1"/>
    </xf>
    <xf numFmtId="165" fontId="48" fillId="27" borderId="0" xfId="81" applyNumberFormat="1" applyFont="1" applyFill="1" applyBorder="1" applyAlignment="1">
      <alignment horizontal="center" vertical="center" wrapText="1"/>
    </xf>
    <xf numFmtId="3" fontId="48" fillId="0" borderId="0" xfId="83" applyNumberFormat="1" applyFont="1" applyFill="1" applyBorder="1" applyAlignment="1">
      <alignment horizontal="center" vertical="center" wrapText="1"/>
    </xf>
    <xf numFmtId="165" fontId="48" fillId="27" borderId="0" xfId="83" applyNumberFormat="1" applyFont="1" applyFill="1" applyBorder="1" applyAlignment="1">
      <alignment horizontal="center" vertical="center" wrapText="1"/>
    </xf>
    <xf numFmtId="9" fontId="52" fillId="27" borderId="0" xfId="83" applyNumberFormat="1" applyFont="1" applyFill="1" applyBorder="1" applyAlignment="1">
      <alignment horizontal="center" vertical="center" wrapText="1"/>
    </xf>
    <xf numFmtId="3" fontId="48" fillId="63" borderId="0" xfId="83" applyNumberFormat="1" applyFont="1" applyFill="1" applyBorder="1" applyAlignment="1">
      <alignment horizontal="center" vertical="center" wrapText="1"/>
    </xf>
    <xf numFmtId="3" fontId="48" fillId="60" borderId="0" xfId="83" applyNumberFormat="1" applyFont="1" applyFill="1" applyBorder="1" applyAlignment="1">
      <alignment horizontal="center" vertical="center" wrapText="1"/>
    </xf>
    <xf numFmtId="3" fontId="40" fillId="64" borderId="0" xfId="82" applyNumberFormat="1" applyFont="1" applyFill="1" applyBorder="1" applyAlignment="1">
      <alignment horizontal="center" vertical="center" wrapText="1"/>
    </xf>
    <xf numFmtId="0" fontId="53" fillId="0" borderId="0" xfId="136" applyFont="1" applyFill="1" applyBorder="1" applyAlignment="1" applyProtection="1">
      <alignment vertical="center" wrapText="1"/>
    </xf>
    <xf numFmtId="0" fontId="48" fillId="0" borderId="0" xfId="0" applyFont="1" applyFill="1" applyBorder="1" applyAlignment="1">
      <alignment horizontal="center" vertical="center"/>
    </xf>
    <xf numFmtId="0" fontId="48" fillId="0" borderId="0" xfId="0" applyFont="1" applyFill="1" applyAlignment="1">
      <alignment horizontal="center" vertical="center"/>
    </xf>
    <xf numFmtId="3" fontId="40" fillId="46" borderId="0" xfId="82" applyNumberFormat="1" applyFont="1" applyFill="1" applyBorder="1" applyAlignment="1">
      <alignment horizontal="center" vertical="center" wrapText="1"/>
    </xf>
    <xf numFmtId="0" fontId="40" fillId="46" borderId="0" xfId="82" applyFont="1" applyFill="1" applyBorder="1" applyAlignment="1">
      <alignment horizontal="left" vertical="center" wrapText="1"/>
    </xf>
    <xf numFmtId="3" fontId="98" fillId="60" borderId="0" xfId="83" applyNumberFormat="1" applyFont="1" applyFill="1" applyBorder="1" applyAlignment="1">
      <alignment horizontal="center" vertical="center" wrapText="1"/>
    </xf>
    <xf numFmtId="0" fontId="99" fillId="0" borderId="0" xfId="0" applyFont="1" applyAlignment="1">
      <alignment vertical="center"/>
    </xf>
    <xf numFmtId="165" fontId="48" fillId="60" borderId="0" xfId="83" applyNumberFormat="1" applyFont="1" applyFill="1" applyBorder="1" applyAlignment="1">
      <alignment horizontal="right" vertical="center" wrapText="1"/>
    </xf>
    <xf numFmtId="3" fontId="48" fillId="60" borderId="0" xfId="83" applyNumberFormat="1" applyFont="1" applyFill="1" applyBorder="1" applyAlignment="1">
      <alignment horizontal="right" vertical="center" wrapText="1"/>
    </xf>
    <xf numFmtId="165" fontId="48" fillId="50" borderId="0" xfId="83" applyNumberFormat="1" applyFont="1" applyFill="1" applyBorder="1" applyAlignment="1">
      <alignment horizontal="right" vertical="center" wrapText="1"/>
    </xf>
    <xf numFmtId="3" fontId="48" fillId="50" borderId="0" xfId="83" applyNumberFormat="1" applyFont="1" applyFill="1" applyBorder="1" applyAlignment="1">
      <alignment horizontal="right" vertical="center" wrapText="1"/>
    </xf>
    <xf numFmtId="0" fontId="51" fillId="0" borderId="0" xfId="83" applyFont="1" applyFill="1" applyBorder="1" applyAlignment="1">
      <alignment horizontal="left" vertical="center" wrapText="1"/>
    </xf>
    <xf numFmtId="165" fontId="48" fillId="0" borderId="0" xfId="83" applyNumberFormat="1" applyFont="1" applyFill="1" applyBorder="1" applyAlignment="1">
      <alignment horizontal="right" vertical="center" wrapText="1"/>
    </xf>
    <xf numFmtId="0" fontId="89" fillId="0" borderId="0" xfId="0" applyFont="1" applyFill="1" applyAlignment="1">
      <alignment vertical="center"/>
    </xf>
    <xf numFmtId="0" fontId="89" fillId="0" borderId="0" xfId="0" applyFont="1" applyFill="1"/>
    <xf numFmtId="165" fontId="51" fillId="0" borderId="0" xfId="83" applyNumberFormat="1" applyFont="1" applyFill="1" applyBorder="1" applyAlignment="1">
      <alignment horizontal="right" vertical="center" wrapText="1"/>
    </xf>
    <xf numFmtId="9" fontId="52" fillId="0" borderId="0" xfId="83" applyNumberFormat="1" applyFont="1" applyFill="1" applyBorder="1" applyAlignment="1">
      <alignment horizontal="right" vertical="center" wrapText="1"/>
    </xf>
    <xf numFmtId="165" fontId="48" fillId="0" borderId="0" xfId="81" applyNumberFormat="1" applyFont="1" applyFill="1" applyBorder="1" applyAlignment="1">
      <alignment horizontal="right" vertical="center" wrapText="1"/>
    </xf>
    <xf numFmtId="0" fontId="53" fillId="49" borderId="0" xfId="83" applyFont="1" applyFill="1" applyBorder="1" applyAlignment="1">
      <alignment horizontal="right" vertical="center" wrapText="1"/>
    </xf>
    <xf numFmtId="165" fontId="72" fillId="59" borderId="0" xfId="82" applyNumberFormat="1" applyFont="1" applyFill="1" applyBorder="1" applyAlignment="1">
      <alignment horizontal="center" vertical="center" wrapText="1"/>
    </xf>
    <xf numFmtId="165" fontId="97" fillId="48" borderId="0" xfId="82" applyNumberFormat="1" applyFont="1" applyFill="1" applyBorder="1" applyAlignment="1">
      <alignment horizontal="center" vertical="center" wrapText="1"/>
    </xf>
    <xf numFmtId="165" fontId="65" fillId="62" borderId="0" xfId="137" applyNumberFormat="1" applyFont="1" applyFill="1" applyAlignment="1">
      <alignment horizontal="center" vertical="center"/>
    </xf>
    <xf numFmtId="165" fontId="40" fillId="64" borderId="0" xfId="82" applyNumberFormat="1" applyFont="1" applyFill="1" applyBorder="1" applyAlignment="1">
      <alignment horizontal="center" vertical="center" wrapText="1"/>
    </xf>
    <xf numFmtId="165" fontId="72" fillId="54" borderId="0" xfId="82" applyNumberFormat="1" applyFont="1" applyFill="1" applyBorder="1" applyAlignment="1">
      <alignment horizontal="center" vertical="center" wrapText="1"/>
    </xf>
    <xf numFmtId="3" fontId="72" fillId="46" borderId="0" xfId="82" applyNumberFormat="1" applyFont="1" applyFill="1" applyBorder="1" applyAlignment="1">
      <alignment horizontal="center" vertical="center" wrapText="1"/>
    </xf>
    <xf numFmtId="0" fontId="66" fillId="46" borderId="0" xfId="137" applyFont="1" applyFill="1" applyBorder="1" applyAlignment="1">
      <alignment horizontal="center" vertical="center" wrapText="1"/>
    </xf>
    <xf numFmtId="3" fontId="48" fillId="50" borderId="0" xfId="83" applyNumberFormat="1" applyFont="1" applyFill="1" applyBorder="1" applyAlignment="1">
      <alignment horizontal="center" vertical="center" wrapText="1"/>
    </xf>
    <xf numFmtId="0" fontId="39" fillId="0" borderId="0" xfId="80" applyFont="1" applyFill="1" applyBorder="1" applyAlignment="1">
      <alignment horizontal="center" vertical="center" textRotation="180" wrapText="1"/>
    </xf>
    <xf numFmtId="0" fontId="39" fillId="0" borderId="0" xfId="80" applyFont="1" applyFill="1" applyBorder="1" applyAlignment="1">
      <alignment horizontal="center" vertical="center" textRotation="180" wrapText="1"/>
    </xf>
    <xf numFmtId="17" fontId="39" fillId="0" borderId="0" xfId="80" applyNumberFormat="1" applyFont="1" applyFill="1" applyBorder="1" applyAlignment="1">
      <alignment horizontal="center" vertical="center" textRotation="180" wrapText="1"/>
    </xf>
    <xf numFmtId="0" fontId="101" fillId="0" borderId="0" xfId="0" applyFont="1" applyAlignment="1">
      <alignment vertical="center"/>
    </xf>
    <xf numFmtId="0" fontId="38" fillId="0" borderId="0" xfId="83" applyFont="1" applyFill="1" applyBorder="1" applyAlignment="1">
      <alignment horizontal="left" vertical="center"/>
    </xf>
    <xf numFmtId="9" fontId="41" fillId="0" borderId="0" xfId="82" applyNumberFormat="1" applyFont="1" applyFill="1" applyBorder="1" applyAlignment="1">
      <alignment horizontal="center" vertical="center" wrapText="1"/>
    </xf>
    <xf numFmtId="0" fontId="77" fillId="53" borderId="0" xfId="80" applyFont="1" applyFill="1" applyBorder="1" applyAlignment="1">
      <alignment horizontal="center" vertical="center" wrapText="1"/>
    </xf>
    <xf numFmtId="0" fontId="1" fillId="0" borderId="0" xfId="137" applyBorder="1"/>
    <xf numFmtId="0" fontId="54" fillId="0" borderId="0" xfId="137" applyFont="1" applyBorder="1" applyAlignment="1">
      <alignment vertical="center"/>
    </xf>
    <xf numFmtId="9" fontId="40" fillId="27" borderId="0" xfId="83" applyNumberFormat="1" applyFont="1" applyFill="1" applyBorder="1" applyAlignment="1">
      <alignment horizontal="right" vertical="center" wrapText="1"/>
    </xf>
    <xf numFmtId="3" fontId="40" fillId="0" borderId="0" xfId="83" applyNumberFormat="1" applyFont="1" applyFill="1" applyBorder="1" applyAlignment="1">
      <alignment horizontal="right" vertical="center" wrapText="1"/>
    </xf>
    <xf numFmtId="165" fontId="40" fillId="27" borderId="0" xfId="83" applyNumberFormat="1" applyFont="1" applyFill="1" applyBorder="1" applyAlignment="1">
      <alignment horizontal="right" vertical="center" wrapText="1"/>
    </xf>
    <xf numFmtId="9" fontId="103" fillId="27" borderId="0" xfId="83" applyNumberFormat="1" applyFont="1" applyFill="1" applyBorder="1" applyAlignment="1">
      <alignment horizontal="right" vertical="center" wrapText="1"/>
    </xf>
    <xf numFmtId="165" fontId="104" fillId="27" borderId="0" xfId="81" applyNumberFormat="1" applyFont="1" applyFill="1" applyBorder="1" applyAlignment="1">
      <alignment horizontal="right" vertical="center" wrapText="1"/>
    </xf>
    <xf numFmtId="0" fontId="51" fillId="0" borderId="0" xfId="83" applyFont="1" applyFill="1" applyBorder="1" applyAlignment="1">
      <alignment vertical="center" wrapText="1"/>
    </xf>
    <xf numFmtId="9" fontId="40" fillId="50" borderId="0" xfId="83" applyNumberFormat="1" applyFont="1" applyFill="1" applyBorder="1" applyAlignment="1">
      <alignment horizontal="right" vertical="center" wrapText="1"/>
    </xf>
    <xf numFmtId="165" fontId="40" fillId="50" borderId="0" xfId="83" applyNumberFormat="1" applyFont="1" applyFill="1" applyBorder="1" applyAlignment="1">
      <alignment horizontal="right" vertical="center" wrapText="1"/>
    </xf>
    <xf numFmtId="9" fontId="103" fillId="50" borderId="0" xfId="83" applyNumberFormat="1" applyFont="1" applyFill="1" applyBorder="1" applyAlignment="1">
      <alignment horizontal="right" vertical="center" wrapText="1"/>
    </xf>
    <xf numFmtId="165" fontId="104" fillId="50" borderId="0" xfId="81" applyNumberFormat="1" applyFont="1" applyFill="1" applyBorder="1" applyAlignment="1">
      <alignment horizontal="right" vertical="center" wrapText="1"/>
    </xf>
    <xf numFmtId="3" fontId="1" fillId="0" borderId="0" xfId="137" applyNumberFormat="1"/>
    <xf numFmtId="165" fontId="72" fillId="0" borderId="0" xfId="82" applyNumberFormat="1" applyFont="1" applyFill="1" applyBorder="1" applyAlignment="1">
      <alignment horizontal="center" vertical="center" wrapText="1"/>
    </xf>
    <xf numFmtId="165" fontId="95" fillId="59" borderId="0" xfId="82" applyNumberFormat="1" applyFont="1" applyFill="1" applyBorder="1" applyAlignment="1">
      <alignment horizontal="center" vertical="center" wrapText="1"/>
    </xf>
    <xf numFmtId="0" fontId="94" fillId="61" borderId="24" xfId="137" applyFont="1" applyFill="1" applyBorder="1" applyAlignment="1">
      <alignment horizontal="center"/>
    </xf>
    <xf numFmtId="0" fontId="94" fillId="61" borderId="25" xfId="137" applyFont="1" applyFill="1" applyBorder="1" applyAlignment="1">
      <alignment horizontal="center"/>
    </xf>
    <xf numFmtId="0" fontId="94" fillId="61" borderId="26" xfId="137" applyFont="1" applyFill="1" applyBorder="1" applyAlignment="1">
      <alignment horizontal="center"/>
    </xf>
    <xf numFmtId="0" fontId="67" fillId="55" borderId="0" xfId="0" applyFont="1" applyFill="1" applyBorder="1" applyAlignment="1">
      <alignment horizontal="left" vertical="center" wrapText="1"/>
    </xf>
    <xf numFmtId="0" fontId="66" fillId="55" borderId="0" xfId="0" applyFont="1" applyFill="1" applyBorder="1" applyAlignment="1">
      <alignment horizontal="left" vertical="center" wrapText="1"/>
    </xf>
    <xf numFmtId="0" fontId="67" fillId="55" borderId="0" xfId="0" applyNumberFormat="1" applyFont="1" applyFill="1" applyBorder="1" applyAlignment="1">
      <alignment horizontal="left" vertical="center" wrapText="1"/>
    </xf>
    <xf numFmtId="0" fontId="65" fillId="55" borderId="0" xfId="0" applyFont="1" applyFill="1" applyBorder="1" applyAlignment="1">
      <alignment horizontal="left" vertical="center" wrapText="1"/>
    </xf>
    <xf numFmtId="0" fontId="39" fillId="0" borderId="0" xfId="80" applyFont="1" applyFill="1" applyBorder="1" applyAlignment="1">
      <alignment horizontal="center" vertical="center" textRotation="180" wrapText="1"/>
    </xf>
    <xf numFmtId="165" fontId="34" fillId="0" borderId="19" xfId="80" applyNumberFormat="1" applyFont="1" applyFill="1" applyBorder="1" applyAlignment="1">
      <alignment horizontal="center" vertical="center" wrapText="1"/>
    </xf>
    <xf numFmtId="165" fontId="34" fillId="0" borderId="20" xfId="80" applyNumberFormat="1" applyFont="1" applyFill="1" applyBorder="1" applyAlignment="1">
      <alignment horizontal="center" vertical="center" wrapText="1"/>
    </xf>
    <xf numFmtId="0" fontId="77" fillId="53" borderId="0" xfId="80" applyFont="1" applyFill="1" applyBorder="1" applyAlignment="1">
      <alignment horizontal="center" vertical="center" wrapText="1"/>
    </xf>
    <xf numFmtId="0" fontId="50" fillId="60" borderId="0" xfId="80" applyFont="1" applyFill="1" applyBorder="1" applyAlignment="1">
      <alignment horizontal="center" vertical="center" textRotation="180" wrapText="1"/>
    </xf>
    <xf numFmtId="17" fontId="39" fillId="0" borderId="0" xfId="80" applyNumberFormat="1" applyFont="1" applyFill="1" applyBorder="1" applyAlignment="1">
      <alignment horizontal="center" vertical="center" textRotation="180" wrapText="1"/>
    </xf>
    <xf numFmtId="0" fontId="50" fillId="0" borderId="0" xfId="80" applyFont="1" applyFill="1" applyBorder="1" applyAlignment="1">
      <alignment horizontal="center" vertical="center" textRotation="180" wrapText="1"/>
    </xf>
  </cellXfs>
  <cellStyles count="138">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heck Cell" xfId="53" builtinId="23" customBuiltin="1"/>
    <cellStyle name="Check Cell 2" xfId="54"/>
    <cellStyle name="Comma 2" xfId="55"/>
    <cellStyle name="Currency 2" xfId="56"/>
    <cellStyle name="Explanatory Text" xfId="57" builtinId="53" customBuiltin="1"/>
    <cellStyle name="Explanatory Text 2" xfId="58"/>
    <cellStyle name="Good" xfId="59" builtinId="26" customBuiltin="1"/>
    <cellStyle name="Good 2" xfId="60"/>
    <cellStyle name="Heading 1" xfId="61" builtinId="16" customBuiltin="1"/>
    <cellStyle name="Heading 1 2" xfId="62"/>
    <cellStyle name="Heading 2" xfId="63" builtinId="17" customBuiltin="1"/>
    <cellStyle name="Heading 2 2" xfId="64"/>
    <cellStyle name="Heading 3" xfId="65" builtinId="18" customBuiltin="1"/>
    <cellStyle name="Heading 3 2" xfId="66"/>
    <cellStyle name="Heading 4" xfId="67" builtinId="19" customBuiltin="1"/>
    <cellStyle name="Heading 4 2" xfId="68"/>
    <cellStyle name="Hyperlink" xfId="136" builtinId="8"/>
    <cellStyle name="Input" xfId="69" builtinId="20" customBuiltin="1"/>
    <cellStyle name="Input 2" xfId="70"/>
    <cellStyle name="Linked Cell" xfId="71" builtinId="24" customBuiltin="1"/>
    <cellStyle name="Linked Cell 2" xfId="72"/>
    <cellStyle name="Neutral" xfId="73" builtinId="28" customBuiltin="1"/>
    <cellStyle name="Neutral 2" xfId="74"/>
    <cellStyle name="Normal" xfId="0" builtinId="0"/>
    <cellStyle name="Normal (0)" xfId="75"/>
    <cellStyle name="Normal 2" xfId="76"/>
    <cellStyle name="Normal 2 2" xfId="137"/>
    <cellStyle name="Normal 3" xfId="77"/>
    <cellStyle name="Normal 4" xfId="78"/>
    <cellStyle name="Normal 5" xfId="79"/>
    <cellStyle name="Normal_Draft September Management Data Report Children and family Service" xfId="80"/>
    <cellStyle name="Normal_Sheet1" xfId="81"/>
    <cellStyle name="Normal_Sheet2" xfId="82"/>
    <cellStyle name="Normal_Sheet3" xfId="83"/>
    <cellStyle name="Note" xfId="84" builtinId="10" customBuiltin="1"/>
    <cellStyle name="Note 2" xfId="85"/>
    <cellStyle name="Output" xfId="86" builtinId="21" customBuiltin="1"/>
    <cellStyle name="Output 2" xfId="87"/>
    <cellStyle name="Percent 2" xfId="88"/>
    <cellStyle name="Percent 3" xfId="89"/>
    <cellStyle name="RowHeader" xfId="90"/>
    <cellStyle name="SAPBEXaggData" xfId="91"/>
    <cellStyle name="SAPBEXaggDataEmph" xfId="92"/>
    <cellStyle name="SAPBEXaggItem" xfId="93"/>
    <cellStyle name="SAPBEXaggItemX" xfId="94"/>
    <cellStyle name="SAPBEXchaText" xfId="95"/>
    <cellStyle name="SAPBEXexcBad7" xfId="96"/>
    <cellStyle name="SAPBEXexcBad8" xfId="97"/>
    <cellStyle name="SAPBEXexcBad9" xfId="98"/>
    <cellStyle name="SAPBEXexcCritical4" xfId="99"/>
    <cellStyle name="SAPBEXexcCritical5" xfId="100"/>
    <cellStyle name="SAPBEXexcCritical6" xfId="101"/>
    <cellStyle name="SAPBEXexcGood1" xfId="102"/>
    <cellStyle name="SAPBEXexcGood2" xfId="103"/>
    <cellStyle name="SAPBEXexcGood3" xfId="104"/>
    <cellStyle name="SAPBEXfilterDrill" xfId="105"/>
    <cellStyle name="SAPBEXfilterItem" xfId="106"/>
    <cellStyle name="SAPBEXfilterText" xfId="107"/>
    <cellStyle name="SAPBEXformats" xfId="108"/>
    <cellStyle name="SAPBEXheaderItem" xfId="109"/>
    <cellStyle name="SAPBEXheaderText" xfId="110"/>
    <cellStyle name="SAPBEXHLevel0" xfId="111"/>
    <cellStyle name="SAPBEXHLevel0X" xfId="112"/>
    <cellStyle name="SAPBEXHLevel1" xfId="113"/>
    <cellStyle name="SAPBEXHLevel1X" xfId="114"/>
    <cellStyle name="SAPBEXHLevel2" xfId="115"/>
    <cellStyle name="SAPBEXHLevel2X" xfId="116"/>
    <cellStyle name="SAPBEXHLevel3" xfId="117"/>
    <cellStyle name="SAPBEXHLevel3X" xfId="118"/>
    <cellStyle name="SAPBEXresData" xfId="119"/>
    <cellStyle name="SAPBEXresDataEmph" xfId="120"/>
    <cellStyle name="SAPBEXresItem" xfId="121"/>
    <cellStyle name="SAPBEXresItemX" xfId="122"/>
    <cellStyle name="SAPBEXstdData" xfId="123"/>
    <cellStyle name="SAPBEXstdDataEmph" xfId="124"/>
    <cellStyle name="SAPBEXstdItem" xfId="125"/>
    <cellStyle name="SAPBEXstdItemX" xfId="126"/>
    <cellStyle name="SAPBEXtitle" xfId="127"/>
    <cellStyle name="SAPBEXundefined" xfId="128"/>
    <cellStyle name="Style 1" xfId="129"/>
    <cellStyle name="Title" xfId="130" builtinId="15" customBuiltin="1"/>
    <cellStyle name="Title 2" xfId="131"/>
    <cellStyle name="Total" xfId="132" builtinId="25" customBuiltin="1"/>
    <cellStyle name="Total 2" xfId="133"/>
    <cellStyle name="Warning Text" xfId="134" builtinId="11" customBuiltin="1"/>
    <cellStyle name="Warning Text 2" xfId="13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457769"/>
      <rgbColor rgb="006DAA99"/>
      <rgbColor rgb="00DAEAE5"/>
      <rgbColor rgb="008E082E"/>
      <rgbColor rgb="00A30934"/>
      <rgbColor rgb="00FF8080"/>
      <rgbColor rgb="00F1C5C5"/>
      <rgbColor rgb="00CCCCFF"/>
      <rgbColor rgb="00457769"/>
      <rgbColor rgb="006DAA99"/>
      <rgbColor rgb="00BDE1DA"/>
      <rgbColor rgb="008E082E"/>
      <rgbColor rgb="00F55583"/>
      <rgbColor rgb="00F98FAD"/>
      <rgbColor rgb="00008080"/>
      <rgbColor rgb="000000FF"/>
      <rgbColor rgb="0000CCFF"/>
      <rgbColor rgb="00CCFFFF"/>
      <rgbColor rgb="00CCFFCC"/>
      <rgbColor rgb="00FFFF99"/>
      <rgbColor rgb="0099CCFF"/>
      <rgbColor rgb="00FF99CC"/>
      <rgbColor rgb="00DAEAE5"/>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200025</xdr:colOff>
      <xdr:row>0</xdr:row>
      <xdr:rowOff>81080</xdr:rowOff>
    </xdr:from>
    <xdr:to>
      <xdr:col>6</xdr:col>
      <xdr:colOff>600074</xdr:colOff>
      <xdr:row>7</xdr:row>
      <xdr:rowOff>79376</xdr:rowOff>
    </xdr:to>
    <xdr:pic>
      <xdr:nvPicPr>
        <xdr:cNvPr id="2" name="Picture 1"/>
        <xdr:cNvPicPr>
          <a:picLocks noChangeAspect="1" noChangeArrowheads="1"/>
        </xdr:cNvPicPr>
      </xdr:nvPicPr>
      <xdr:blipFill>
        <a:blip xmlns:r="http://schemas.openxmlformats.org/officeDocument/2006/relationships" r:embed="rId1" cstate="print">
          <a:lum bright="-2000" contrast="18000"/>
        </a:blip>
        <a:srcRect/>
        <a:stretch>
          <a:fillRect/>
        </a:stretch>
      </xdr:blipFill>
      <xdr:spPr bwMode="auto">
        <a:xfrm>
          <a:off x="3057525" y="81080"/>
          <a:ext cx="1828799" cy="1131771"/>
        </a:xfrm>
        <a:prstGeom prst="rect">
          <a:avLst/>
        </a:prstGeom>
        <a:noFill/>
        <a:ln w="1">
          <a:noFill/>
          <a:miter lim="800000"/>
          <a:headEnd/>
          <a:tailEnd type="none" w="med" len="med"/>
        </a:ln>
        <a:effectLst/>
      </xdr:spPr>
    </xdr:pic>
    <xdr:clientData/>
  </xdr:twoCellAnchor>
  <xdr:twoCellAnchor editAs="oneCell">
    <xdr:from>
      <xdr:col>0</xdr:col>
      <xdr:colOff>0</xdr:colOff>
      <xdr:row>11</xdr:row>
      <xdr:rowOff>10583</xdr:rowOff>
    </xdr:from>
    <xdr:to>
      <xdr:col>10</xdr:col>
      <xdr:colOff>682624</xdr:colOff>
      <xdr:row>25</xdr:row>
      <xdr:rowOff>152400</xdr:rowOff>
    </xdr:to>
    <xdr:pic>
      <xdr:nvPicPr>
        <xdr:cNvPr id="3" name="Picture 2"/>
        <xdr:cNvPicPr>
          <a:picLocks noChangeAspect="1" noChangeArrowheads="1"/>
        </xdr:cNvPicPr>
      </xdr:nvPicPr>
      <xdr:blipFill>
        <a:blip xmlns:r="http://schemas.openxmlformats.org/officeDocument/2006/relationships" r:embed="rId2" cstate="print">
          <a:lum contrast="24000"/>
        </a:blip>
        <a:srcRect/>
        <a:stretch>
          <a:fillRect/>
        </a:stretch>
      </xdr:blipFill>
      <xdr:spPr bwMode="auto">
        <a:xfrm>
          <a:off x="0" y="2153708"/>
          <a:ext cx="7826374" cy="2408767"/>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tusla.ie/data-figures"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B0F0"/>
  </sheetPr>
  <dimension ref="A1:L29"/>
  <sheetViews>
    <sheetView tabSelected="1" view="pageBreakPreview" zoomScale="110" zoomScaleNormal="100" zoomScaleSheetLayoutView="110" workbookViewId="0">
      <selection activeCell="C40" sqref="C40"/>
    </sheetView>
  </sheetViews>
  <sheetFormatPr defaultRowHeight="12.75"/>
  <cols>
    <col min="1" max="10" width="10.7109375" style="50" customWidth="1"/>
    <col min="11" max="11" width="10.7109375" style="172" customWidth="1"/>
    <col min="12" max="16384" width="9.140625" style="50"/>
  </cols>
  <sheetData>
    <row r="1" spans="1:12">
      <c r="A1" s="169"/>
      <c r="B1" s="170"/>
      <c r="C1" s="170"/>
      <c r="D1" s="170"/>
      <c r="E1" s="170"/>
      <c r="F1" s="170"/>
      <c r="G1" s="170"/>
      <c r="H1" s="170"/>
      <c r="I1" s="170"/>
      <c r="J1" s="170"/>
      <c r="K1" s="171"/>
      <c r="L1" s="172"/>
    </row>
    <row r="2" spans="1:12">
      <c r="A2" s="173"/>
      <c r="B2" s="174"/>
      <c r="C2" s="174"/>
      <c r="D2" s="174"/>
      <c r="E2" s="174"/>
      <c r="F2" s="174"/>
      <c r="G2" s="174"/>
      <c r="H2" s="174"/>
      <c r="I2" s="174"/>
      <c r="J2" s="174"/>
      <c r="K2" s="175"/>
      <c r="L2" s="172"/>
    </row>
    <row r="3" spans="1:12">
      <c r="A3" s="173"/>
      <c r="B3" s="174"/>
      <c r="C3" s="174"/>
      <c r="D3" s="174"/>
      <c r="E3" s="174"/>
      <c r="F3" s="174"/>
      <c r="G3" s="174"/>
      <c r="H3" s="174"/>
      <c r="I3" s="174"/>
      <c r="J3" s="174"/>
      <c r="K3" s="175"/>
      <c r="L3" s="172"/>
    </row>
    <row r="4" spans="1:12">
      <c r="A4" s="173"/>
      <c r="B4" s="174"/>
      <c r="C4" s="174"/>
      <c r="D4" s="174"/>
      <c r="E4" s="174"/>
      <c r="F4" s="174"/>
      <c r="G4" s="174"/>
      <c r="H4" s="174"/>
      <c r="I4" s="174"/>
      <c r="J4" s="174"/>
      <c r="K4" s="175"/>
      <c r="L4" s="172"/>
    </row>
    <row r="5" spans="1:12">
      <c r="A5" s="173"/>
      <c r="B5" s="174"/>
      <c r="C5" s="174"/>
      <c r="D5" s="174"/>
      <c r="E5" s="174"/>
      <c r="F5" s="174"/>
      <c r="G5" s="174"/>
      <c r="H5" s="174"/>
      <c r="I5" s="174"/>
      <c r="J5" s="174"/>
      <c r="K5" s="175"/>
      <c r="L5" s="172"/>
    </row>
    <row r="6" spans="1:12">
      <c r="A6" s="173"/>
      <c r="B6" s="174"/>
      <c r="C6" s="174"/>
      <c r="D6" s="174"/>
      <c r="E6" s="174"/>
      <c r="F6" s="174"/>
      <c r="G6" s="174"/>
      <c r="H6" s="174"/>
      <c r="I6" s="174"/>
      <c r="J6" s="174"/>
      <c r="K6" s="175"/>
      <c r="L6" s="172"/>
    </row>
    <row r="7" spans="1:12">
      <c r="A7" s="173"/>
      <c r="B7" s="174"/>
      <c r="C7" s="174"/>
      <c r="D7" s="174"/>
      <c r="E7" s="174"/>
      <c r="F7" s="174"/>
      <c r="G7" s="174"/>
      <c r="H7" s="174"/>
      <c r="I7" s="174"/>
      <c r="J7" s="174"/>
      <c r="K7" s="175"/>
      <c r="L7" s="172"/>
    </row>
    <row r="8" spans="1:12">
      <c r="A8" s="173"/>
      <c r="B8" s="174"/>
      <c r="C8" s="174"/>
      <c r="D8" s="174"/>
      <c r="E8" s="174"/>
      <c r="F8" s="174"/>
      <c r="G8" s="174"/>
      <c r="H8" s="174"/>
      <c r="I8" s="174"/>
      <c r="J8" s="174"/>
      <c r="K8" s="175"/>
      <c r="L8" s="172"/>
    </row>
    <row r="9" spans="1:12">
      <c r="A9" s="173"/>
      <c r="B9" s="174"/>
      <c r="C9" s="174"/>
      <c r="D9" s="174"/>
      <c r="E9" s="174"/>
      <c r="F9" s="174"/>
      <c r="G9" s="174"/>
      <c r="H9" s="174"/>
      <c r="I9" s="174"/>
      <c r="J9" s="174"/>
      <c r="K9" s="175"/>
      <c r="L9" s="172"/>
    </row>
    <row r="10" spans="1:12" ht="27">
      <c r="A10" s="173"/>
      <c r="B10" s="174"/>
      <c r="C10" s="176" t="s">
        <v>340</v>
      </c>
      <c r="D10" s="177"/>
      <c r="E10" s="177"/>
      <c r="F10" s="177"/>
      <c r="G10" s="177"/>
      <c r="H10" s="177"/>
      <c r="I10" s="177"/>
      <c r="J10" s="177"/>
      <c r="K10" s="178"/>
      <c r="L10" s="172"/>
    </row>
    <row r="11" spans="1:12" ht="27">
      <c r="A11" s="173"/>
      <c r="B11" s="174"/>
      <c r="C11" s="177"/>
      <c r="D11" s="177"/>
      <c r="E11" s="176" t="s">
        <v>341</v>
      </c>
      <c r="F11" s="177"/>
      <c r="G11" s="177"/>
      <c r="H11" s="177"/>
      <c r="I11" s="177"/>
      <c r="J11" s="177"/>
      <c r="K11" s="178"/>
      <c r="L11" s="172"/>
    </row>
    <row r="12" spans="1:12">
      <c r="A12" s="173"/>
      <c r="B12" s="174"/>
      <c r="C12" s="174"/>
      <c r="D12" s="174"/>
      <c r="E12" s="174"/>
      <c r="F12" s="174"/>
      <c r="G12" s="174"/>
      <c r="H12" s="174"/>
      <c r="I12" s="174"/>
      <c r="J12" s="174"/>
      <c r="K12" s="175"/>
      <c r="L12" s="172"/>
    </row>
    <row r="13" spans="1:12">
      <c r="A13" s="173"/>
      <c r="B13" s="174"/>
      <c r="C13" s="174"/>
      <c r="D13" s="174"/>
      <c r="E13" s="174"/>
      <c r="F13" s="174"/>
      <c r="G13" s="174"/>
      <c r="H13" s="174"/>
      <c r="I13" s="174"/>
      <c r="J13" s="174"/>
      <c r="K13" s="175"/>
      <c r="L13" s="172"/>
    </row>
    <row r="14" spans="1:12">
      <c r="A14" s="173"/>
      <c r="B14" s="174"/>
      <c r="C14" s="174"/>
      <c r="D14" s="174"/>
      <c r="E14" s="174"/>
      <c r="F14" s="174"/>
      <c r="G14" s="174"/>
      <c r="H14" s="174"/>
      <c r="I14" s="174"/>
      <c r="J14" s="174"/>
      <c r="K14" s="175"/>
      <c r="L14" s="172"/>
    </row>
    <row r="15" spans="1:12">
      <c r="A15" s="173"/>
      <c r="B15" s="174"/>
      <c r="C15" s="174"/>
      <c r="D15" s="174"/>
      <c r="E15" s="174"/>
      <c r="F15" s="174"/>
      <c r="G15" s="174"/>
      <c r="H15" s="174"/>
      <c r="I15" s="174"/>
      <c r="J15" s="174"/>
      <c r="K15" s="175"/>
      <c r="L15" s="172"/>
    </row>
    <row r="16" spans="1:12">
      <c r="A16" s="173"/>
      <c r="B16" s="174"/>
      <c r="C16" s="174"/>
      <c r="D16" s="174"/>
      <c r="E16" s="174"/>
      <c r="F16" s="174"/>
      <c r="G16" s="174"/>
      <c r="H16" s="174"/>
      <c r="I16" s="174"/>
      <c r="J16" s="174"/>
      <c r="K16" s="175"/>
      <c r="L16" s="172"/>
    </row>
    <row r="17" spans="1:12">
      <c r="A17" s="173"/>
      <c r="B17" s="174"/>
      <c r="C17" s="174"/>
      <c r="D17" s="174"/>
      <c r="E17" s="174"/>
      <c r="F17" s="174"/>
      <c r="G17" s="174"/>
      <c r="H17" s="174"/>
      <c r="I17" s="174"/>
      <c r="J17" s="174"/>
      <c r="K17" s="175"/>
      <c r="L17" s="172"/>
    </row>
    <row r="18" spans="1:12">
      <c r="A18" s="173"/>
      <c r="B18" s="174"/>
      <c r="C18" s="174"/>
      <c r="D18" s="174"/>
      <c r="E18" s="174"/>
      <c r="F18" s="174"/>
      <c r="G18" s="174"/>
      <c r="H18" s="174"/>
      <c r="I18" s="174"/>
      <c r="J18" s="174"/>
      <c r="K18" s="175"/>
      <c r="L18" s="172"/>
    </row>
    <row r="19" spans="1:12">
      <c r="A19" s="173"/>
      <c r="B19" s="174"/>
      <c r="C19" s="174"/>
      <c r="D19" s="174"/>
      <c r="E19" s="174"/>
      <c r="F19" s="174"/>
      <c r="G19" s="174"/>
      <c r="H19" s="174"/>
      <c r="I19" s="174"/>
      <c r="J19" s="174"/>
      <c r="K19" s="175"/>
      <c r="L19" s="172"/>
    </row>
    <row r="20" spans="1:12">
      <c r="A20" s="173"/>
      <c r="B20" s="174"/>
      <c r="C20" s="174"/>
      <c r="D20" s="174"/>
      <c r="E20" s="174"/>
      <c r="F20" s="174"/>
      <c r="G20" s="174"/>
      <c r="H20" s="174"/>
      <c r="I20" s="174"/>
      <c r="J20" s="174"/>
      <c r="K20" s="175"/>
      <c r="L20" s="172"/>
    </row>
    <row r="21" spans="1:12">
      <c r="A21" s="173"/>
      <c r="B21" s="174"/>
      <c r="C21" s="174"/>
      <c r="D21" s="174"/>
      <c r="E21" s="174"/>
      <c r="F21" s="174"/>
      <c r="G21" s="174"/>
      <c r="H21" s="174"/>
      <c r="I21" s="174"/>
      <c r="J21" s="174"/>
      <c r="K21" s="175"/>
      <c r="L21" s="172"/>
    </row>
    <row r="22" spans="1:12">
      <c r="A22" s="173"/>
      <c r="B22" s="174"/>
      <c r="C22" s="174"/>
      <c r="D22" s="174"/>
      <c r="E22" s="174"/>
      <c r="F22" s="174"/>
      <c r="G22" s="174"/>
      <c r="H22" s="174"/>
      <c r="I22" s="174"/>
      <c r="J22" s="174"/>
      <c r="K22" s="175"/>
      <c r="L22" s="172"/>
    </row>
    <row r="23" spans="1:12">
      <c r="A23" s="173"/>
      <c r="B23" s="174"/>
      <c r="C23" s="174"/>
      <c r="D23" s="174"/>
      <c r="E23" s="174"/>
      <c r="F23" s="174"/>
      <c r="G23" s="174"/>
      <c r="H23" s="174"/>
      <c r="I23" s="174"/>
      <c r="J23" s="174"/>
      <c r="K23" s="175"/>
      <c r="L23" s="172"/>
    </row>
    <row r="24" spans="1:12">
      <c r="A24" s="173"/>
      <c r="B24" s="174"/>
      <c r="C24" s="174"/>
      <c r="D24" s="174"/>
      <c r="E24" s="174"/>
      <c r="F24" s="174"/>
      <c r="G24" s="174"/>
      <c r="H24" s="174"/>
      <c r="I24" s="174"/>
      <c r="J24" s="174"/>
      <c r="K24" s="175"/>
      <c r="L24" s="172"/>
    </row>
    <row r="25" spans="1:12">
      <c r="A25" s="173"/>
      <c r="B25" s="174"/>
      <c r="C25" s="174"/>
      <c r="D25" s="174"/>
      <c r="E25" s="174"/>
      <c r="F25" s="174"/>
      <c r="G25" s="174"/>
      <c r="H25" s="174"/>
      <c r="I25" s="174"/>
      <c r="J25" s="174"/>
      <c r="K25" s="175"/>
      <c r="L25" s="172"/>
    </row>
    <row r="26" spans="1:12">
      <c r="A26" s="173"/>
      <c r="B26" s="174"/>
      <c r="C26" s="174"/>
      <c r="D26" s="174"/>
      <c r="E26" s="174"/>
      <c r="F26" s="174"/>
      <c r="G26" s="174"/>
      <c r="H26" s="174"/>
      <c r="I26" s="174"/>
      <c r="J26" s="174"/>
      <c r="K26" s="175"/>
      <c r="L26" s="172"/>
    </row>
    <row r="27" spans="1:12" ht="15">
      <c r="A27" s="173"/>
      <c r="B27" s="174"/>
      <c r="C27" s="174"/>
      <c r="D27" s="174"/>
      <c r="E27" s="174"/>
      <c r="F27" s="174"/>
      <c r="G27" s="179" t="s">
        <v>338</v>
      </c>
      <c r="H27" s="180"/>
      <c r="I27" s="180"/>
      <c r="J27" s="180"/>
      <c r="K27" s="181"/>
      <c r="L27" s="172"/>
    </row>
    <row r="28" spans="1:12">
      <c r="A28" s="173"/>
      <c r="B28" s="174"/>
      <c r="C28" s="174"/>
      <c r="D28" s="174"/>
      <c r="E28" s="174"/>
      <c r="F28" s="174"/>
      <c r="G28" s="174"/>
      <c r="H28" s="174"/>
      <c r="I28" s="174"/>
      <c r="J28" s="174"/>
      <c r="K28" s="175"/>
      <c r="L28" s="172"/>
    </row>
    <row r="29" spans="1:12" ht="13.5" thickBot="1">
      <c r="A29" s="263" t="s">
        <v>339</v>
      </c>
      <c r="B29" s="264"/>
      <c r="C29" s="264"/>
      <c r="D29" s="264"/>
      <c r="E29" s="264"/>
      <c r="F29" s="264"/>
      <c r="G29" s="264"/>
      <c r="H29" s="264"/>
      <c r="I29" s="264"/>
      <c r="J29" s="264"/>
      <c r="K29" s="265"/>
    </row>
  </sheetData>
  <sheetProtection password="E45E" sheet="1" objects="1" scenarios="1" selectLockedCells="1" selectUnlockedCells="1"/>
  <mergeCells count="1">
    <mergeCell ref="A29:K29"/>
  </mergeCells>
  <pageMargins left="0.70866141732283472" right="0.70866141732283472" top="0.74803149606299213" bottom="0.74803149606299213" header="0.31496062992125984" footer="0.31496062992125984"/>
  <pageSetup paperSize="9" scale="113" orientation="landscape" r:id="rId1"/>
  <drawing r:id="rId2"/>
</worksheet>
</file>

<file path=xl/worksheets/sheet10.xml><?xml version="1.0" encoding="utf-8"?>
<worksheet xmlns="http://schemas.openxmlformats.org/spreadsheetml/2006/main" xmlns:r="http://schemas.openxmlformats.org/officeDocument/2006/relationships">
  <sheetPr>
    <tabColor rgb="FF00B050"/>
  </sheetPr>
  <dimension ref="A1:AM132"/>
  <sheetViews>
    <sheetView view="pageBreakPreview" zoomScale="52" zoomScaleNormal="65" zoomScaleSheetLayoutView="52" workbookViewId="0">
      <pane xSplit="23" ySplit="1" topLeftCell="X2" activePane="bottomRight" state="frozen"/>
      <selection activeCell="AA20" sqref="AA20"/>
      <selection pane="topRight" activeCell="AA20" sqref="AA20"/>
      <selection pane="bottomLeft" activeCell="AA20" sqref="AA20"/>
      <selection pane="bottomRight" activeCell="X1" sqref="X1:X1048576"/>
    </sheetView>
  </sheetViews>
  <sheetFormatPr defaultRowHeight="18"/>
  <cols>
    <col min="1" max="1" width="42.7109375" customWidth="1"/>
    <col min="2" max="22" width="16.7109375" customWidth="1"/>
    <col min="23" max="23" width="18.7109375" customWidth="1"/>
    <col min="24" max="24" width="0" style="35" hidden="1" customWidth="1"/>
    <col min="38" max="38" width="0" hidden="1" customWidth="1"/>
    <col min="39" max="39" width="0" style="32" hidden="1" customWidth="1"/>
    <col min="40" max="41" width="0" hidden="1" customWidth="1"/>
  </cols>
  <sheetData>
    <row r="1" spans="1:39" ht="200.1" customHeight="1">
      <c r="A1" s="76" t="s">
        <v>193</v>
      </c>
      <c r="B1" s="67" t="s">
        <v>26</v>
      </c>
      <c r="C1" s="68" t="s">
        <v>27</v>
      </c>
      <c r="D1" s="68" t="s">
        <v>28</v>
      </c>
      <c r="E1" s="68" t="s">
        <v>29</v>
      </c>
      <c r="F1" s="68" t="s">
        <v>17</v>
      </c>
      <c r="G1" s="67" t="s">
        <v>30</v>
      </c>
      <c r="H1" s="68" t="s">
        <v>31</v>
      </c>
      <c r="I1" s="68" t="s">
        <v>24</v>
      </c>
      <c r="J1" s="68" t="s">
        <v>32</v>
      </c>
      <c r="K1" s="68" t="s">
        <v>33</v>
      </c>
      <c r="L1" s="67" t="s">
        <v>40</v>
      </c>
      <c r="M1" s="68" t="s">
        <v>34</v>
      </c>
      <c r="N1" s="69" t="s">
        <v>35</v>
      </c>
      <c r="O1" s="68" t="s">
        <v>36</v>
      </c>
      <c r="P1" s="69" t="s">
        <v>37</v>
      </c>
      <c r="Q1" s="67" t="s">
        <v>41</v>
      </c>
      <c r="R1" s="68" t="s">
        <v>20</v>
      </c>
      <c r="S1" s="68" t="s">
        <v>21</v>
      </c>
      <c r="T1" s="68" t="s">
        <v>22</v>
      </c>
      <c r="U1" s="69" t="s">
        <v>38</v>
      </c>
      <c r="V1" s="68" t="s">
        <v>39</v>
      </c>
      <c r="W1" s="10" t="s">
        <v>25</v>
      </c>
    </row>
    <row r="2" spans="1:39" ht="69.95" customHeight="1">
      <c r="A2" s="266" t="s">
        <v>120</v>
      </c>
      <c r="B2" s="266"/>
      <c r="C2" s="266"/>
      <c r="D2" s="266"/>
      <c r="E2" s="266"/>
      <c r="F2" s="266"/>
      <c r="G2" s="266"/>
      <c r="H2" s="266"/>
      <c r="I2" s="266"/>
      <c r="J2" s="266"/>
      <c r="K2" s="266"/>
      <c r="L2" s="266"/>
      <c r="M2" s="266"/>
      <c r="N2" s="266"/>
      <c r="O2" s="266"/>
      <c r="P2" s="266"/>
      <c r="Q2" s="266"/>
      <c r="R2" s="266"/>
      <c r="S2" s="266"/>
      <c r="T2" s="266"/>
      <c r="U2" s="266"/>
      <c r="V2" s="266"/>
      <c r="W2" s="266"/>
    </row>
    <row r="3" spans="1:39" ht="39.950000000000003" customHeight="1">
      <c r="A3" s="163" t="s">
        <v>194</v>
      </c>
      <c r="B3" s="164">
        <f>SUM(C3:F3)</f>
        <v>503</v>
      </c>
      <c r="C3" s="164">
        <v>156</v>
      </c>
      <c r="D3" s="164">
        <v>115</v>
      </c>
      <c r="E3" s="164">
        <v>131</v>
      </c>
      <c r="F3" s="164">
        <v>101</v>
      </c>
      <c r="G3" s="164">
        <f>SUM(H3:K3)</f>
        <v>424</v>
      </c>
      <c r="H3" s="164">
        <v>161</v>
      </c>
      <c r="I3" s="164">
        <v>71</v>
      </c>
      <c r="J3" s="164">
        <v>110</v>
      </c>
      <c r="K3" s="164">
        <v>82</v>
      </c>
      <c r="L3" s="164">
        <f>SUM(M3:P3)</f>
        <v>526</v>
      </c>
      <c r="M3" s="164">
        <v>265</v>
      </c>
      <c r="N3" s="164">
        <v>38</v>
      </c>
      <c r="O3" s="164">
        <v>94</v>
      </c>
      <c r="P3" s="164">
        <v>129</v>
      </c>
      <c r="Q3" s="164">
        <f>+SUM(R3:V3)</f>
        <v>427</v>
      </c>
      <c r="R3" s="164">
        <v>147</v>
      </c>
      <c r="S3" s="164">
        <v>153</v>
      </c>
      <c r="T3" s="164">
        <v>58</v>
      </c>
      <c r="U3" s="164">
        <v>43</v>
      </c>
      <c r="V3" s="164">
        <v>26</v>
      </c>
      <c r="W3" s="164">
        <f>B3+G3+L3+Q3</f>
        <v>1880</v>
      </c>
      <c r="X3" s="35" t="s">
        <v>162</v>
      </c>
      <c r="AM3" s="32" t="s">
        <v>162</v>
      </c>
    </row>
    <row r="4" spans="1:39" ht="39.950000000000003" customHeight="1">
      <c r="A4" s="72" t="s">
        <v>182</v>
      </c>
      <c r="B4" s="73">
        <f t="shared" ref="B4:B5" si="0">SUM(C4:F4)</f>
        <v>533</v>
      </c>
      <c r="C4" s="27">
        <v>162</v>
      </c>
      <c r="D4" s="27">
        <v>110</v>
      </c>
      <c r="E4" s="27">
        <v>147</v>
      </c>
      <c r="F4" s="27">
        <v>114</v>
      </c>
      <c r="G4" s="73">
        <f t="shared" ref="G4:G5" si="1">SUM(H4:K4)</f>
        <v>427</v>
      </c>
      <c r="H4" s="27">
        <v>145</v>
      </c>
      <c r="I4" s="27">
        <v>72</v>
      </c>
      <c r="J4" s="27">
        <v>135</v>
      </c>
      <c r="K4" s="27">
        <v>75</v>
      </c>
      <c r="L4" s="73">
        <f t="shared" ref="L4:L5" si="2">SUM(M4:P4)</f>
        <v>547</v>
      </c>
      <c r="M4" s="27">
        <v>262</v>
      </c>
      <c r="N4" s="27">
        <v>39</v>
      </c>
      <c r="O4" s="27">
        <v>109</v>
      </c>
      <c r="P4" s="27">
        <v>137</v>
      </c>
      <c r="Q4" s="73">
        <f t="shared" ref="Q4:Q5" si="3">+SUM(R4:V4)</f>
        <v>433</v>
      </c>
      <c r="R4" s="27">
        <v>163</v>
      </c>
      <c r="S4" s="27">
        <v>147</v>
      </c>
      <c r="T4" s="27">
        <v>50</v>
      </c>
      <c r="U4" s="27">
        <v>45</v>
      </c>
      <c r="V4" s="27">
        <v>28</v>
      </c>
      <c r="W4" s="5">
        <f t="shared" ref="W4:W7" si="4">B4+G4+L4+Q4</f>
        <v>1940</v>
      </c>
    </row>
    <row r="5" spans="1:39" ht="39.950000000000003" customHeight="1">
      <c r="A5" s="72" t="s">
        <v>183</v>
      </c>
      <c r="B5" s="73">
        <f t="shared" si="0"/>
        <v>563</v>
      </c>
      <c r="C5" s="27">
        <v>171</v>
      </c>
      <c r="D5" s="27">
        <v>115</v>
      </c>
      <c r="E5" s="27">
        <v>157</v>
      </c>
      <c r="F5" s="27">
        <v>120</v>
      </c>
      <c r="G5" s="73">
        <f t="shared" si="1"/>
        <v>403</v>
      </c>
      <c r="H5" s="27">
        <v>146</v>
      </c>
      <c r="I5" s="27">
        <v>76</v>
      </c>
      <c r="J5" s="27">
        <v>116</v>
      </c>
      <c r="K5" s="27">
        <v>65</v>
      </c>
      <c r="L5" s="73">
        <f t="shared" si="2"/>
        <v>570</v>
      </c>
      <c r="M5" s="27">
        <v>269</v>
      </c>
      <c r="N5" s="27">
        <v>40</v>
      </c>
      <c r="O5" s="27">
        <v>117</v>
      </c>
      <c r="P5" s="27">
        <v>144</v>
      </c>
      <c r="Q5" s="73">
        <f t="shared" si="3"/>
        <v>460</v>
      </c>
      <c r="R5" s="27">
        <v>166</v>
      </c>
      <c r="S5" s="27">
        <v>160</v>
      </c>
      <c r="T5" s="27">
        <v>52</v>
      </c>
      <c r="U5" s="27">
        <v>51</v>
      </c>
      <c r="V5" s="27">
        <v>31</v>
      </c>
      <c r="W5" s="5">
        <f t="shared" si="4"/>
        <v>1996</v>
      </c>
    </row>
    <row r="6" spans="1:39" ht="39.950000000000003" customHeight="1">
      <c r="A6" s="72" t="s">
        <v>184</v>
      </c>
      <c r="B6" s="183">
        <f t="shared" ref="B6:B7" si="5">SUM(C6:F6)</f>
        <v>0</v>
      </c>
      <c r="C6" s="27"/>
      <c r="D6" s="27"/>
      <c r="E6" s="27"/>
      <c r="F6" s="27"/>
      <c r="G6" s="183">
        <f t="shared" ref="G6:G7" si="6">SUM(H6:K6)</f>
        <v>0</v>
      </c>
      <c r="H6" s="27"/>
      <c r="I6" s="27"/>
      <c r="J6" s="27"/>
      <c r="K6" s="27"/>
      <c r="L6" s="183">
        <f t="shared" ref="L6:L7" si="7">SUM(M6:P6)</f>
        <v>0</v>
      </c>
      <c r="M6" s="27"/>
      <c r="N6" s="27"/>
      <c r="O6" s="27"/>
      <c r="P6" s="27"/>
      <c r="Q6" s="183">
        <f t="shared" ref="Q6:Q7" si="8">+SUM(R6:V6)</f>
        <v>0</v>
      </c>
      <c r="R6" s="27"/>
      <c r="S6" s="27"/>
      <c r="T6" s="27"/>
      <c r="U6" s="27"/>
      <c r="V6" s="27"/>
      <c r="W6" s="187">
        <f t="shared" si="4"/>
        <v>0</v>
      </c>
    </row>
    <row r="7" spans="1:39" ht="39.950000000000003" customHeight="1">
      <c r="A7" s="72" t="s">
        <v>185</v>
      </c>
      <c r="B7" s="183">
        <f t="shared" si="5"/>
        <v>0</v>
      </c>
      <c r="C7" s="27"/>
      <c r="D7" s="27"/>
      <c r="E7" s="27"/>
      <c r="F7" s="27"/>
      <c r="G7" s="183">
        <f t="shared" si="6"/>
        <v>0</v>
      </c>
      <c r="H7" s="27"/>
      <c r="I7" s="27"/>
      <c r="J7" s="27"/>
      <c r="K7" s="27"/>
      <c r="L7" s="183">
        <f t="shared" si="7"/>
        <v>0</v>
      </c>
      <c r="M7" s="27"/>
      <c r="N7" s="27"/>
      <c r="O7" s="27"/>
      <c r="P7" s="27"/>
      <c r="Q7" s="183">
        <f t="shared" si="8"/>
        <v>0</v>
      </c>
      <c r="R7" s="27"/>
      <c r="S7" s="27"/>
      <c r="T7" s="27"/>
      <c r="U7" s="27"/>
      <c r="V7" s="27"/>
      <c r="W7" s="187">
        <f t="shared" si="4"/>
        <v>0</v>
      </c>
    </row>
    <row r="8" spans="1:39" ht="69.95" customHeight="1">
      <c r="A8" s="266" t="s">
        <v>10</v>
      </c>
      <c r="B8" s="266"/>
      <c r="C8" s="266"/>
      <c r="D8" s="266"/>
      <c r="E8" s="266"/>
      <c r="F8" s="266"/>
      <c r="G8" s="266"/>
      <c r="H8" s="266"/>
      <c r="I8" s="266"/>
      <c r="J8" s="266"/>
      <c r="K8" s="266"/>
      <c r="L8" s="266"/>
      <c r="M8" s="266"/>
      <c r="N8" s="266"/>
      <c r="O8" s="266"/>
      <c r="P8" s="266"/>
      <c r="Q8" s="266"/>
      <c r="R8" s="266"/>
      <c r="S8" s="266"/>
      <c r="T8" s="266"/>
      <c r="U8" s="266"/>
      <c r="V8" s="266"/>
      <c r="W8" s="266"/>
    </row>
    <row r="9" spans="1:39" ht="39.950000000000003" customHeight="1">
      <c r="A9" s="163" t="s">
        <v>194</v>
      </c>
      <c r="B9" s="164">
        <f>SUM(C9:F9)</f>
        <v>494</v>
      </c>
      <c r="C9" s="164">
        <v>150</v>
      </c>
      <c r="D9" s="164">
        <v>112</v>
      </c>
      <c r="E9" s="164">
        <v>131</v>
      </c>
      <c r="F9" s="164">
        <v>101</v>
      </c>
      <c r="G9" s="164">
        <f>SUM(H9:K9)</f>
        <v>404</v>
      </c>
      <c r="H9" s="164">
        <v>157</v>
      </c>
      <c r="I9" s="164">
        <v>69</v>
      </c>
      <c r="J9" s="164">
        <v>110</v>
      </c>
      <c r="K9" s="164">
        <v>68</v>
      </c>
      <c r="L9" s="164">
        <f>SUM(M9:P9)</f>
        <v>511</v>
      </c>
      <c r="M9" s="164">
        <v>255</v>
      </c>
      <c r="N9" s="164">
        <v>34</v>
      </c>
      <c r="O9" s="164">
        <v>93</v>
      </c>
      <c r="P9" s="164">
        <v>129</v>
      </c>
      <c r="Q9" s="164">
        <f>+SUM(R9:V9)</f>
        <v>397</v>
      </c>
      <c r="R9" s="164">
        <v>141</v>
      </c>
      <c r="S9" s="164">
        <v>142</v>
      </c>
      <c r="T9" s="164">
        <v>48</v>
      </c>
      <c r="U9" s="164">
        <v>41</v>
      </c>
      <c r="V9" s="164">
        <v>25</v>
      </c>
      <c r="W9" s="164">
        <f>B9+G9+L9+Q9</f>
        <v>1806</v>
      </c>
      <c r="X9" s="35" t="s">
        <v>163</v>
      </c>
      <c r="AM9" s="32" t="s">
        <v>163</v>
      </c>
    </row>
    <row r="10" spans="1:39" ht="39.950000000000003" customHeight="1">
      <c r="A10" s="72" t="s">
        <v>182</v>
      </c>
      <c r="B10" s="73">
        <f t="shared" ref="B10" si="9">SUM(C10:F10)</f>
        <v>522</v>
      </c>
      <c r="C10" s="27">
        <v>156</v>
      </c>
      <c r="D10" s="27">
        <v>106</v>
      </c>
      <c r="E10" s="27">
        <v>146</v>
      </c>
      <c r="F10" s="27">
        <v>114</v>
      </c>
      <c r="G10" s="73">
        <f t="shared" ref="G10:G11" si="10">SUM(H10:K10)</f>
        <v>404</v>
      </c>
      <c r="H10" s="27">
        <v>143</v>
      </c>
      <c r="I10" s="27">
        <v>71</v>
      </c>
      <c r="J10" s="27">
        <v>119</v>
      </c>
      <c r="K10" s="27">
        <v>71</v>
      </c>
      <c r="L10" s="73">
        <f t="shared" ref="L10:L11" si="11">SUM(M10:P10)</f>
        <v>531</v>
      </c>
      <c r="M10" s="27">
        <v>251</v>
      </c>
      <c r="N10" s="27">
        <v>35</v>
      </c>
      <c r="O10" s="27">
        <v>108</v>
      </c>
      <c r="P10" s="27">
        <v>137</v>
      </c>
      <c r="Q10" s="73">
        <f t="shared" ref="Q10:Q11" si="12">+SUM(R10:V10)</f>
        <v>396</v>
      </c>
      <c r="R10" s="27">
        <v>155</v>
      </c>
      <c r="S10" s="27">
        <v>133</v>
      </c>
      <c r="T10" s="27">
        <v>42</v>
      </c>
      <c r="U10" s="27">
        <v>42</v>
      </c>
      <c r="V10" s="27">
        <v>24</v>
      </c>
      <c r="W10" s="5">
        <f t="shared" ref="W10:W13" si="13">B10+G10+L10+Q10</f>
        <v>1853</v>
      </c>
    </row>
    <row r="11" spans="1:39" ht="39.950000000000003" customHeight="1">
      <c r="A11" s="72" t="s">
        <v>183</v>
      </c>
      <c r="B11" s="73">
        <f>SUM(C11:F11)</f>
        <v>541</v>
      </c>
      <c r="C11" s="27">
        <v>165</v>
      </c>
      <c r="D11" s="27">
        <v>109</v>
      </c>
      <c r="E11" s="27">
        <v>153</v>
      </c>
      <c r="F11" s="27">
        <v>114</v>
      </c>
      <c r="G11" s="73">
        <f t="shared" si="10"/>
        <v>396</v>
      </c>
      <c r="H11" s="27">
        <v>143</v>
      </c>
      <c r="I11" s="27">
        <v>75</v>
      </c>
      <c r="J11" s="27">
        <v>116</v>
      </c>
      <c r="K11" s="27">
        <v>62</v>
      </c>
      <c r="L11" s="73">
        <f t="shared" si="11"/>
        <v>547</v>
      </c>
      <c r="M11" s="27">
        <v>253</v>
      </c>
      <c r="N11" s="27">
        <v>37</v>
      </c>
      <c r="O11" s="27">
        <v>114</v>
      </c>
      <c r="P11" s="27">
        <v>143</v>
      </c>
      <c r="Q11" s="73">
        <f t="shared" si="12"/>
        <v>418</v>
      </c>
      <c r="R11" s="27">
        <v>154</v>
      </c>
      <c r="S11" s="27">
        <v>148</v>
      </c>
      <c r="T11" s="27">
        <v>43</v>
      </c>
      <c r="U11" s="27">
        <v>45</v>
      </c>
      <c r="V11" s="27">
        <v>28</v>
      </c>
      <c r="W11" s="5">
        <f t="shared" si="13"/>
        <v>1902</v>
      </c>
    </row>
    <row r="12" spans="1:39" ht="39.950000000000003" customHeight="1">
      <c r="A12" s="72" t="s">
        <v>184</v>
      </c>
      <c r="B12" s="183">
        <f t="shared" ref="B12:B13" si="14">SUM(C12:F12)</f>
        <v>0</v>
      </c>
      <c r="C12" s="27"/>
      <c r="D12" s="27"/>
      <c r="E12" s="27"/>
      <c r="F12" s="27"/>
      <c r="G12" s="183">
        <f t="shared" ref="G12:G13" si="15">SUM(H12:K12)</f>
        <v>0</v>
      </c>
      <c r="H12" s="27"/>
      <c r="I12" s="27"/>
      <c r="J12" s="27"/>
      <c r="K12" s="27"/>
      <c r="L12" s="183">
        <f t="shared" ref="L12:L13" si="16">SUM(M12:P12)</f>
        <v>0</v>
      </c>
      <c r="M12" s="27"/>
      <c r="N12" s="27"/>
      <c r="O12" s="27"/>
      <c r="P12" s="27"/>
      <c r="Q12" s="183">
        <f t="shared" ref="Q12:Q13" si="17">+SUM(R12:V12)</f>
        <v>0</v>
      </c>
      <c r="R12" s="27"/>
      <c r="S12" s="27"/>
      <c r="T12" s="27"/>
      <c r="U12" s="27"/>
      <c r="V12" s="27"/>
      <c r="W12" s="187">
        <f t="shared" si="13"/>
        <v>0</v>
      </c>
    </row>
    <row r="13" spans="1:39" ht="39.950000000000003" customHeight="1">
      <c r="A13" s="72" t="s">
        <v>185</v>
      </c>
      <c r="B13" s="183">
        <f t="shared" si="14"/>
        <v>0</v>
      </c>
      <c r="C13" s="27"/>
      <c r="D13" s="27"/>
      <c r="E13" s="27"/>
      <c r="F13" s="27"/>
      <c r="G13" s="183">
        <f t="shared" si="15"/>
        <v>0</v>
      </c>
      <c r="H13" s="27"/>
      <c r="I13" s="27"/>
      <c r="J13" s="27"/>
      <c r="K13" s="27"/>
      <c r="L13" s="183">
        <f t="shared" si="16"/>
        <v>0</v>
      </c>
      <c r="M13" s="27"/>
      <c r="N13" s="27"/>
      <c r="O13" s="27"/>
      <c r="P13" s="27"/>
      <c r="Q13" s="183">
        <f t="shared" si="17"/>
        <v>0</v>
      </c>
      <c r="R13" s="27"/>
      <c r="S13" s="27"/>
      <c r="T13" s="27"/>
      <c r="U13" s="27"/>
      <c r="V13" s="27"/>
      <c r="W13" s="187">
        <f t="shared" si="13"/>
        <v>0</v>
      </c>
      <c r="Y13" s="56"/>
    </row>
    <row r="14" spans="1:39" ht="69.95" customHeight="1">
      <c r="A14" s="266" t="s">
        <v>68</v>
      </c>
      <c r="B14" s="266"/>
      <c r="C14" s="266"/>
      <c r="D14" s="266"/>
      <c r="E14" s="266"/>
      <c r="F14" s="266"/>
      <c r="G14" s="266"/>
      <c r="H14" s="266"/>
      <c r="I14" s="266"/>
      <c r="J14" s="266"/>
      <c r="K14" s="266"/>
      <c r="L14" s="266"/>
      <c r="M14" s="266"/>
      <c r="N14" s="266"/>
      <c r="O14" s="266"/>
      <c r="P14" s="266"/>
      <c r="Q14" s="266"/>
      <c r="R14" s="266"/>
      <c r="S14" s="266"/>
      <c r="T14" s="266"/>
      <c r="U14" s="266"/>
      <c r="V14" s="266"/>
      <c r="W14" s="266"/>
    </row>
    <row r="15" spans="1:39" ht="39.950000000000003" customHeight="1">
      <c r="A15" s="163" t="s">
        <v>194</v>
      </c>
      <c r="B15" s="164">
        <f>SUM(C15:F15)</f>
        <v>260</v>
      </c>
      <c r="C15" s="164">
        <v>75</v>
      </c>
      <c r="D15" s="164">
        <v>55</v>
      </c>
      <c r="E15" s="164">
        <v>60</v>
      </c>
      <c r="F15" s="164">
        <v>70</v>
      </c>
      <c r="G15" s="164">
        <f>SUM(H15:K15)</f>
        <v>192</v>
      </c>
      <c r="H15" s="164">
        <v>65</v>
      </c>
      <c r="I15" s="164">
        <v>36</v>
      </c>
      <c r="J15" s="164">
        <v>55</v>
      </c>
      <c r="K15" s="164">
        <v>36</v>
      </c>
      <c r="L15" s="164">
        <f>SUM(M15:P15)</f>
        <v>340</v>
      </c>
      <c r="M15" s="164">
        <v>214</v>
      </c>
      <c r="N15" s="164">
        <v>23</v>
      </c>
      <c r="O15" s="164">
        <v>36</v>
      </c>
      <c r="P15" s="164">
        <v>67</v>
      </c>
      <c r="Q15" s="164">
        <f>+SUM(R15:V15)</f>
        <v>248</v>
      </c>
      <c r="R15" s="164">
        <v>89</v>
      </c>
      <c r="S15" s="164">
        <v>81</v>
      </c>
      <c r="T15" s="164">
        <v>28</v>
      </c>
      <c r="U15" s="164">
        <v>30</v>
      </c>
      <c r="V15" s="164">
        <v>20</v>
      </c>
      <c r="W15" s="164">
        <f>B15+G15+L15+Q15</f>
        <v>1040</v>
      </c>
      <c r="X15" s="35" t="s">
        <v>164</v>
      </c>
      <c r="AM15" s="32" t="s">
        <v>164</v>
      </c>
    </row>
    <row r="16" spans="1:39" s="1" customFormat="1" ht="39.950000000000003" customHeight="1">
      <c r="A16" s="81"/>
      <c r="B16" s="82">
        <f>B15/B9</f>
        <v>0.52631578947368418</v>
      </c>
      <c r="C16" s="83">
        <f>C15/C9</f>
        <v>0.5</v>
      </c>
      <c r="D16" s="83">
        <f t="shared" ref="D16:W16" si="18">D15/D9</f>
        <v>0.49107142857142855</v>
      </c>
      <c r="E16" s="83">
        <f t="shared" si="18"/>
        <v>0.4580152671755725</v>
      </c>
      <c r="F16" s="83">
        <f t="shared" si="18"/>
        <v>0.69306930693069302</v>
      </c>
      <c r="G16" s="82">
        <f t="shared" si="18"/>
        <v>0.47524752475247523</v>
      </c>
      <c r="H16" s="83">
        <f t="shared" si="18"/>
        <v>0.4140127388535032</v>
      </c>
      <c r="I16" s="83">
        <f t="shared" si="18"/>
        <v>0.52173913043478259</v>
      </c>
      <c r="J16" s="83">
        <f t="shared" si="18"/>
        <v>0.5</v>
      </c>
      <c r="K16" s="83">
        <f t="shared" si="18"/>
        <v>0.52941176470588236</v>
      </c>
      <c r="L16" s="82">
        <f t="shared" si="18"/>
        <v>0.66536203522504889</v>
      </c>
      <c r="M16" s="83">
        <f t="shared" si="18"/>
        <v>0.83921568627450982</v>
      </c>
      <c r="N16" s="83">
        <f t="shared" si="18"/>
        <v>0.67647058823529416</v>
      </c>
      <c r="O16" s="83">
        <f t="shared" si="18"/>
        <v>0.38709677419354838</v>
      </c>
      <c r="P16" s="83">
        <f t="shared" si="18"/>
        <v>0.51937984496124034</v>
      </c>
      <c r="Q16" s="82">
        <f t="shared" si="18"/>
        <v>0.62468513853904284</v>
      </c>
      <c r="R16" s="83">
        <f t="shared" si="18"/>
        <v>0.63120567375886527</v>
      </c>
      <c r="S16" s="83">
        <f t="shared" si="18"/>
        <v>0.57042253521126762</v>
      </c>
      <c r="T16" s="83">
        <f t="shared" si="18"/>
        <v>0.58333333333333337</v>
      </c>
      <c r="U16" s="83">
        <f t="shared" si="18"/>
        <v>0.73170731707317072</v>
      </c>
      <c r="V16" s="83">
        <f t="shared" si="18"/>
        <v>0.8</v>
      </c>
      <c r="W16" s="7">
        <f t="shared" si="18"/>
        <v>0.57585825027685489</v>
      </c>
      <c r="X16" s="142"/>
      <c r="AM16" s="33"/>
    </row>
    <row r="17" spans="1:39" ht="39.950000000000003" customHeight="1">
      <c r="A17" s="72" t="s">
        <v>182</v>
      </c>
      <c r="B17" s="73">
        <f>SUM(C17:F17)</f>
        <v>268</v>
      </c>
      <c r="C17" s="27">
        <v>79</v>
      </c>
      <c r="D17" s="27">
        <v>50</v>
      </c>
      <c r="E17" s="27">
        <v>67</v>
      </c>
      <c r="F17" s="27">
        <v>72</v>
      </c>
      <c r="G17" s="73">
        <f t="shared" ref="G17:G23" si="19">SUM(H17:K17)</f>
        <v>209</v>
      </c>
      <c r="H17" s="27">
        <v>61</v>
      </c>
      <c r="I17" s="27">
        <v>40</v>
      </c>
      <c r="J17" s="27">
        <v>78</v>
      </c>
      <c r="K17" s="27">
        <v>30</v>
      </c>
      <c r="L17" s="73">
        <f t="shared" ref="L17:L23" si="20">SUM(M17:P17)</f>
        <v>364</v>
      </c>
      <c r="M17" s="27">
        <v>224</v>
      </c>
      <c r="N17" s="27">
        <v>24</v>
      </c>
      <c r="O17" s="27">
        <v>47</v>
      </c>
      <c r="P17" s="27">
        <v>69</v>
      </c>
      <c r="Q17" s="73">
        <f t="shared" ref="Q17:Q23" si="21">+SUM(R17:V17)</f>
        <v>266</v>
      </c>
      <c r="R17" s="27">
        <v>89</v>
      </c>
      <c r="S17" s="27">
        <v>98</v>
      </c>
      <c r="T17" s="27">
        <v>28</v>
      </c>
      <c r="U17" s="27">
        <v>32</v>
      </c>
      <c r="V17" s="27">
        <v>19</v>
      </c>
      <c r="W17" s="5">
        <f t="shared" ref="W17:W23" si="22">B17+G17+L17+Q17</f>
        <v>1107</v>
      </c>
    </row>
    <row r="18" spans="1:39" s="1" customFormat="1" ht="39.950000000000003" customHeight="1">
      <c r="A18" s="81"/>
      <c r="B18" s="82">
        <f>B17/B10</f>
        <v>0.51340996168582376</v>
      </c>
      <c r="C18" s="83">
        <f>C17/C10</f>
        <v>0.50641025641025639</v>
      </c>
      <c r="D18" s="83">
        <f t="shared" ref="D18:W18" si="23">D17/D10</f>
        <v>0.47169811320754718</v>
      </c>
      <c r="E18" s="83">
        <f t="shared" si="23"/>
        <v>0.4589041095890411</v>
      </c>
      <c r="F18" s="83">
        <f t="shared" si="23"/>
        <v>0.63157894736842102</v>
      </c>
      <c r="G18" s="82">
        <f t="shared" si="23"/>
        <v>0.51732673267326734</v>
      </c>
      <c r="H18" s="83">
        <f t="shared" si="23"/>
        <v>0.42657342657342656</v>
      </c>
      <c r="I18" s="83">
        <f t="shared" si="23"/>
        <v>0.56338028169014087</v>
      </c>
      <c r="J18" s="83">
        <f t="shared" si="23"/>
        <v>0.65546218487394958</v>
      </c>
      <c r="K18" s="83">
        <f t="shared" si="23"/>
        <v>0.42253521126760563</v>
      </c>
      <c r="L18" s="82">
        <f t="shared" si="23"/>
        <v>0.68549905838041436</v>
      </c>
      <c r="M18" s="83">
        <f t="shared" si="23"/>
        <v>0.89243027888446214</v>
      </c>
      <c r="N18" s="83">
        <f t="shared" si="23"/>
        <v>0.68571428571428572</v>
      </c>
      <c r="O18" s="83">
        <f t="shared" si="23"/>
        <v>0.43518518518518517</v>
      </c>
      <c r="P18" s="83">
        <f t="shared" si="23"/>
        <v>0.5036496350364964</v>
      </c>
      <c r="Q18" s="82">
        <f t="shared" si="23"/>
        <v>0.67171717171717171</v>
      </c>
      <c r="R18" s="83">
        <f t="shared" si="23"/>
        <v>0.5741935483870968</v>
      </c>
      <c r="S18" s="83">
        <f t="shared" si="23"/>
        <v>0.73684210526315785</v>
      </c>
      <c r="T18" s="83">
        <f t="shared" si="23"/>
        <v>0.66666666666666663</v>
      </c>
      <c r="U18" s="83">
        <f t="shared" si="23"/>
        <v>0.76190476190476186</v>
      </c>
      <c r="V18" s="83">
        <f t="shared" si="23"/>
        <v>0.79166666666666663</v>
      </c>
      <c r="W18" s="7">
        <f t="shared" si="23"/>
        <v>0.59740960604425253</v>
      </c>
      <c r="X18" s="142"/>
      <c r="AM18" s="33"/>
    </row>
    <row r="19" spans="1:39" ht="39.950000000000003" customHeight="1">
      <c r="A19" s="72" t="s">
        <v>183</v>
      </c>
      <c r="B19" s="73">
        <f t="shared" ref="B19" si="24">SUM(C19:F19)</f>
        <v>270</v>
      </c>
      <c r="C19" s="27">
        <v>79</v>
      </c>
      <c r="D19" s="27">
        <v>53</v>
      </c>
      <c r="E19" s="27">
        <v>65</v>
      </c>
      <c r="F19" s="27">
        <v>73</v>
      </c>
      <c r="G19" s="73">
        <f t="shared" ref="G19" si="25">SUM(H19:K19)</f>
        <v>195</v>
      </c>
      <c r="H19" s="27">
        <v>62</v>
      </c>
      <c r="I19" s="27">
        <v>40</v>
      </c>
      <c r="J19" s="27">
        <v>66</v>
      </c>
      <c r="K19" s="27">
        <v>27</v>
      </c>
      <c r="L19" s="73">
        <f t="shared" ref="L19" si="26">SUM(M19:P19)</f>
        <v>364</v>
      </c>
      <c r="M19" s="27">
        <v>226</v>
      </c>
      <c r="N19" s="27">
        <v>22</v>
      </c>
      <c r="O19" s="27">
        <v>48</v>
      </c>
      <c r="P19" s="27">
        <v>68</v>
      </c>
      <c r="Q19" s="73">
        <f t="shared" ref="Q19" si="27">+SUM(R19:V19)</f>
        <v>287</v>
      </c>
      <c r="R19" s="27">
        <v>103</v>
      </c>
      <c r="S19" s="27">
        <v>99</v>
      </c>
      <c r="T19" s="27">
        <v>29</v>
      </c>
      <c r="U19" s="27">
        <v>36</v>
      </c>
      <c r="V19" s="27">
        <v>20</v>
      </c>
      <c r="W19" s="5">
        <f t="shared" si="22"/>
        <v>1116</v>
      </c>
    </row>
    <row r="20" spans="1:39" s="1" customFormat="1" ht="39.950000000000003" customHeight="1">
      <c r="A20" s="81"/>
      <c r="B20" s="82">
        <f>B19/B11</f>
        <v>0.49907578558225507</v>
      </c>
      <c r="C20" s="83">
        <f t="shared" ref="C20:W20" si="28">C19/C11</f>
        <v>0.47878787878787876</v>
      </c>
      <c r="D20" s="83">
        <f t="shared" si="28"/>
        <v>0.48623853211009177</v>
      </c>
      <c r="E20" s="83">
        <f t="shared" si="28"/>
        <v>0.42483660130718953</v>
      </c>
      <c r="F20" s="83">
        <f t="shared" si="28"/>
        <v>0.64035087719298245</v>
      </c>
      <c r="G20" s="82">
        <f t="shared" si="28"/>
        <v>0.49242424242424243</v>
      </c>
      <c r="H20" s="83">
        <f t="shared" si="28"/>
        <v>0.43356643356643354</v>
      </c>
      <c r="I20" s="83">
        <f t="shared" si="28"/>
        <v>0.53333333333333333</v>
      </c>
      <c r="J20" s="83">
        <f t="shared" si="28"/>
        <v>0.56896551724137934</v>
      </c>
      <c r="K20" s="83">
        <f t="shared" si="28"/>
        <v>0.43548387096774194</v>
      </c>
      <c r="L20" s="82">
        <f t="shared" si="28"/>
        <v>0.6654478976234004</v>
      </c>
      <c r="M20" s="83">
        <f t="shared" si="28"/>
        <v>0.89328063241106714</v>
      </c>
      <c r="N20" s="83">
        <f t="shared" si="28"/>
        <v>0.59459459459459463</v>
      </c>
      <c r="O20" s="83">
        <f t="shared" si="28"/>
        <v>0.42105263157894735</v>
      </c>
      <c r="P20" s="83">
        <f t="shared" si="28"/>
        <v>0.47552447552447552</v>
      </c>
      <c r="Q20" s="82">
        <f t="shared" si="28"/>
        <v>0.6866028708133971</v>
      </c>
      <c r="R20" s="83">
        <f t="shared" si="28"/>
        <v>0.66883116883116878</v>
      </c>
      <c r="S20" s="83">
        <f t="shared" si="28"/>
        <v>0.66891891891891897</v>
      </c>
      <c r="T20" s="83">
        <f t="shared" si="28"/>
        <v>0.67441860465116277</v>
      </c>
      <c r="U20" s="83">
        <f t="shared" si="28"/>
        <v>0.8</v>
      </c>
      <c r="V20" s="83">
        <f t="shared" si="28"/>
        <v>0.7142857142857143</v>
      </c>
      <c r="W20" s="7">
        <f t="shared" si="28"/>
        <v>0.58675078864353314</v>
      </c>
      <c r="X20" s="142"/>
      <c r="AM20" s="33"/>
    </row>
    <row r="21" spans="1:39" ht="39.950000000000003" customHeight="1">
      <c r="A21" s="72" t="s">
        <v>184</v>
      </c>
      <c r="B21" s="183">
        <f t="shared" ref="B21:B23" si="29">SUM(C21:F21)</f>
        <v>0</v>
      </c>
      <c r="C21" s="130"/>
      <c r="D21" s="130"/>
      <c r="E21" s="130"/>
      <c r="F21" s="130"/>
      <c r="G21" s="183">
        <f t="shared" si="19"/>
        <v>0</v>
      </c>
      <c r="H21" s="130"/>
      <c r="I21" s="130"/>
      <c r="J21" s="130"/>
      <c r="K21" s="130"/>
      <c r="L21" s="183">
        <f t="shared" si="20"/>
        <v>0</v>
      </c>
      <c r="M21" s="130"/>
      <c r="N21" s="130"/>
      <c r="O21" s="130"/>
      <c r="P21" s="130"/>
      <c r="Q21" s="183">
        <f t="shared" si="21"/>
        <v>0</v>
      </c>
      <c r="R21" s="130"/>
      <c r="S21" s="130"/>
      <c r="T21" s="130"/>
      <c r="U21" s="130"/>
      <c r="V21" s="130"/>
      <c r="W21" s="187">
        <f t="shared" si="22"/>
        <v>0</v>
      </c>
    </row>
    <row r="22" spans="1:39" s="1" customFormat="1" ht="39.950000000000003" customHeight="1">
      <c r="A22" s="81"/>
      <c r="B22" s="184" t="e">
        <f>B21/B12</f>
        <v>#DIV/0!</v>
      </c>
      <c r="C22" s="144" t="e">
        <f t="shared" ref="C22:W22" si="30">C21/C12</f>
        <v>#DIV/0!</v>
      </c>
      <c r="D22" s="144" t="e">
        <f t="shared" si="30"/>
        <v>#DIV/0!</v>
      </c>
      <c r="E22" s="144" t="e">
        <f t="shared" si="30"/>
        <v>#DIV/0!</v>
      </c>
      <c r="F22" s="144" t="e">
        <f t="shared" si="30"/>
        <v>#DIV/0!</v>
      </c>
      <c r="G22" s="184" t="e">
        <f t="shared" si="30"/>
        <v>#DIV/0!</v>
      </c>
      <c r="H22" s="144" t="e">
        <f t="shared" si="30"/>
        <v>#DIV/0!</v>
      </c>
      <c r="I22" s="144" t="e">
        <f t="shared" si="30"/>
        <v>#DIV/0!</v>
      </c>
      <c r="J22" s="144" t="e">
        <f t="shared" si="30"/>
        <v>#DIV/0!</v>
      </c>
      <c r="K22" s="144" t="e">
        <f t="shared" si="30"/>
        <v>#DIV/0!</v>
      </c>
      <c r="L22" s="184" t="e">
        <f t="shared" si="30"/>
        <v>#DIV/0!</v>
      </c>
      <c r="M22" s="144" t="e">
        <f t="shared" si="30"/>
        <v>#DIV/0!</v>
      </c>
      <c r="N22" s="144" t="e">
        <f t="shared" si="30"/>
        <v>#DIV/0!</v>
      </c>
      <c r="O22" s="144" t="e">
        <f t="shared" si="30"/>
        <v>#DIV/0!</v>
      </c>
      <c r="P22" s="144" t="e">
        <f t="shared" si="30"/>
        <v>#DIV/0!</v>
      </c>
      <c r="Q22" s="184" t="e">
        <f t="shared" si="30"/>
        <v>#DIV/0!</v>
      </c>
      <c r="R22" s="144" t="e">
        <f t="shared" si="30"/>
        <v>#DIV/0!</v>
      </c>
      <c r="S22" s="144" t="e">
        <f t="shared" si="30"/>
        <v>#DIV/0!</v>
      </c>
      <c r="T22" s="144" t="e">
        <f t="shared" si="30"/>
        <v>#DIV/0!</v>
      </c>
      <c r="U22" s="144" t="e">
        <f t="shared" si="30"/>
        <v>#DIV/0!</v>
      </c>
      <c r="V22" s="144" t="e">
        <f t="shared" si="30"/>
        <v>#DIV/0!</v>
      </c>
      <c r="W22" s="189" t="e">
        <f t="shared" si="30"/>
        <v>#DIV/0!</v>
      </c>
      <c r="X22" s="142"/>
      <c r="AM22" s="33"/>
    </row>
    <row r="23" spans="1:39" ht="39.950000000000003" customHeight="1">
      <c r="A23" s="72" t="s">
        <v>185</v>
      </c>
      <c r="B23" s="183">
        <f t="shared" si="29"/>
        <v>0</v>
      </c>
      <c r="C23" s="130"/>
      <c r="D23" s="130"/>
      <c r="E23" s="130"/>
      <c r="F23" s="130"/>
      <c r="G23" s="183">
        <f t="shared" si="19"/>
        <v>0</v>
      </c>
      <c r="H23" s="130"/>
      <c r="I23" s="130"/>
      <c r="J23" s="130"/>
      <c r="K23" s="130"/>
      <c r="L23" s="183">
        <f t="shared" si="20"/>
        <v>0</v>
      </c>
      <c r="M23" s="130"/>
      <c r="N23" s="130"/>
      <c r="O23" s="130"/>
      <c r="P23" s="130"/>
      <c r="Q23" s="183">
        <f t="shared" si="21"/>
        <v>0</v>
      </c>
      <c r="R23" s="130"/>
      <c r="S23" s="130"/>
      <c r="T23" s="130"/>
      <c r="U23" s="130"/>
      <c r="V23" s="130"/>
      <c r="W23" s="187">
        <f t="shared" si="22"/>
        <v>0</v>
      </c>
    </row>
    <row r="24" spans="1:39" s="1" customFormat="1" ht="39.950000000000003" customHeight="1">
      <c r="A24" s="81"/>
      <c r="B24" s="184" t="e">
        <f>B23/B13</f>
        <v>#DIV/0!</v>
      </c>
      <c r="C24" s="144" t="e">
        <f t="shared" ref="C24:W24" si="31">C23/C13</f>
        <v>#DIV/0!</v>
      </c>
      <c r="D24" s="144" t="e">
        <f t="shared" si="31"/>
        <v>#DIV/0!</v>
      </c>
      <c r="E24" s="144" t="e">
        <f t="shared" si="31"/>
        <v>#DIV/0!</v>
      </c>
      <c r="F24" s="144" t="e">
        <f t="shared" si="31"/>
        <v>#DIV/0!</v>
      </c>
      <c r="G24" s="184" t="e">
        <f t="shared" si="31"/>
        <v>#DIV/0!</v>
      </c>
      <c r="H24" s="144" t="e">
        <f t="shared" si="31"/>
        <v>#DIV/0!</v>
      </c>
      <c r="I24" s="144" t="e">
        <f t="shared" si="31"/>
        <v>#DIV/0!</v>
      </c>
      <c r="J24" s="144" t="e">
        <f t="shared" si="31"/>
        <v>#DIV/0!</v>
      </c>
      <c r="K24" s="144" t="e">
        <f t="shared" si="31"/>
        <v>#DIV/0!</v>
      </c>
      <c r="L24" s="184" t="e">
        <f t="shared" si="31"/>
        <v>#DIV/0!</v>
      </c>
      <c r="M24" s="144" t="e">
        <f t="shared" si="31"/>
        <v>#DIV/0!</v>
      </c>
      <c r="N24" s="144" t="e">
        <f t="shared" si="31"/>
        <v>#DIV/0!</v>
      </c>
      <c r="O24" s="144" t="e">
        <f t="shared" si="31"/>
        <v>#DIV/0!</v>
      </c>
      <c r="P24" s="144" t="e">
        <f t="shared" si="31"/>
        <v>#DIV/0!</v>
      </c>
      <c r="Q24" s="184" t="e">
        <f t="shared" si="31"/>
        <v>#DIV/0!</v>
      </c>
      <c r="R24" s="144" t="e">
        <f t="shared" si="31"/>
        <v>#DIV/0!</v>
      </c>
      <c r="S24" s="144" t="e">
        <f t="shared" si="31"/>
        <v>#DIV/0!</v>
      </c>
      <c r="T24" s="144" t="e">
        <f t="shared" si="31"/>
        <v>#DIV/0!</v>
      </c>
      <c r="U24" s="144" t="e">
        <f t="shared" si="31"/>
        <v>#DIV/0!</v>
      </c>
      <c r="V24" s="144" t="e">
        <f t="shared" si="31"/>
        <v>#DIV/0!</v>
      </c>
      <c r="W24" s="189" t="e">
        <f t="shared" si="31"/>
        <v>#DIV/0!</v>
      </c>
      <c r="X24" s="142"/>
      <c r="AM24" s="33"/>
    </row>
    <row r="25" spans="1:39" s="1" customFormat="1" ht="69.95" customHeight="1">
      <c r="A25" s="266" t="s">
        <v>71</v>
      </c>
      <c r="B25" s="266"/>
      <c r="C25" s="266"/>
      <c r="D25" s="266"/>
      <c r="E25" s="266"/>
      <c r="F25" s="266"/>
      <c r="G25" s="266"/>
      <c r="H25" s="266"/>
      <c r="I25" s="266"/>
      <c r="J25" s="266"/>
      <c r="K25" s="266"/>
      <c r="L25" s="266"/>
      <c r="M25" s="266"/>
      <c r="N25" s="266"/>
      <c r="O25" s="266"/>
      <c r="P25" s="266"/>
      <c r="Q25" s="266"/>
      <c r="R25" s="266"/>
      <c r="S25" s="266"/>
      <c r="T25" s="266"/>
      <c r="U25" s="266"/>
      <c r="V25" s="266"/>
      <c r="W25" s="266"/>
      <c r="X25" s="142"/>
      <c r="AM25" s="33"/>
    </row>
    <row r="26" spans="1:39" s="1" customFormat="1" ht="39.950000000000003" customHeight="1">
      <c r="A26" s="163" t="s">
        <v>194</v>
      </c>
      <c r="B26" s="164">
        <f>SUM(C26:F26)</f>
        <v>26</v>
      </c>
      <c r="C26" s="164">
        <v>13</v>
      </c>
      <c r="D26" s="164">
        <v>1</v>
      </c>
      <c r="E26" s="164">
        <v>11</v>
      </c>
      <c r="F26" s="164">
        <v>1</v>
      </c>
      <c r="G26" s="164">
        <f>SUM(H26:K26)</f>
        <v>49</v>
      </c>
      <c r="H26" s="164">
        <v>31</v>
      </c>
      <c r="I26" s="164">
        <v>15</v>
      </c>
      <c r="J26" s="164">
        <v>3</v>
      </c>
      <c r="K26" s="164">
        <v>0</v>
      </c>
      <c r="L26" s="164">
        <f>SUM(M26:P26)</f>
        <v>2</v>
      </c>
      <c r="M26" s="164">
        <v>1</v>
      </c>
      <c r="N26" s="164">
        <v>1</v>
      </c>
      <c r="O26" s="164">
        <v>0</v>
      </c>
      <c r="P26" s="164">
        <v>0</v>
      </c>
      <c r="Q26" s="164">
        <f>+SUM(R26:V26)</f>
        <v>7</v>
      </c>
      <c r="R26" s="164">
        <v>6</v>
      </c>
      <c r="S26" s="164">
        <v>1</v>
      </c>
      <c r="T26" s="164">
        <v>0</v>
      </c>
      <c r="U26" s="164">
        <v>0</v>
      </c>
      <c r="V26" s="164">
        <v>0</v>
      </c>
      <c r="W26" s="164">
        <f>B26+G26+L26+Q26</f>
        <v>84</v>
      </c>
      <c r="X26" s="142" t="s">
        <v>165</v>
      </c>
      <c r="AM26" s="33" t="s">
        <v>165</v>
      </c>
    </row>
    <row r="27" spans="1:39" s="1" customFormat="1" ht="39.950000000000003" customHeight="1">
      <c r="A27" s="81"/>
      <c r="B27" s="82">
        <f>B26/B9</f>
        <v>5.2631578947368418E-2</v>
      </c>
      <c r="C27" s="83">
        <f t="shared" ref="C27:W27" si="32">C26/C9</f>
        <v>8.666666666666667E-2</v>
      </c>
      <c r="D27" s="83">
        <f t="shared" si="32"/>
        <v>8.9285714285714281E-3</v>
      </c>
      <c r="E27" s="83">
        <f t="shared" si="32"/>
        <v>8.3969465648854963E-2</v>
      </c>
      <c r="F27" s="83">
        <f t="shared" si="32"/>
        <v>9.9009900990099011E-3</v>
      </c>
      <c r="G27" s="82">
        <f t="shared" si="32"/>
        <v>0.12128712871287128</v>
      </c>
      <c r="H27" s="83">
        <f t="shared" si="32"/>
        <v>0.19745222929936307</v>
      </c>
      <c r="I27" s="83">
        <f t="shared" si="32"/>
        <v>0.21739130434782608</v>
      </c>
      <c r="J27" s="83">
        <f t="shared" si="32"/>
        <v>2.7272727272727271E-2</v>
      </c>
      <c r="K27" s="83">
        <f t="shared" si="32"/>
        <v>0</v>
      </c>
      <c r="L27" s="82">
        <f t="shared" si="32"/>
        <v>3.9138943248532287E-3</v>
      </c>
      <c r="M27" s="83">
        <f t="shared" si="32"/>
        <v>3.9215686274509803E-3</v>
      </c>
      <c r="N27" s="83">
        <f t="shared" si="32"/>
        <v>2.9411764705882353E-2</v>
      </c>
      <c r="O27" s="83">
        <f t="shared" si="32"/>
        <v>0</v>
      </c>
      <c r="P27" s="83">
        <f t="shared" si="32"/>
        <v>0</v>
      </c>
      <c r="Q27" s="82">
        <f t="shared" si="32"/>
        <v>1.7632241813602016E-2</v>
      </c>
      <c r="R27" s="83">
        <f t="shared" si="32"/>
        <v>4.2553191489361701E-2</v>
      </c>
      <c r="S27" s="83">
        <f t="shared" si="32"/>
        <v>7.0422535211267607E-3</v>
      </c>
      <c r="T27" s="83">
        <f t="shared" si="32"/>
        <v>0</v>
      </c>
      <c r="U27" s="83">
        <f t="shared" si="32"/>
        <v>0</v>
      </c>
      <c r="V27" s="83">
        <f t="shared" si="32"/>
        <v>0</v>
      </c>
      <c r="W27" s="7">
        <f t="shared" si="32"/>
        <v>4.6511627906976744E-2</v>
      </c>
      <c r="X27" s="142"/>
      <c r="AM27" s="33"/>
    </row>
    <row r="28" spans="1:39" s="1" customFormat="1" ht="39.950000000000003" customHeight="1">
      <c r="A28" s="72" t="s">
        <v>182</v>
      </c>
      <c r="B28" s="73">
        <f>SUM(C28:F28)</f>
        <v>27</v>
      </c>
      <c r="C28" s="27">
        <v>15</v>
      </c>
      <c r="D28" s="27">
        <v>0</v>
      </c>
      <c r="E28" s="27">
        <v>10</v>
      </c>
      <c r="F28" s="27">
        <v>2</v>
      </c>
      <c r="G28" s="73">
        <f t="shared" ref="G28" si="33">SUM(H28:K28)</f>
        <v>52</v>
      </c>
      <c r="H28" s="27">
        <v>32</v>
      </c>
      <c r="I28" s="27">
        <v>16</v>
      </c>
      <c r="J28" s="27">
        <v>4</v>
      </c>
      <c r="K28" s="27">
        <v>0</v>
      </c>
      <c r="L28" s="73">
        <f t="shared" ref="L28" si="34">SUM(M28:P28)</f>
        <v>2</v>
      </c>
      <c r="M28" s="27">
        <v>1</v>
      </c>
      <c r="N28" s="27">
        <v>0</v>
      </c>
      <c r="O28" s="27">
        <v>0</v>
      </c>
      <c r="P28" s="27">
        <v>1</v>
      </c>
      <c r="Q28" s="73">
        <f t="shared" ref="Q28" si="35">+SUM(R28:V28)</f>
        <v>8</v>
      </c>
      <c r="R28" s="27">
        <v>7</v>
      </c>
      <c r="S28" s="27">
        <v>0</v>
      </c>
      <c r="T28" s="27">
        <v>0</v>
      </c>
      <c r="U28" s="27">
        <v>0</v>
      </c>
      <c r="V28" s="27">
        <v>1</v>
      </c>
      <c r="W28" s="5">
        <f t="shared" ref="W28" si="36">B28+G28+L28+Q28</f>
        <v>89</v>
      </c>
      <c r="X28" s="142"/>
      <c r="AM28" s="33"/>
    </row>
    <row r="29" spans="1:39" s="1" customFormat="1" ht="39.950000000000003" customHeight="1">
      <c r="A29" s="81"/>
      <c r="B29" s="82">
        <f>B28/B10</f>
        <v>5.1724137931034482E-2</v>
      </c>
      <c r="C29" s="83">
        <f t="shared" ref="C29:W29" si="37">C28/C10</f>
        <v>9.6153846153846159E-2</v>
      </c>
      <c r="D29" s="83">
        <f t="shared" si="37"/>
        <v>0</v>
      </c>
      <c r="E29" s="83">
        <f t="shared" si="37"/>
        <v>6.8493150684931503E-2</v>
      </c>
      <c r="F29" s="83">
        <f t="shared" si="37"/>
        <v>1.7543859649122806E-2</v>
      </c>
      <c r="G29" s="82">
        <f t="shared" si="37"/>
        <v>0.12871287128712872</v>
      </c>
      <c r="H29" s="83">
        <f t="shared" si="37"/>
        <v>0.22377622377622378</v>
      </c>
      <c r="I29" s="83">
        <f t="shared" si="37"/>
        <v>0.22535211267605634</v>
      </c>
      <c r="J29" s="83">
        <f t="shared" si="37"/>
        <v>3.3613445378151259E-2</v>
      </c>
      <c r="K29" s="83">
        <f t="shared" si="37"/>
        <v>0</v>
      </c>
      <c r="L29" s="82">
        <f t="shared" si="37"/>
        <v>3.766478342749529E-3</v>
      </c>
      <c r="M29" s="83">
        <f t="shared" si="37"/>
        <v>3.9840637450199202E-3</v>
      </c>
      <c r="N29" s="83">
        <f t="shared" si="37"/>
        <v>0</v>
      </c>
      <c r="O29" s="83">
        <f t="shared" si="37"/>
        <v>0</v>
      </c>
      <c r="P29" s="83">
        <f t="shared" si="37"/>
        <v>7.2992700729927005E-3</v>
      </c>
      <c r="Q29" s="82">
        <f t="shared" si="37"/>
        <v>2.0202020202020204E-2</v>
      </c>
      <c r="R29" s="83">
        <f t="shared" si="37"/>
        <v>4.5161290322580643E-2</v>
      </c>
      <c r="S29" s="83">
        <f t="shared" si="37"/>
        <v>0</v>
      </c>
      <c r="T29" s="83">
        <f t="shared" si="37"/>
        <v>0</v>
      </c>
      <c r="U29" s="83">
        <f t="shared" si="37"/>
        <v>0</v>
      </c>
      <c r="V29" s="83">
        <f t="shared" si="37"/>
        <v>4.1666666666666664E-2</v>
      </c>
      <c r="W29" s="7">
        <f t="shared" si="37"/>
        <v>4.8030221262817051E-2</v>
      </c>
      <c r="X29" s="142"/>
      <c r="AM29" s="33"/>
    </row>
    <row r="30" spans="1:39" s="1" customFormat="1" ht="39.950000000000003" customHeight="1">
      <c r="A30" s="72" t="s">
        <v>183</v>
      </c>
      <c r="B30" s="73">
        <f t="shared" ref="B30" si="38">SUM(C30:F30)</f>
        <v>22</v>
      </c>
      <c r="C30" s="27">
        <v>14</v>
      </c>
      <c r="D30" s="27">
        <v>2</v>
      </c>
      <c r="E30" s="27">
        <v>5</v>
      </c>
      <c r="F30" s="27">
        <v>1</v>
      </c>
      <c r="G30" s="73">
        <f t="shared" ref="G30" si="39">SUM(H30:K30)</f>
        <v>51</v>
      </c>
      <c r="H30" s="27">
        <v>33</v>
      </c>
      <c r="I30" s="27">
        <v>14</v>
      </c>
      <c r="J30" s="27">
        <v>4</v>
      </c>
      <c r="K30" s="27">
        <v>0</v>
      </c>
      <c r="L30" s="73">
        <f t="shared" ref="L30" si="40">SUM(M30:P30)</f>
        <v>4</v>
      </c>
      <c r="M30" s="27">
        <v>3</v>
      </c>
      <c r="N30" s="27">
        <v>0</v>
      </c>
      <c r="O30" s="27">
        <v>0</v>
      </c>
      <c r="P30" s="27">
        <v>1</v>
      </c>
      <c r="Q30" s="73">
        <f t="shared" ref="Q30" si="41">+SUM(R30:V30)</f>
        <v>11</v>
      </c>
      <c r="R30" s="27">
        <v>8</v>
      </c>
      <c r="S30" s="27">
        <v>1</v>
      </c>
      <c r="T30" s="27">
        <v>0</v>
      </c>
      <c r="U30" s="27">
        <v>0</v>
      </c>
      <c r="V30" s="27">
        <v>2</v>
      </c>
      <c r="W30" s="5">
        <f t="shared" ref="W30" si="42">B30+G30+L30+Q30</f>
        <v>88</v>
      </c>
      <c r="X30" s="142"/>
      <c r="AM30" s="33"/>
    </row>
    <row r="31" spans="1:39" s="1" customFormat="1" ht="39.950000000000003" customHeight="1">
      <c r="A31" s="81"/>
      <c r="B31" s="82">
        <f>B30/B11</f>
        <v>4.0665434380776341E-2</v>
      </c>
      <c r="C31" s="83">
        <f t="shared" ref="C31:W31" si="43">C30/C11</f>
        <v>8.4848484848484854E-2</v>
      </c>
      <c r="D31" s="83">
        <f t="shared" si="43"/>
        <v>1.834862385321101E-2</v>
      </c>
      <c r="E31" s="83">
        <f t="shared" si="43"/>
        <v>3.2679738562091505E-2</v>
      </c>
      <c r="F31" s="83">
        <f t="shared" si="43"/>
        <v>8.771929824561403E-3</v>
      </c>
      <c r="G31" s="82">
        <f t="shared" si="43"/>
        <v>0.12878787878787878</v>
      </c>
      <c r="H31" s="83">
        <f t="shared" si="43"/>
        <v>0.23076923076923078</v>
      </c>
      <c r="I31" s="83">
        <f t="shared" si="43"/>
        <v>0.18666666666666668</v>
      </c>
      <c r="J31" s="83">
        <f t="shared" si="43"/>
        <v>3.4482758620689655E-2</v>
      </c>
      <c r="K31" s="83">
        <f t="shared" si="43"/>
        <v>0</v>
      </c>
      <c r="L31" s="82">
        <f t="shared" si="43"/>
        <v>7.3126142595978062E-3</v>
      </c>
      <c r="M31" s="83">
        <f t="shared" si="43"/>
        <v>1.1857707509881422E-2</v>
      </c>
      <c r="N31" s="83">
        <f t="shared" si="43"/>
        <v>0</v>
      </c>
      <c r="O31" s="83">
        <f t="shared" si="43"/>
        <v>0</v>
      </c>
      <c r="P31" s="83">
        <f t="shared" si="43"/>
        <v>6.993006993006993E-3</v>
      </c>
      <c r="Q31" s="82">
        <f t="shared" si="43"/>
        <v>2.6315789473684209E-2</v>
      </c>
      <c r="R31" s="83">
        <f t="shared" si="43"/>
        <v>5.1948051948051951E-2</v>
      </c>
      <c r="S31" s="83">
        <f t="shared" si="43"/>
        <v>6.7567567567567571E-3</v>
      </c>
      <c r="T31" s="83">
        <f t="shared" si="43"/>
        <v>0</v>
      </c>
      <c r="U31" s="83">
        <f t="shared" si="43"/>
        <v>0</v>
      </c>
      <c r="V31" s="83">
        <f t="shared" si="43"/>
        <v>7.1428571428571425E-2</v>
      </c>
      <c r="W31" s="7">
        <f t="shared" si="43"/>
        <v>4.6267087276550996E-2</v>
      </c>
      <c r="X31" s="142"/>
      <c r="AM31" s="33"/>
    </row>
    <row r="32" spans="1:39" s="1" customFormat="1" ht="39.950000000000003" customHeight="1">
      <c r="A32" s="72" t="s">
        <v>184</v>
      </c>
      <c r="B32" s="183">
        <f t="shared" ref="B32" si="44">SUM(C32:F32)</f>
        <v>0</v>
      </c>
      <c r="C32" s="130"/>
      <c r="D32" s="130"/>
      <c r="E32" s="130"/>
      <c r="F32" s="130"/>
      <c r="G32" s="183">
        <f t="shared" ref="G32" si="45">SUM(H32:K32)</f>
        <v>0</v>
      </c>
      <c r="H32" s="130"/>
      <c r="I32" s="130"/>
      <c r="J32" s="130"/>
      <c r="K32" s="130"/>
      <c r="L32" s="183">
        <f t="shared" ref="L32" si="46">SUM(M32:P32)</f>
        <v>0</v>
      </c>
      <c r="M32" s="130"/>
      <c r="N32" s="130"/>
      <c r="O32" s="130"/>
      <c r="P32" s="130"/>
      <c r="Q32" s="183">
        <f t="shared" ref="Q32" si="47">+SUM(R32:V32)</f>
        <v>0</v>
      </c>
      <c r="R32" s="130"/>
      <c r="S32" s="130"/>
      <c r="T32" s="130"/>
      <c r="U32" s="130"/>
      <c r="V32" s="130"/>
      <c r="W32" s="187">
        <f t="shared" ref="W32" si="48">B32+G32+L32+Q32</f>
        <v>0</v>
      </c>
      <c r="X32" s="142"/>
      <c r="AM32" s="33"/>
    </row>
    <row r="33" spans="1:39" s="1" customFormat="1" ht="39.950000000000003" customHeight="1">
      <c r="A33" s="81"/>
      <c r="B33" s="184" t="e">
        <f>B32/B12</f>
        <v>#DIV/0!</v>
      </c>
      <c r="C33" s="144" t="e">
        <f t="shared" ref="C33:W33" si="49">C32/C12</f>
        <v>#DIV/0!</v>
      </c>
      <c r="D33" s="144" t="e">
        <f t="shared" si="49"/>
        <v>#DIV/0!</v>
      </c>
      <c r="E33" s="144" t="e">
        <f t="shared" si="49"/>
        <v>#DIV/0!</v>
      </c>
      <c r="F33" s="144" t="e">
        <f t="shared" si="49"/>
        <v>#DIV/0!</v>
      </c>
      <c r="G33" s="184" t="e">
        <f t="shared" si="49"/>
        <v>#DIV/0!</v>
      </c>
      <c r="H33" s="144" t="e">
        <f t="shared" si="49"/>
        <v>#DIV/0!</v>
      </c>
      <c r="I33" s="144" t="e">
        <f t="shared" si="49"/>
        <v>#DIV/0!</v>
      </c>
      <c r="J33" s="144" t="e">
        <f t="shared" si="49"/>
        <v>#DIV/0!</v>
      </c>
      <c r="K33" s="144" t="e">
        <f t="shared" si="49"/>
        <v>#DIV/0!</v>
      </c>
      <c r="L33" s="184" t="e">
        <f t="shared" si="49"/>
        <v>#DIV/0!</v>
      </c>
      <c r="M33" s="144" t="e">
        <f t="shared" si="49"/>
        <v>#DIV/0!</v>
      </c>
      <c r="N33" s="144" t="e">
        <f t="shared" si="49"/>
        <v>#DIV/0!</v>
      </c>
      <c r="O33" s="144" t="e">
        <f t="shared" si="49"/>
        <v>#DIV/0!</v>
      </c>
      <c r="P33" s="144" t="e">
        <f t="shared" si="49"/>
        <v>#DIV/0!</v>
      </c>
      <c r="Q33" s="184" t="e">
        <f t="shared" si="49"/>
        <v>#DIV/0!</v>
      </c>
      <c r="R33" s="144" t="e">
        <f t="shared" si="49"/>
        <v>#DIV/0!</v>
      </c>
      <c r="S33" s="144" t="e">
        <f t="shared" si="49"/>
        <v>#DIV/0!</v>
      </c>
      <c r="T33" s="144" t="e">
        <f t="shared" si="49"/>
        <v>#DIV/0!</v>
      </c>
      <c r="U33" s="144" t="e">
        <f t="shared" si="49"/>
        <v>#DIV/0!</v>
      </c>
      <c r="V33" s="144" t="e">
        <f t="shared" si="49"/>
        <v>#DIV/0!</v>
      </c>
      <c r="W33" s="189" t="e">
        <f t="shared" si="49"/>
        <v>#DIV/0!</v>
      </c>
      <c r="X33" s="142"/>
      <c r="AM33" s="33"/>
    </row>
    <row r="34" spans="1:39" s="1" customFormat="1" ht="39.950000000000003" customHeight="1">
      <c r="A34" s="72" t="s">
        <v>185</v>
      </c>
      <c r="B34" s="183">
        <f t="shared" ref="B34" si="50">SUM(C34:F34)</f>
        <v>0</v>
      </c>
      <c r="C34" s="130"/>
      <c r="D34" s="130"/>
      <c r="E34" s="130"/>
      <c r="F34" s="130"/>
      <c r="G34" s="183">
        <f t="shared" ref="G34" si="51">SUM(H34:K34)</f>
        <v>0</v>
      </c>
      <c r="H34" s="130"/>
      <c r="I34" s="130"/>
      <c r="J34" s="130"/>
      <c r="K34" s="130"/>
      <c r="L34" s="183">
        <f t="shared" ref="L34" si="52">SUM(M34:P34)</f>
        <v>0</v>
      </c>
      <c r="M34" s="130"/>
      <c r="N34" s="130"/>
      <c r="O34" s="130"/>
      <c r="P34" s="130"/>
      <c r="Q34" s="183">
        <f t="shared" ref="Q34" si="53">+SUM(R34:V34)</f>
        <v>0</v>
      </c>
      <c r="R34" s="130"/>
      <c r="S34" s="130"/>
      <c r="T34" s="130"/>
      <c r="U34" s="130"/>
      <c r="V34" s="130"/>
      <c r="W34" s="187">
        <f t="shared" ref="W34" si="54">B34+G34+L34+Q34</f>
        <v>0</v>
      </c>
      <c r="X34" s="142"/>
      <c r="AM34" s="33"/>
    </row>
    <row r="35" spans="1:39" s="1" customFormat="1" ht="39.950000000000003" customHeight="1">
      <c r="A35" s="81"/>
      <c r="B35" s="184" t="e">
        <f>B34/B13</f>
        <v>#DIV/0!</v>
      </c>
      <c r="C35" s="144" t="e">
        <f t="shared" ref="C35:W35" si="55">C34/C13</f>
        <v>#DIV/0!</v>
      </c>
      <c r="D35" s="144" t="e">
        <f t="shared" si="55"/>
        <v>#DIV/0!</v>
      </c>
      <c r="E35" s="144" t="e">
        <f t="shared" si="55"/>
        <v>#DIV/0!</v>
      </c>
      <c r="F35" s="144" t="e">
        <f t="shared" si="55"/>
        <v>#DIV/0!</v>
      </c>
      <c r="G35" s="184" t="e">
        <f t="shared" si="55"/>
        <v>#DIV/0!</v>
      </c>
      <c r="H35" s="144" t="e">
        <f t="shared" si="55"/>
        <v>#DIV/0!</v>
      </c>
      <c r="I35" s="144" t="e">
        <f t="shared" si="55"/>
        <v>#DIV/0!</v>
      </c>
      <c r="J35" s="144" t="e">
        <f t="shared" si="55"/>
        <v>#DIV/0!</v>
      </c>
      <c r="K35" s="144" t="e">
        <f t="shared" si="55"/>
        <v>#DIV/0!</v>
      </c>
      <c r="L35" s="184" t="e">
        <f t="shared" si="55"/>
        <v>#DIV/0!</v>
      </c>
      <c r="M35" s="144" t="e">
        <f t="shared" si="55"/>
        <v>#DIV/0!</v>
      </c>
      <c r="N35" s="144" t="e">
        <f t="shared" si="55"/>
        <v>#DIV/0!</v>
      </c>
      <c r="O35" s="144" t="e">
        <f t="shared" si="55"/>
        <v>#DIV/0!</v>
      </c>
      <c r="P35" s="144" t="e">
        <f t="shared" si="55"/>
        <v>#DIV/0!</v>
      </c>
      <c r="Q35" s="184" t="e">
        <f t="shared" si="55"/>
        <v>#DIV/0!</v>
      </c>
      <c r="R35" s="144" t="e">
        <f t="shared" si="55"/>
        <v>#DIV/0!</v>
      </c>
      <c r="S35" s="144" t="e">
        <f t="shared" si="55"/>
        <v>#DIV/0!</v>
      </c>
      <c r="T35" s="144" t="e">
        <f t="shared" si="55"/>
        <v>#DIV/0!</v>
      </c>
      <c r="U35" s="144" t="e">
        <f t="shared" si="55"/>
        <v>#DIV/0!</v>
      </c>
      <c r="V35" s="144" t="e">
        <f t="shared" si="55"/>
        <v>#DIV/0!</v>
      </c>
      <c r="W35" s="189" t="e">
        <f t="shared" si="55"/>
        <v>#DIV/0!</v>
      </c>
      <c r="X35" s="142"/>
      <c r="AM35" s="33"/>
    </row>
    <row r="36" spans="1:39" ht="30" customHeight="1">
      <c r="A36" s="266" t="s">
        <v>112</v>
      </c>
      <c r="B36" s="266"/>
      <c r="C36" s="266"/>
      <c r="D36" s="266"/>
      <c r="E36" s="266"/>
      <c r="F36" s="266"/>
      <c r="G36" s="266"/>
      <c r="H36" s="266"/>
      <c r="I36" s="266"/>
      <c r="J36" s="266"/>
      <c r="K36" s="266"/>
      <c r="L36" s="266"/>
      <c r="M36" s="266"/>
      <c r="N36" s="266"/>
      <c r="O36" s="266"/>
      <c r="P36" s="266"/>
      <c r="Q36" s="266"/>
      <c r="R36" s="266"/>
      <c r="S36" s="266"/>
      <c r="T36" s="266"/>
      <c r="U36" s="266"/>
      <c r="V36" s="266"/>
      <c r="W36" s="266"/>
    </row>
    <row r="37" spans="1:39" ht="30" customHeight="1">
      <c r="A37" s="266"/>
      <c r="B37" s="266"/>
      <c r="C37" s="266"/>
      <c r="D37" s="266"/>
      <c r="E37" s="266"/>
      <c r="F37" s="266"/>
      <c r="G37" s="266"/>
      <c r="H37" s="266"/>
      <c r="I37" s="266"/>
      <c r="J37" s="266"/>
      <c r="K37" s="266"/>
      <c r="L37" s="266"/>
      <c r="M37" s="266"/>
      <c r="N37" s="266"/>
      <c r="O37" s="266"/>
      <c r="P37" s="266"/>
      <c r="Q37" s="266"/>
      <c r="R37" s="266"/>
      <c r="S37" s="266"/>
      <c r="T37" s="266"/>
      <c r="U37" s="266"/>
      <c r="V37" s="266"/>
      <c r="W37" s="266"/>
    </row>
    <row r="38" spans="1:39" ht="39.950000000000003" customHeight="1">
      <c r="A38" s="163" t="s">
        <v>186</v>
      </c>
      <c r="B38" s="196">
        <f>SUM(C38:F38)</f>
        <v>391</v>
      </c>
      <c r="C38" s="164">
        <v>126</v>
      </c>
      <c r="D38" s="164">
        <v>74</v>
      </c>
      <c r="E38" s="164">
        <v>110</v>
      </c>
      <c r="F38" s="164">
        <v>81</v>
      </c>
      <c r="G38" s="196">
        <f>SUM(H38:K38)</f>
        <v>346</v>
      </c>
      <c r="H38" s="164">
        <v>130</v>
      </c>
      <c r="I38" s="164">
        <v>59</v>
      </c>
      <c r="J38" s="164">
        <v>94</v>
      </c>
      <c r="K38" s="164">
        <v>63</v>
      </c>
      <c r="L38" s="196">
        <f>SUM(M38:P38)</f>
        <v>343</v>
      </c>
      <c r="M38" s="164">
        <v>150</v>
      </c>
      <c r="N38" s="164">
        <v>19</v>
      </c>
      <c r="O38" s="164">
        <v>69</v>
      </c>
      <c r="P38" s="164">
        <v>105</v>
      </c>
      <c r="Q38" s="196">
        <f>+SUM(R38:V38)</f>
        <v>309</v>
      </c>
      <c r="R38" s="164">
        <v>115</v>
      </c>
      <c r="S38" s="164">
        <v>115</v>
      </c>
      <c r="T38" s="164">
        <v>30</v>
      </c>
      <c r="U38" s="164">
        <v>31</v>
      </c>
      <c r="V38" s="164">
        <v>18</v>
      </c>
      <c r="W38" s="164">
        <f>B38+G38+L38+Q38</f>
        <v>1389</v>
      </c>
      <c r="X38" s="35" t="s">
        <v>166</v>
      </c>
      <c r="AM38" s="32" t="s">
        <v>166</v>
      </c>
    </row>
    <row r="39" spans="1:39" ht="39.950000000000003" customHeight="1">
      <c r="A39" s="72" t="s">
        <v>182</v>
      </c>
      <c r="B39" s="73">
        <f t="shared" ref="B39:B40" si="56">SUM(C39:F39)</f>
        <v>407</v>
      </c>
      <c r="C39" s="27">
        <v>132</v>
      </c>
      <c r="D39" s="27">
        <v>72</v>
      </c>
      <c r="E39" s="27">
        <v>113</v>
      </c>
      <c r="F39" s="27">
        <v>90</v>
      </c>
      <c r="G39" s="73">
        <f t="shared" ref="G39:G40" si="57">SUM(H39:K39)</f>
        <v>347</v>
      </c>
      <c r="H39" s="27">
        <v>121</v>
      </c>
      <c r="I39" s="27">
        <v>60</v>
      </c>
      <c r="J39" s="27">
        <v>103</v>
      </c>
      <c r="K39" s="27">
        <v>63</v>
      </c>
      <c r="L39" s="73">
        <f t="shared" ref="L39:L40" si="58">SUM(M39:P39)</f>
        <v>420</v>
      </c>
      <c r="M39" s="27">
        <v>196</v>
      </c>
      <c r="N39" s="27">
        <v>27</v>
      </c>
      <c r="O39" s="27">
        <v>85</v>
      </c>
      <c r="P39" s="27">
        <v>112</v>
      </c>
      <c r="Q39" s="73">
        <f t="shared" ref="Q39:Q40" si="59">+SUM(R39:V39)</f>
        <v>301</v>
      </c>
      <c r="R39" s="27">
        <v>120</v>
      </c>
      <c r="S39" s="27">
        <v>101</v>
      </c>
      <c r="T39" s="27">
        <v>30</v>
      </c>
      <c r="U39" s="27">
        <v>31</v>
      </c>
      <c r="V39" s="27">
        <v>19</v>
      </c>
      <c r="W39" s="5">
        <f t="shared" ref="W39:W40" si="60">B39+G39+L39+Q39</f>
        <v>1475</v>
      </c>
    </row>
    <row r="40" spans="1:39" ht="39.950000000000003" customHeight="1">
      <c r="A40" s="72" t="s">
        <v>183</v>
      </c>
      <c r="B40" s="73">
        <f t="shared" si="56"/>
        <v>432</v>
      </c>
      <c r="C40" s="27">
        <v>141</v>
      </c>
      <c r="D40" s="27">
        <v>76</v>
      </c>
      <c r="E40" s="27">
        <v>115</v>
      </c>
      <c r="F40" s="27">
        <v>100</v>
      </c>
      <c r="G40" s="73">
        <f t="shared" si="57"/>
        <v>327</v>
      </c>
      <c r="H40" s="27">
        <v>121</v>
      </c>
      <c r="I40" s="27">
        <v>60</v>
      </c>
      <c r="J40" s="27">
        <v>96</v>
      </c>
      <c r="K40" s="27">
        <v>50</v>
      </c>
      <c r="L40" s="73">
        <f t="shared" si="58"/>
        <v>404</v>
      </c>
      <c r="M40" s="27">
        <v>196</v>
      </c>
      <c r="N40" s="27">
        <v>28</v>
      </c>
      <c r="O40" s="27">
        <v>62</v>
      </c>
      <c r="P40" s="27">
        <v>118</v>
      </c>
      <c r="Q40" s="73">
        <f t="shared" si="59"/>
        <v>318</v>
      </c>
      <c r="R40" s="27">
        <v>116</v>
      </c>
      <c r="S40" s="27">
        <v>96</v>
      </c>
      <c r="T40" s="27">
        <v>50</v>
      </c>
      <c r="U40" s="27">
        <v>35</v>
      </c>
      <c r="V40" s="27">
        <v>21</v>
      </c>
      <c r="W40" s="5">
        <f t="shared" si="60"/>
        <v>1481</v>
      </c>
    </row>
    <row r="41" spans="1:39" ht="39.950000000000003" customHeight="1">
      <c r="A41" s="72" t="s">
        <v>184</v>
      </c>
      <c r="B41" s="183">
        <f t="shared" ref="B41:B42" si="61">SUM(C41:F41)</f>
        <v>0</v>
      </c>
      <c r="C41" s="27"/>
      <c r="D41" s="27"/>
      <c r="E41" s="27"/>
      <c r="F41" s="27"/>
      <c r="G41" s="183">
        <f t="shared" ref="G41:G42" si="62">SUM(H41:K41)</f>
        <v>0</v>
      </c>
      <c r="H41" s="27"/>
      <c r="I41" s="27"/>
      <c r="J41" s="27"/>
      <c r="K41" s="27"/>
      <c r="L41" s="183">
        <f t="shared" ref="L41:L42" si="63">SUM(M41:P41)</f>
        <v>0</v>
      </c>
      <c r="M41" s="27"/>
      <c r="N41" s="27"/>
      <c r="O41" s="27"/>
      <c r="P41" s="27"/>
      <c r="Q41" s="183">
        <f t="shared" ref="Q41:Q42" si="64">+SUM(R41:V41)</f>
        <v>0</v>
      </c>
      <c r="R41" s="27"/>
      <c r="S41" s="27"/>
      <c r="T41" s="27"/>
      <c r="U41" s="27"/>
      <c r="V41" s="27"/>
      <c r="W41" s="187">
        <f t="shared" ref="W41:W42" si="65">B41+G41+L41+Q41</f>
        <v>0</v>
      </c>
    </row>
    <row r="42" spans="1:39" ht="39.950000000000003" customHeight="1">
      <c r="A42" s="72" t="s">
        <v>185</v>
      </c>
      <c r="B42" s="183">
        <f t="shared" si="61"/>
        <v>0</v>
      </c>
      <c r="C42" s="27"/>
      <c r="D42" s="27"/>
      <c r="E42" s="27"/>
      <c r="F42" s="27"/>
      <c r="G42" s="183">
        <f t="shared" si="62"/>
        <v>0</v>
      </c>
      <c r="H42" s="27"/>
      <c r="I42" s="27"/>
      <c r="J42" s="27"/>
      <c r="K42" s="27"/>
      <c r="L42" s="183">
        <f t="shared" si="63"/>
        <v>0</v>
      </c>
      <c r="M42" s="27"/>
      <c r="N42" s="27"/>
      <c r="O42" s="27"/>
      <c r="P42" s="27"/>
      <c r="Q42" s="183">
        <f t="shared" si="64"/>
        <v>0</v>
      </c>
      <c r="R42" s="27"/>
      <c r="S42" s="27"/>
      <c r="T42" s="27"/>
      <c r="U42" s="27"/>
      <c r="V42" s="27"/>
      <c r="W42" s="187">
        <f t="shared" si="65"/>
        <v>0</v>
      </c>
      <c r="Y42" s="57"/>
    </row>
    <row r="43" spans="1:39" ht="60" customHeight="1">
      <c r="A43" s="266" t="s">
        <v>113</v>
      </c>
      <c r="B43" s="266"/>
      <c r="C43" s="266"/>
      <c r="D43" s="266"/>
      <c r="E43" s="266"/>
      <c r="F43" s="266"/>
      <c r="G43" s="266"/>
      <c r="H43" s="266"/>
      <c r="I43" s="266"/>
      <c r="J43" s="266"/>
      <c r="K43" s="266"/>
      <c r="L43" s="266"/>
      <c r="M43" s="266"/>
      <c r="N43" s="266"/>
      <c r="O43" s="266"/>
      <c r="P43" s="266"/>
      <c r="Q43" s="266"/>
      <c r="R43" s="266"/>
      <c r="S43" s="266"/>
      <c r="T43" s="266"/>
      <c r="U43" s="266"/>
      <c r="V43" s="266"/>
      <c r="W43" s="266"/>
    </row>
    <row r="44" spans="1:39" ht="39.950000000000003" customHeight="1">
      <c r="A44" s="163" t="s">
        <v>186</v>
      </c>
      <c r="B44" s="164">
        <f>SUM(C44:F44)</f>
        <v>213</v>
      </c>
      <c r="C44" s="164">
        <v>72</v>
      </c>
      <c r="D44" s="164">
        <v>38</v>
      </c>
      <c r="E44" s="164">
        <v>50</v>
      </c>
      <c r="F44" s="164">
        <v>53</v>
      </c>
      <c r="G44" s="164">
        <f>SUM(H44:K44)</f>
        <v>166</v>
      </c>
      <c r="H44" s="164">
        <v>50</v>
      </c>
      <c r="I44" s="164">
        <v>31</v>
      </c>
      <c r="J44" s="164">
        <v>47</v>
      </c>
      <c r="K44" s="164">
        <v>38</v>
      </c>
      <c r="L44" s="164">
        <f>SUM(M44:P44)</f>
        <v>221</v>
      </c>
      <c r="M44" s="164">
        <v>123</v>
      </c>
      <c r="N44" s="164">
        <v>15</v>
      </c>
      <c r="O44" s="164">
        <v>30</v>
      </c>
      <c r="P44" s="164">
        <v>53</v>
      </c>
      <c r="Q44" s="164">
        <f>+SUM(R44:V44)</f>
        <v>203</v>
      </c>
      <c r="R44" s="164">
        <v>73</v>
      </c>
      <c r="S44" s="164">
        <v>75</v>
      </c>
      <c r="T44" s="164">
        <v>19</v>
      </c>
      <c r="U44" s="164">
        <v>23</v>
      </c>
      <c r="V44" s="164">
        <v>13</v>
      </c>
      <c r="W44" s="164">
        <f>B44+G44+L44+Q44</f>
        <v>803</v>
      </c>
      <c r="X44" s="35" t="s">
        <v>167</v>
      </c>
      <c r="AM44" s="32" t="s">
        <v>167</v>
      </c>
    </row>
    <row r="45" spans="1:39" ht="39.950000000000003" customHeight="1">
      <c r="A45" s="168"/>
      <c r="B45" s="167">
        <f>B44/B38</f>
        <v>0.54475703324808189</v>
      </c>
      <c r="C45" s="167">
        <f>C44/C38</f>
        <v>0.5714285714285714</v>
      </c>
      <c r="D45" s="167">
        <f t="shared" ref="D45:W45" si="66">D44/D38</f>
        <v>0.51351351351351349</v>
      </c>
      <c r="E45" s="167">
        <f t="shared" si="66"/>
        <v>0.45454545454545453</v>
      </c>
      <c r="F45" s="167">
        <f t="shared" si="66"/>
        <v>0.65432098765432101</v>
      </c>
      <c r="G45" s="167">
        <f t="shared" si="66"/>
        <v>0.47976878612716761</v>
      </c>
      <c r="H45" s="167">
        <f t="shared" si="66"/>
        <v>0.38461538461538464</v>
      </c>
      <c r="I45" s="167">
        <f t="shared" si="66"/>
        <v>0.52542372881355937</v>
      </c>
      <c r="J45" s="167">
        <f t="shared" si="66"/>
        <v>0.5</v>
      </c>
      <c r="K45" s="167">
        <f t="shared" si="66"/>
        <v>0.60317460317460314</v>
      </c>
      <c r="L45" s="167">
        <f t="shared" si="66"/>
        <v>0.64431486880466471</v>
      </c>
      <c r="M45" s="167">
        <f t="shared" si="66"/>
        <v>0.82</v>
      </c>
      <c r="N45" s="167">
        <f t="shared" si="66"/>
        <v>0.78947368421052633</v>
      </c>
      <c r="O45" s="167">
        <f t="shared" si="66"/>
        <v>0.43478260869565216</v>
      </c>
      <c r="P45" s="167">
        <f t="shared" si="66"/>
        <v>0.50476190476190474</v>
      </c>
      <c r="Q45" s="167">
        <f t="shared" si="66"/>
        <v>0.65695792880258896</v>
      </c>
      <c r="R45" s="167">
        <f t="shared" si="66"/>
        <v>0.63478260869565217</v>
      </c>
      <c r="S45" s="167">
        <f t="shared" si="66"/>
        <v>0.65217391304347827</v>
      </c>
      <c r="T45" s="167">
        <f t="shared" si="66"/>
        <v>0.6333333333333333</v>
      </c>
      <c r="U45" s="167">
        <f t="shared" si="66"/>
        <v>0.74193548387096775</v>
      </c>
      <c r="V45" s="167">
        <f t="shared" si="66"/>
        <v>0.72222222222222221</v>
      </c>
      <c r="W45" s="167">
        <f t="shared" si="66"/>
        <v>0.578113750899928</v>
      </c>
    </row>
    <row r="46" spans="1:39" ht="39.950000000000003" customHeight="1">
      <c r="A46" s="72" t="s">
        <v>182</v>
      </c>
      <c r="B46" s="73">
        <f>SUM(C46:F46)</f>
        <v>218</v>
      </c>
      <c r="C46" s="27">
        <v>74</v>
      </c>
      <c r="D46" s="27">
        <v>33</v>
      </c>
      <c r="E46" s="27">
        <v>55</v>
      </c>
      <c r="F46" s="27">
        <v>56</v>
      </c>
      <c r="G46" s="73">
        <f t="shared" ref="G46" si="67">SUM(H46:K46)</f>
        <v>164</v>
      </c>
      <c r="H46" s="27">
        <v>46</v>
      </c>
      <c r="I46" s="27">
        <v>33</v>
      </c>
      <c r="J46" s="27">
        <v>55</v>
      </c>
      <c r="K46" s="27">
        <v>30</v>
      </c>
      <c r="L46" s="73">
        <f t="shared" ref="L46" si="68">SUM(M46:P46)</f>
        <v>290</v>
      </c>
      <c r="M46" s="27">
        <v>172</v>
      </c>
      <c r="N46" s="27">
        <v>19</v>
      </c>
      <c r="O46" s="27">
        <v>43</v>
      </c>
      <c r="P46" s="27">
        <v>56</v>
      </c>
      <c r="Q46" s="73">
        <f t="shared" ref="Q46" si="69">+SUM(R46:V46)</f>
        <v>203</v>
      </c>
      <c r="R46" s="27">
        <v>72</v>
      </c>
      <c r="S46" s="27">
        <v>74</v>
      </c>
      <c r="T46" s="27">
        <v>19</v>
      </c>
      <c r="U46" s="27">
        <v>23</v>
      </c>
      <c r="V46" s="27">
        <v>15</v>
      </c>
      <c r="W46" s="5">
        <f t="shared" ref="W46" si="70">B46+G46+L46+Q46</f>
        <v>875</v>
      </c>
    </row>
    <row r="47" spans="1:39" ht="39.950000000000003" customHeight="1">
      <c r="A47" s="81"/>
      <c r="B47" s="82">
        <f>B46/B39</f>
        <v>0.53562653562653562</v>
      </c>
      <c r="C47" s="83">
        <f>C46/C39</f>
        <v>0.56060606060606055</v>
      </c>
      <c r="D47" s="83">
        <f t="shared" ref="D47:W47" si="71">D46/D39</f>
        <v>0.45833333333333331</v>
      </c>
      <c r="E47" s="83">
        <f t="shared" si="71"/>
        <v>0.48672566371681414</v>
      </c>
      <c r="F47" s="83">
        <f t="shared" si="71"/>
        <v>0.62222222222222223</v>
      </c>
      <c r="G47" s="82">
        <f t="shared" si="71"/>
        <v>0.47262247838616717</v>
      </c>
      <c r="H47" s="83">
        <f t="shared" si="71"/>
        <v>0.38016528925619836</v>
      </c>
      <c r="I47" s="83">
        <f t="shared" si="71"/>
        <v>0.55000000000000004</v>
      </c>
      <c r="J47" s="83">
        <f t="shared" si="71"/>
        <v>0.53398058252427183</v>
      </c>
      <c r="K47" s="83">
        <f t="shared" si="71"/>
        <v>0.47619047619047616</v>
      </c>
      <c r="L47" s="82">
        <f t="shared" si="71"/>
        <v>0.69047619047619047</v>
      </c>
      <c r="M47" s="83">
        <f t="shared" si="71"/>
        <v>0.87755102040816324</v>
      </c>
      <c r="N47" s="83">
        <f t="shared" si="71"/>
        <v>0.70370370370370372</v>
      </c>
      <c r="O47" s="83">
        <f t="shared" si="71"/>
        <v>0.50588235294117645</v>
      </c>
      <c r="P47" s="83">
        <f t="shared" si="71"/>
        <v>0.5</v>
      </c>
      <c r="Q47" s="82">
        <f t="shared" si="71"/>
        <v>0.67441860465116277</v>
      </c>
      <c r="R47" s="83">
        <f t="shared" si="71"/>
        <v>0.6</v>
      </c>
      <c r="S47" s="83">
        <f t="shared" si="71"/>
        <v>0.73267326732673266</v>
      </c>
      <c r="T47" s="83">
        <f t="shared" si="71"/>
        <v>0.6333333333333333</v>
      </c>
      <c r="U47" s="83">
        <f t="shared" si="71"/>
        <v>0.74193548387096775</v>
      </c>
      <c r="V47" s="83">
        <f t="shared" si="71"/>
        <v>0.78947368421052633</v>
      </c>
      <c r="W47" s="7">
        <f t="shared" si="71"/>
        <v>0.59322033898305082</v>
      </c>
    </row>
    <row r="48" spans="1:39" ht="39.950000000000003" customHeight="1">
      <c r="A48" s="72" t="s">
        <v>183</v>
      </c>
      <c r="B48" s="73">
        <f t="shared" ref="B48" si="72">SUM(C48:F48)</f>
        <v>232</v>
      </c>
      <c r="C48" s="27">
        <v>79</v>
      </c>
      <c r="D48" s="27">
        <v>39</v>
      </c>
      <c r="E48" s="27">
        <v>52</v>
      </c>
      <c r="F48" s="27">
        <v>62</v>
      </c>
      <c r="G48" s="73">
        <f t="shared" ref="G48" si="73">SUM(H48:K48)</f>
        <v>161</v>
      </c>
      <c r="H48" s="27">
        <v>50</v>
      </c>
      <c r="I48" s="27">
        <v>34</v>
      </c>
      <c r="J48" s="27">
        <v>55</v>
      </c>
      <c r="K48" s="27">
        <v>22</v>
      </c>
      <c r="L48" s="73">
        <f t="shared" ref="L48" si="74">SUM(M48:P48)</f>
        <v>275</v>
      </c>
      <c r="M48" s="27">
        <v>171</v>
      </c>
      <c r="N48" s="27">
        <v>18</v>
      </c>
      <c r="O48" s="27">
        <v>32</v>
      </c>
      <c r="P48" s="27">
        <v>54</v>
      </c>
      <c r="Q48" s="73">
        <f t="shared" ref="Q48" si="75">+SUM(R48:V48)</f>
        <v>219</v>
      </c>
      <c r="R48" s="27">
        <v>80</v>
      </c>
      <c r="S48" s="27">
        <v>56</v>
      </c>
      <c r="T48" s="27">
        <v>42</v>
      </c>
      <c r="U48" s="27">
        <v>23</v>
      </c>
      <c r="V48" s="27">
        <v>18</v>
      </c>
      <c r="W48" s="5">
        <f t="shared" ref="W48" si="76">B48+G48+L48+Q48</f>
        <v>887</v>
      </c>
    </row>
    <row r="49" spans="1:24" ht="39.950000000000003" customHeight="1">
      <c r="A49" s="81"/>
      <c r="B49" s="82">
        <f>B48/B40</f>
        <v>0.53703703703703709</v>
      </c>
      <c r="C49" s="83">
        <f t="shared" ref="C49:W49" si="77">C48/C40</f>
        <v>0.56028368794326244</v>
      </c>
      <c r="D49" s="83">
        <f t="shared" si="77"/>
        <v>0.51315789473684215</v>
      </c>
      <c r="E49" s="83">
        <f t="shared" si="77"/>
        <v>0.45217391304347826</v>
      </c>
      <c r="F49" s="83">
        <f t="shared" si="77"/>
        <v>0.62</v>
      </c>
      <c r="G49" s="82">
        <f t="shared" si="77"/>
        <v>0.49235474006116209</v>
      </c>
      <c r="H49" s="83">
        <f t="shared" si="77"/>
        <v>0.41322314049586778</v>
      </c>
      <c r="I49" s="83">
        <f t="shared" si="77"/>
        <v>0.56666666666666665</v>
      </c>
      <c r="J49" s="83">
        <f t="shared" si="77"/>
        <v>0.57291666666666663</v>
      </c>
      <c r="K49" s="83">
        <f t="shared" si="77"/>
        <v>0.44</v>
      </c>
      <c r="L49" s="82">
        <f t="shared" si="77"/>
        <v>0.68069306930693074</v>
      </c>
      <c r="M49" s="83">
        <f t="shared" si="77"/>
        <v>0.87244897959183676</v>
      </c>
      <c r="N49" s="83">
        <f t="shared" si="77"/>
        <v>0.6428571428571429</v>
      </c>
      <c r="O49" s="83">
        <f t="shared" si="77"/>
        <v>0.5161290322580645</v>
      </c>
      <c r="P49" s="83">
        <f t="shared" si="77"/>
        <v>0.4576271186440678</v>
      </c>
      <c r="Q49" s="82">
        <f t="shared" si="77"/>
        <v>0.68867924528301883</v>
      </c>
      <c r="R49" s="83">
        <f t="shared" si="77"/>
        <v>0.68965517241379315</v>
      </c>
      <c r="S49" s="83">
        <f t="shared" si="77"/>
        <v>0.58333333333333337</v>
      </c>
      <c r="T49" s="83">
        <f t="shared" si="77"/>
        <v>0.84</v>
      </c>
      <c r="U49" s="83">
        <f t="shared" si="77"/>
        <v>0.65714285714285714</v>
      </c>
      <c r="V49" s="83">
        <f t="shared" si="77"/>
        <v>0.8571428571428571</v>
      </c>
      <c r="W49" s="7">
        <f t="shared" si="77"/>
        <v>0.59891964888588789</v>
      </c>
    </row>
    <row r="50" spans="1:24" ht="39.950000000000003" customHeight="1">
      <c r="A50" s="72" t="s">
        <v>184</v>
      </c>
      <c r="B50" s="183">
        <f t="shared" ref="B50" si="78">SUM(C50:F50)</f>
        <v>0</v>
      </c>
      <c r="C50" s="130"/>
      <c r="D50" s="130"/>
      <c r="E50" s="130"/>
      <c r="F50" s="130"/>
      <c r="G50" s="183">
        <f t="shared" ref="G50" si="79">SUM(H50:K50)</f>
        <v>0</v>
      </c>
      <c r="H50" s="130"/>
      <c r="I50" s="130"/>
      <c r="J50" s="130"/>
      <c r="K50" s="130"/>
      <c r="L50" s="183">
        <f t="shared" ref="L50" si="80">SUM(M50:P50)</f>
        <v>0</v>
      </c>
      <c r="M50" s="130"/>
      <c r="N50" s="130"/>
      <c r="O50" s="130"/>
      <c r="P50" s="130"/>
      <c r="Q50" s="183">
        <f t="shared" ref="Q50" si="81">+SUM(R50:V50)</f>
        <v>0</v>
      </c>
      <c r="R50" s="130"/>
      <c r="S50" s="130"/>
      <c r="T50" s="130"/>
      <c r="U50" s="130"/>
      <c r="V50" s="130"/>
      <c r="W50" s="187">
        <f t="shared" ref="W50" si="82">B50+G50+L50+Q50</f>
        <v>0</v>
      </c>
    </row>
    <row r="51" spans="1:24" ht="39.950000000000003" customHeight="1">
      <c r="A51" s="81"/>
      <c r="B51" s="184" t="e">
        <f>B50/B41</f>
        <v>#DIV/0!</v>
      </c>
      <c r="C51" s="144" t="e">
        <f t="shared" ref="C51:W51" si="83">C50/C41</f>
        <v>#DIV/0!</v>
      </c>
      <c r="D51" s="144" t="e">
        <f t="shared" si="83"/>
        <v>#DIV/0!</v>
      </c>
      <c r="E51" s="144" t="e">
        <f t="shared" si="83"/>
        <v>#DIV/0!</v>
      </c>
      <c r="F51" s="144" t="e">
        <f t="shared" si="83"/>
        <v>#DIV/0!</v>
      </c>
      <c r="G51" s="184" t="e">
        <f t="shared" si="83"/>
        <v>#DIV/0!</v>
      </c>
      <c r="H51" s="144" t="e">
        <f t="shared" si="83"/>
        <v>#DIV/0!</v>
      </c>
      <c r="I51" s="144" t="e">
        <f t="shared" si="83"/>
        <v>#DIV/0!</v>
      </c>
      <c r="J51" s="144" t="e">
        <f t="shared" si="83"/>
        <v>#DIV/0!</v>
      </c>
      <c r="K51" s="144" t="e">
        <f t="shared" si="83"/>
        <v>#DIV/0!</v>
      </c>
      <c r="L51" s="184" t="e">
        <f t="shared" si="83"/>
        <v>#DIV/0!</v>
      </c>
      <c r="M51" s="144" t="e">
        <f t="shared" si="83"/>
        <v>#DIV/0!</v>
      </c>
      <c r="N51" s="144" t="e">
        <f t="shared" si="83"/>
        <v>#DIV/0!</v>
      </c>
      <c r="O51" s="144" t="e">
        <f t="shared" si="83"/>
        <v>#DIV/0!</v>
      </c>
      <c r="P51" s="144" t="e">
        <f t="shared" si="83"/>
        <v>#DIV/0!</v>
      </c>
      <c r="Q51" s="184" t="e">
        <f t="shared" si="83"/>
        <v>#DIV/0!</v>
      </c>
      <c r="R51" s="144" t="e">
        <f t="shared" si="83"/>
        <v>#DIV/0!</v>
      </c>
      <c r="S51" s="144" t="e">
        <f t="shared" si="83"/>
        <v>#DIV/0!</v>
      </c>
      <c r="T51" s="144" t="e">
        <f t="shared" si="83"/>
        <v>#DIV/0!</v>
      </c>
      <c r="U51" s="144" t="e">
        <f t="shared" si="83"/>
        <v>#DIV/0!</v>
      </c>
      <c r="V51" s="144" t="e">
        <f t="shared" si="83"/>
        <v>#DIV/0!</v>
      </c>
      <c r="W51" s="189" t="e">
        <f t="shared" si="83"/>
        <v>#DIV/0!</v>
      </c>
    </row>
    <row r="52" spans="1:24" ht="39.950000000000003" customHeight="1">
      <c r="A52" s="72" t="s">
        <v>185</v>
      </c>
      <c r="B52" s="183">
        <f t="shared" ref="B52" si="84">SUM(C52:F52)</f>
        <v>0</v>
      </c>
      <c r="C52" s="130"/>
      <c r="D52" s="130"/>
      <c r="E52" s="130"/>
      <c r="F52" s="130"/>
      <c r="G52" s="183">
        <f t="shared" ref="G52" si="85">SUM(H52:K52)</f>
        <v>0</v>
      </c>
      <c r="H52" s="130"/>
      <c r="I52" s="130"/>
      <c r="J52" s="130"/>
      <c r="K52" s="130"/>
      <c r="L52" s="183">
        <f t="shared" ref="L52" si="86">SUM(M52:P52)</f>
        <v>0</v>
      </c>
      <c r="M52" s="130"/>
      <c r="N52" s="130"/>
      <c r="O52" s="130"/>
      <c r="P52" s="130"/>
      <c r="Q52" s="183">
        <f t="shared" ref="Q52" si="87">+SUM(R52:V52)</f>
        <v>0</v>
      </c>
      <c r="R52" s="130"/>
      <c r="S52" s="130"/>
      <c r="T52" s="130"/>
      <c r="U52" s="130"/>
      <c r="V52" s="130"/>
      <c r="W52" s="187">
        <f t="shared" ref="W52" si="88">B52+G52+L52+Q52</f>
        <v>0</v>
      </c>
    </row>
    <row r="53" spans="1:24" ht="39.950000000000003" customHeight="1">
      <c r="A53" s="81"/>
      <c r="B53" s="184" t="e">
        <f>B52/B42</f>
        <v>#DIV/0!</v>
      </c>
      <c r="C53" s="144" t="e">
        <f t="shared" ref="C53:W53" si="89">C52/C42</f>
        <v>#DIV/0!</v>
      </c>
      <c r="D53" s="144" t="e">
        <f t="shared" si="89"/>
        <v>#DIV/0!</v>
      </c>
      <c r="E53" s="144" t="e">
        <f t="shared" si="89"/>
        <v>#DIV/0!</v>
      </c>
      <c r="F53" s="144" t="e">
        <f t="shared" si="89"/>
        <v>#DIV/0!</v>
      </c>
      <c r="G53" s="184" t="e">
        <f t="shared" si="89"/>
        <v>#DIV/0!</v>
      </c>
      <c r="H53" s="144" t="e">
        <f t="shared" si="89"/>
        <v>#DIV/0!</v>
      </c>
      <c r="I53" s="144" t="e">
        <f t="shared" si="89"/>
        <v>#DIV/0!</v>
      </c>
      <c r="J53" s="144" t="e">
        <f t="shared" si="89"/>
        <v>#DIV/0!</v>
      </c>
      <c r="K53" s="144" t="e">
        <f t="shared" si="89"/>
        <v>#DIV/0!</v>
      </c>
      <c r="L53" s="184" t="e">
        <f t="shared" si="89"/>
        <v>#DIV/0!</v>
      </c>
      <c r="M53" s="144" t="e">
        <f t="shared" si="89"/>
        <v>#DIV/0!</v>
      </c>
      <c r="N53" s="144" t="e">
        <f t="shared" si="89"/>
        <v>#DIV/0!</v>
      </c>
      <c r="O53" s="144" t="e">
        <f t="shared" si="89"/>
        <v>#DIV/0!</v>
      </c>
      <c r="P53" s="144" t="e">
        <f t="shared" si="89"/>
        <v>#DIV/0!</v>
      </c>
      <c r="Q53" s="184" t="e">
        <f t="shared" si="89"/>
        <v>#DIV/0!</v>
      </c>
      <c r="R53" s="144" t="e">
        <f t="shared" si="89"/>
        <v>#DIV/0!</v>
      </c>
      <c r="S53" s="144" t="e">
        <f t="shared" si="89"/>
        <v>#DIV/0!</v>
      </c>
      <c r="T53" s="144" t="e">
        <f t="shared" si="89"/>
        <v>#DIV/0!</v>
      </c>
      <c r="U53" s="144" t="e">
        <f t="shared" si="89"/>
        <v>#DIV/0!</v>
      </c>
      <c r="V53" s="144" t="e">
        <f t="shared" si="89"/>
        <v>#DIV/0!</v>
      </c>
      <c r="W53" s="189" t="e">
        <f t="shared" si="89"/>
        <v>#DIV/0!</v>
      </c>
    </row>
    <row r="54" spans="1:24" ht="60" customHeight="1">
      <c r="A54" s="266" t="s">
        <v>69</v>
      </c>
      <c r="B54" s="266"/>
      <c r="C54" s="266"/>
      <c r="D54" s="266"/>
      <c r="E54" s="266"/>
      <c r="F54" s="266"/>
      <c r="G54" s="266"/>
      <c r="H54" s="266"/>
      <c r="I54" s="266"/>
      <c r="J54" s="266"/>
      <c r="K54" s="266"/>
      <c r="L54" s="266"/>
      <c r="M54" s="266"/>
      <c r="N54" s="266"/>
      <c r="O54" s="266"/>
      <c r="P54" s="266"/>
      <c r="Q54" s="266"/>
      <c r="R54" s="266"/>
      <c r="S54" s="266"/>
      <c r="T54" s="266"/>
      <c r="U54" s="266"/>
      <c r="V54" s="266"/>
      <c r="W54" s="266"/>
    </row>
    <row r="55" spans="1:24" ht="39.950000000000003" customHeight="1">
      <c r="A55" s="163" t="s">
        <v>186</v>
      </c>
      <c r="B55" s="164">
        <f>SUM(C55:F55)</f>
        <v>264</v>
      </c>
      <c r="C55" s="164">
        <v>62</v>
      </c>
      <c r="D55" s="164">
        <v>48</v>
      </c>
      <c r="E55" s="164">
        <v>91</v>
      </c>
      <c r="F55" s="164">
        <v>63</v>
      </c>
      <c r="G55" s="164">
        <f>SUM(H55:K55)</f>
        <v>266</v>
      </c>
      <c r="H55" s="164">
        <v>121</v>
      </c>
      <c r="I55" s="164">
        <v>56</v>
      </c>
      <c r="J55" s="164">
        <v>70</v>
      </c>
      <c r="K55" s="164">
        <v>19</v>
      </c>
      <c r="L55" s="164">
        <f>SUM(M55:P55)</f>
        <v>296</v>
      </c>
      <c r="M55" s="164">
        <v>143</v>
      </c>
      <c r="N55" s="164">
        <v>24</v>
      </c>
      <c r="O55" s="164">
        <v>70</v>
      </c>
      <c r="P55" s="164">
        <v>59</v>
      </c>
      <c r="Q55" s="164">
        <f>+SUM(R55:V55)</f>
        <v>229</v>
      </c>
      <c r="R55" s="164">
        <v>95</v>
      </c>
      <c r="S55" s="164">
        <v>63</v>
      </c>
      <c r="T55" s="164">
        <v>20</v>
      </c>
      <c r="U55" s="164">
        <v>29</v>
      </c>
      <c r="V55" s="164">
        <v>22</v>
      </c>
      <c r="W55" s="164">
        <f>B55+G55+L55+Q55</f>
        <v>1055</v>
      </c>
    </row>
    <row r="56" spans="1:24" ht="39.950000000000003" customHeight="1">
      <c r="A56" s="72" t="s">
        <v>182</v>
      </c>
      <c r="B56" s="73">
        <f t="shared" ref="B56:B59" si="90">SUM(C56:F56)</f>
        <v>266</v>
      </c>
      <c r="C56" s="27">
        <v>70</v>
      </c>
      <c r="D56" s="27">
        <v>46</v>
      </c>
      <c r="E56" s="27">
        <v>91</v>
      </c>
      <c r="F56" s="27">
        <v>59</v>
      </c>
      <c r="G56" s="73">
        <f t="shared" ref="G56:G59" si="91">SUM(H56:K56)</f>
        <v>266</v>
      </c>
      <c r="H56" s="27">
        <v>125</v>
      </c>
      <c r="I56" s="27">
        <v>55</v>
      </c>
      <c r="J56" s="27">
        <v>66</v>
      </c>
      <c r="K56" s="27">
        <v>20</v>
      </c>
      <c r="L56" s="73">
        <f t="shared" ref="L56:L59" si="92">SUM(M56:P56)</f>
        <v>300</v>
      </c>
      <c r="M56" s="27">
        <v>151</v>
      </c>
      <c r="N56" s="27">
        <v>24</v>
      </c>
      <c r="O56" s="27">
        <v>65</v>
      </c>
      <c r="P56" s="27">
        <v>60</v>
      </c>
      <c r="Q56" s="73">
        <f>+SUM(R56:V56)</f>
        <v>249</v>
      </c>
      <c r="R56" s="27">
        <v>95</v>
      </c>
      <c r="S56" s="27">
        <v>71</v>
      </c>
      <c r="T56" s="27">
        <v>31</v>
      </c>
      <c r="U56" s="27">
        <v>31</v>
      </c>
      <c r="V56" s="27">
        <v>21</v>
      </c>
      <c r="W56" s="5">
        <f t="shared" ref="W56:W59" si="93">B56+G56+L56+Q56</f>
        <v>1081</v>
      </c>
    </row>
    <row r="57" spans="1:24" ht="39.950000000000003" customHeight="1">
      <c r="A57" s="72" t="s">
        <v>183</v>
      </c>
      <c r="B57" s="73">
        <f t="shared" si="90"/>
        <v>259</v>
      </c>
      <c r="C57" s="27">
        <v>63</v>
      </c>
      <c r="D57" s="27">
        <v>47</v>
      </c>
      <c r="E57" s="27">
        <v>90</v>
      </c>
      <c r="F57" s="27">
        <v>59</v>
      </c>
      <c r="G57" s="73">
        <f t="shared" si="91"/>
        <v>272</v>
      </c>
      <c r="H57" s="27">
        <v>123</v>
      </c>
      <c r="I57" s="27">
        <v>57</v>
      </c>
      <c r="J57" s="27">
        <v>70</v>
      </c>
      <c r="K57" s="27">
        <v>22</v>
      </c>
      <c r="L57" s="73">
        <f t="shared" si="92"/>
        <v>300</v>
      </c>
      <c r="M57" s="27">
        <v>151</v>
      </c>
      <c r="N57" s="27">
        <v>25</v>
      </c>
      <c r="O57" s="27">
        <v>63</v>
      </c>
      <c r="P57" s="27">
        <v>61</v>
      </c>
      <c r="Q57" s="73">
        <f t="shared" ref="Q57:Q59" si="94">+SUM(R57:V57)</f>
        <v>217</v>
      </c>
      <c r="R57" s="27">
        <v>95</v>
      </c>
      <c r="S57" s="27">
        <v>61</v>
      </c>
      <c r="T57" s="27">
        <v>18</v>
      </c>
      <c r="U57" s="27">
        <v>26</v>
      </c>
      <c r="V57" s="27">
        <v>17</v>
      </c>
      <c r="W57" s="5">
        <f t="shared" si="93"/>
        <v>1048</v>
      </c>
    </row>
    <row r="58" spans="1:24" ht="39.950000000000003" customHeight="1">
      <c r="A58" s="72" t="s">
        <v>184</v>
      </c>
      <c r="B58" s="183">
        <f t="shared" si="90"/>
        <v>0</v>
      </c>
      <c r="C58" s="27"/>
      <c r="D58" s="27"/>
      <c r="E58" s="27"/>
      <c r="F58" s="27"/>
      <c r="G58" s="183">
        <f t="shared" si="91"/>
        <v>0</v>
      </c>
      <c r="H58" s="27"/>
      <c r="I58" s="27"/>
      <c r="J58" s="27"/>
      <c r="K58" s="27"/>
      <c r="L58" s="183">
        <f t="shared" si="92"/>
        <v>0</v>
      </c>
      <c r="M58" s="27"/>
      <c r="N58" s="27"/>
      <c r="O58" s="27"/>
      <c r="P58" s="27"/>
      <c r="Q58" s="183">
        <f t="shared" si="94"/>
        <v>0</v>
      </c>
      <c r="R58" s="27"/>
      <c r="S58" s="27"/>
      <c r="T58" s="27"/>
      <c r="U58" s="27"/>
      <c r="V58" s="27"/>
      <c r="W58" s="187">
        <f t="shared" si="93"/>
        <v>0</v>
      </c>
    </row>
    <row r="59" spans="1:24" ht="39.950000000000003" customHeight="1">
      <c r="A59" s="72" t="s">
        <v>185</v>
      </c>
      <c r="B59" s="183">
        <f t="shared" si="90"/>
        <v>0</v>
      </c>
      <c r="C59" s="27"/>
      <c r="D59" s="27"/>
      <c r="E59" s="27"/>
      <c r="F59" s="27"/>
      <c r="G59" s="183">
        <f t="shared" si="91"/>
        <v>0</v>
      </c>
      <c r="H59" s="27"/>
      <c r="I59" s="27"/>
      <c r="J59" s="27"/>
      <c r="K59" s="27"/>
      <c r="L59" s="183">
        <f t="shared" si="92"/>
        <v>0</v>
      </c>
      <c r="M59" s="27"/>
      <c r="N59" s="27"/>
      <c r="O59" s="27"/>
      <c r="P59" s="27"/>
      <c r="Q59" s="183">
        <f t="shared" si="94"/>
        <v>0</v>
      </c>
      <c r="R59" s="27"/>
      <c r="S59" s="27"/>
      <c r="T59" s="27"/>
      <c r="U59" s="27"/>
      <c r="V59" s="27"/>
      <c r="W59" s="187">
        <f t="shared" si="93"/>
        <v>0</v>
      </c>
    </row>
    <row r="60" spans="1:24" ht="60" customHeight="1">
      <c r="A60" s="266" t="s">
        <v>73</v>
      </c>
      <c r="B60" s="266"/>
      <c r="C60" s="266"/>
      <c r="D60" s="266"/>
      <c r="E60" s="266"/>
      <c r="F60" s="266"/>
      <c r="G60" s="266"/>
      <c r="H60" s="266"/>
      <c r="I60" s="266"/>
      <c r="J60" s="266"/>
      <c r="K60" s="266"/>
      <c r="L60" s="266"/>
      <c r="M60" s="266"/>
      <c r="N60" s="266"/>
      <c r="O60" s="266"/>
      <c r="P60" s="266"/>
      <c r="Q60" s="266"/>
      <c r="R60" s="266"/>
      <c r="S60" s="266"/>
      <c r="T60" s="266"/>
      <c r="U60" s="266"/>
      <c r="V60" s="266"/>
      <c r="W60" s="266"/>
    </row>
    <row r="61" spans="1:24" ht="39.950000000000003" customHeight="1">
      <c r="A61" s="163" t="s">
        <v>194</v>
      </c>
      <c r="B61" s="164">
        <f>SUM(C61:F61)</f>
        <v>103</v>
      </c>
      <c r="C61" s="164">
        <v>7</v>
      </c>
      <c r="D61" s="164">
        <v>27</v>
      </c>
      <c r="E61" s="164">
        <v>62</v>
      </c>
      <c r="F61" s="164">
        <v>7</v>
      </c>
      <c r="G61" s="164">
        <f>SUM(H61:K61)</f>
        <v>49</v>
      </c>
      <c r="H61" s="164">
        <v>0</v>
      </c>
      <c r="I61" s="164">
        <v>12</v>
      </c>
      <c r="J61" s="164">
        <v>27</v>
      </c>
      <c r="K61" s="164">
        <v>10</v>
      </c>
      <c r="L61" s="164">
        <f>SUM(M61:P61)</f>
        <v>92</v>
      </c>
      <c r="M61" s="164">
        <v>46</v>
      </c>
      <c r="N61" s="164">
        <v>24</v>
      </c>
      <c r="O61" s="164">
        <v>2</v>
      </c>
      <c r="P61" s="164">
        <v>20</v>
      </c>
      <c r="Q61" s="164">
        <f>+SUM(R61:V61)</f>
        <v>108</v>
      </c>
      <c r="R61" s="164">
        <v>57</v>
      </c>
      <c r="S61" s="164">
        <v>10</v>
      </c>
      <c r="T61" s="164">
        <v>16</v>
      </c>
      <c r="U61" s="164">
        <v>15</v>
      </c>
      <c r="V61" s="164">
        <v>10</v>
      </c>
      <c r="W61" s="164">
        <f>B61+G61+L61+Q61</f>
        <v>352</v>
      </c>
      <c r="X61" s="35" t="s">
        <v>168</v>
      </c>
    </row>
    <row r="62" spans="1:24" ht="39.950000000000003" customHeight="1">
      <c r="A62" s="168"/>
      <c r="B62" s="167">
        <f>B61/B55</f>
        <v>0.39015151515151514</v>
      </c>
      <c r="C62" s="167">
        <f>C61/C55</f>
        <v>0.11290322580645161</v>
      </c>
      <c r="D62" s="167">
        <f t="shared" ref="D62:W62" si="95">D61/D55</f>
        <v>0.5625</v>
      </c>
      <c r="E62" s="167">
        <f t="shared" si="95"/>
        <v>0.68131868131868134</v>
      </c>
      <c r="F62" s="167">
        <f t="shared" si="95"/>
        <v>0.1111111111111111</v>
      </c>
      <c r="G62" s="167">
        <f t="shared" si="95"/>
        <v>0.18421052631578946</v>
      </c>
      <c r="H62" s="167">
        <f t="shared" si="95"/>
        <v>0</v>
      </c>
      <c r="I62" s="167">
        <f t="shared" si="95"/>
        <v>0.21428571428571427</v>
      </c>
      <c r="J62" s="167">
        <f t="shared" si="95"/>
        <v>0.38571428571428573</v>
      </c>
      <c r="K62" s="167">
        <f t="shared" si="95"/>
        <v>0.52631578947368418</v>
      </c>
      <c r="L62" s="167">
        <f t="shared" si="95"/>
        <v>0.3108108108108108</v>
      </c>
      <c r="M62" s="167">
        <f t="shared" si="95"/>
        <v>0.32167832167832167</v>
      </c>
      <c r="N62" s="167">
        <f t="shared" si="95"/>
        <v>1</v>
      </c>
      <c r="O62" s="167">
        <f t="shared" si="95"/>
        <v>2.8571428571428571E-2</v>
      </c>
      <c r="P62" s="167">
        <f t="shared" si="95"/>
        <v>0.33898305084745761</v>
      </c>
      <c r="Q62" s="167">
        <f t="shared" si="95"/>
        <v>0.47161572052401746</v>
      </c>
      <c r="R62" s="167">
        <f t="shared" si="95"/>
        <v>0.6</v>
      </c>
      <c r="S62" s="167">
        <f t="shared" si="95"/>
        <v>0.15873015873015872</v>
      </c>
      <c r="T62" s="167">
        <f t="shared" si="95"/>
        <v>0.8</v>
      </c>
      <c r="U62" s="167">
        <f t="shared" si="95"/>
        <v>0.51724137931034486</v>
      </c>
      <c r="V62" s="167">
        <f t="shared" si="95"/>
        <v>0.45454545454545453</v>
      </c>
      <c r="W62" s="167">
        <f t="shared" si="95"/>
        <v>0.33364928909952607</v>
      </c>
    </row>
    <row r="63" spans="1:24" ht="39.950000000000003" customHeight="1">
      <c r="A63" s="72" t="s">
        <v>182</v>
      </c>
      <c r="B63" s="73">
        <f>SUM(C63:F63)</f>
        <v>103</v>
      </c>
      <c r="C63" s="27">
        <v>9</v>
      </c>
      <c r="D63" s="27">
        <v>35</v>
      </c>
      <c r="E63" s="27">
        <v>54</v>
      </c>
      <c r="F63" s="27">
        <v>5</v>
      </c>
      <c r="G63" s="73">
        <f t="shared" ref="G63" si="96">SUM(H63:K63)</f>
        <v>38</v>
      </c>
      <c r="H63" s="27">
        <v>0</v>
      </c>
      <c r="I63" s="27">
        <v>14</v>
      </c>
      <c r="J63" s="27">
        <v>13</v>
      </c>
      <c r="K63" s="27">
        <v>11</v>
      </c>
      <c r="L63" s="73">
        <f t="shared" ref="L63" si="97">SUM(M63:P63)</f>
        <v>106</v>
      </c>
      <c r="M63" s="27">
        <v>44</v>
      </c>
      <c r="N63" s="27">
        <v>24</v>
      </c>
      <c r="O63" s="27">
        <v>6</v>
      </c>
      <c r="P63" s="27">
        <v>32</v>
      </c>
      <c r="Q63" s="73">
        <f t="shared" ref="Q63" si="98">+SUM(R63:V63)</f>
        <v>67</v>
      </c>
      <c r="R63" s="27">
        <v>26</v>
      </c>
      <c r="S63" s="27">
        <v>3</v>
      </c>
      <c r="T63" s="27">
        <v>15</v>
      </c>
      <c r="U63" s="27">
        <v>16</v>
      </c>
      <c r="V63" s="27">
        <v>7</v>
      </c>
      <c r="W63" s="5">
        <f t="shared" ref="W63" si="99">B63+G63+L63+Q63</f>
        <v>314</v>
      </c>
    </row>
    <row r="64" spans="1:24" ht="39.950000000000003" customHeight="1">
      <c r="A64" s="81"/>
      <c r="B64" s="82">
        <f>B63/B56</f>
        <v>0.38721804511278196</v>
      </c>
      <c r="C64" s="83">
        <f>C63/C56</f>
        <v>0.12857142857142856</v>
      </c>
      <c r="D64" s="83">
        <f t="shared" ref="D64:W64" si="100">D63/D56</f>
        <v>0.76086956521739135</v>
      </c>
      <c r="E64" s="83">
        <f t="shared" si="100"/>
        <v>0.59340659340659341</v>
      </c>
      <c r="F64" s="83">
        <f t="shared" si="100"/>
        <v>8.4745762711864403E-2</v>
      </c>
      <c r="G64" s="82">
        <f t="shared" si="100"/>
        <v>0.14285714285714285</v>
      </c>
      <c r="H64" s="83">
        <f t="shared" si="100"/>
        <v>0</v>
      </c>
      <c r="I64" s="83">
        <f t="shared" si="100"/>
        <v>0.25454545454545452</v>
      </c>
      <c r="J64" s="83">
        <f t="shared" si="100"/>
        <v>0.19696969696969696</v>
      </c>
      <c r="K64" s="83">
        <f t="shared" si="100"/>
        <v>0.55000000000000004</v>
      </c>
      <c r="L64" s="82">
        <f t="shared" si="100"/>
        <v>0.35333333333333333</v>
      </c>
      <c r="M64" s="83">
        <f t="shared" si="100"/>
        <v>0.29139072847682118</v>
      </c>
      <c r="N64" s="83">
        <f t="shared" si="100"/>
        <v>1</v>
      </c>
      <c r="O64" s="83">
        <f t="shared" si="100"/>
        <v>9.2307692307692313E-2</v>
      </c>
      <c r="P64" s="83">
        <f t="shared" si="100"/>
        <v>0.53333333333333333</v>
      </c>
      <c r="Q64" s="82">
        <f t="shared" si="100"/>
        <v>0.26907630522088355</v>
      </c>
      <c r="R64" s="83">
        <f t="shared" si="100"/>
        <v>0.27368421052631581</v>
      </c>
      <c r="S64" s="83">
        <f t="shared" si="100"/>
        <v>4.2253521126760563E-2</v>
      </c>
      <c r="T64" s="83">
        <f t="shared" si="100"/>
        <v>0.4838709677419355</v>
      </c>
      <c r="U64" s="83">
        <f t="shared" si="100"/>
        <v>0.5161290322580645</v>
      </c>
      <c r="V64" s="83">
        <f t="shared" si="100"/>
        <v>0.33333333333333331</v>
      </c>
      <c r="W64" s="7">
        <f t="shared" si="100"/>
        <v>0.29047178538390378</v>
      </c>
    </row>
    <row r="65" spans="1:24" ht="39.950000000000003" customHeight="1">
      <c r="A65" s="72" t="s">
        <v>183</v>
      </c>
      <c r="B65" s="73">
        <f t="shared" ref="B65" si="101">SUM(C65:F65)</f>
        <v>73</v>
      </c>
      <c r="C65" s="27">
        <v>2</v>
      </c>
      <c r="D65" s="27">
        <v>16</v>
      </c>
      <c r="E65" s="27">
        <v>54</v>
      </c>
      <c r="F65" s="27">
        <v>1</v>
      </c>
      <c r="G65" s="73">
        <f t="shared" ref="G65" si="102">SUM(H65:K65)</f>
        <v>29</v>
      </c>
      <c r="H65" s="27">
        <v>0</v>
      </c>
      <c r="I65" s="27">
        <v>17</v>
      </c>
      <c r="J65" s="27">
        <v>6</v>
      </c>
      <c r="K65" s="27">
        <v>6</v>
      </c>
      <c r="L65" s="73">
        <f t="shared" ref="L65" si="103">SUM(M65:P65)</f>
        <v>112</v>
      </c>
      <c r="M65" s="27">
        <v>52</v>
      </c>
      <c r="N65" s="27">
        <v>25</v>
      </c>
      <c r="O65" s="27">
        <v>1</v>
      </c>
      <c r="P65" s="27">
        <v>34</v>
      </c>
      <c r="Q65" s="73">
        <f t="shared" ref="Q65" si="104">+SUM(R65:V65)</f>
        <v>115</v>
      </c>
      <c r="R65" s="27">
        <v>43</v>
      </c>
      <c r="S65" s="27">
        <v>43</v>
      </c>
      <c r="T65" s="27">
        <v>6</v>
      </c>
      <c r="U65" s="27">
        <v>16</v>
      </c>
      <c r="V65" s="27">
        <v>7</v>
      </c>
      <c r="W65" s="5">
        <f t="shared" ref="W65" si="105">B65+G65+L65+Q65</f>
        <v>329</v>
      </c>
    </row>
    <row r="66" spans="1:24" ht="39.950000000000003" customHeight="1">
      <c r="A66" s="81"/>
      <c r="B66" s="82">
        <f>B65/B57</f>
        <v>0.28185328185328185</v>
      </c>
      <c r="C66" s="83">
        <f t="shared" ref="C66:W66" si="106">C65/C57</f>
        <v>3.1746031746031744E-2</v>
      </c>
      <c r="D66" s="83">
        <f t="shared" si="106"/>
        <v>0.34042553191489361</v>
      </c>
      <c r="E66" s="83">
        <f t="shared" si="106"/>
        <v>0.6</v>
      </c>
      <c r="F66" s="83">
        <f t="shared" si="106"/>
        <v>1.6949152542372881E-2</v>
      </c>
      <c r="G66" s="82">
        <f t="shared" si="106"/>
        <v>0.10661764705882353</v>
      </c>
      <c r="H66" s="83">
        <f t="shared" si="106"/>
        <v>0</v>
      </c>
      <c r="I66" s="83">
        <f t="shared" si="106"/>
        <v>0.2982456140350877</v>
      </c>
      <c r="J66" s="83">
        <f t="shared" si="106"/>
        <v>8.5714285714285715E-2</v>
      </c>
      <c r="K66" s="83">
        <f t="shared" si="106"/>
        <v>0.27272727272727271</v>
      </c>
      <c r="L66" s="82">
        <f t="shared" si="106"/>
        <v>0.37333333333333335</v>
      </c>
      <c r="M66" s="83">
        <f t="shared" si="106"/>
        <v>0.3443708609271523</v>
      </c>
      <c r="N66" s="83">
        <f t="shared" si="106"/>
        <v>1</v>
      </c>
      <c r="O66" s="83">
        <f t="shared" si="106"/>
        <v>1.5873015873015872E-2</v>
      </c>
      <c r="P66" s="83">
        <f t="shared" si="106"/>
        <v>0.55737704918032782</v>
      </c>
      <c r="Q66" s="82">
        <f t="shared" si="106"/>
        <v>0.52995391705069128</v>
      </c>
      <c r="R66" s="83">
        <f t="shared" si="106"/>
        <v>0.45263157894736844</v>
      </c>
      <c r="S66" s="83">
        <f t="shared" si="106"/>
        <v>0.70491803278688525</v>
      </c>
      <c r="T66" s="83">
        <f t="shared" si="106"/>
        <v>0.33333333333333331</v>
      </c>
      <c r="U66" s="83">
        <f t="shared" si="106"/>
        <v>0.61538461538461542</v>
      </c>
      <c r="V66" s="83">
        <f t="shared" si="106"/>
        <v>0.41176470588235292</v>
      </c>
      <c r="W66" s="7">
        <f t="shared" si="106"/>
        <v>0.31393129770992367</v>
      </c>
    </row>
    <row r="67" spans="1:24" ht="39.950000000000003" customHeight="1">
      <c r="A67" s="72" t="s">
        <v>184</v>
      </c>
      <c r="B67" s="183">
        <f t="shared" ref="B67" si="107">SUM(C67:F67)</f>
        <v>0</v>
      </c>
      <c r="C67" s="130"/>
      <c r="D67" s="130"/>
      <c r="E67" s="130"/>
      <c r="F67" s="130"/>
      <c r="G67" s="183">
        <f t="shared" ref="G67" si="108">SUM(H67:K67)</f>
        <v>0</v>
      </c>
      <c r="H67" s="130"/>
      <c r="I67" s="130"/>
      <c r="J67" s="130"/>
      <c r="K67" s="130"/>
      <c r="L67" s="183">
        <f t="shared" ref="L67" si="109">SUM(M67:P67)</f>
        <v>0</v>
      </c>
      <c r="M67" s="130"/>
      <c r="N67" s="130"/>
      <c r="O67" s="130"/>
      <c r="P67" s="130"/>
      <c r="Q67" s="183">
        <f t="shared" ref="Q67" si="110">+SUM(R67:V67)</f>
        <v>0</v>
      </c>
      <c r="R67" s="130"/>
      <c r="S67" s="130"/>
      <c r="T67" s="130"/>
      <c r="U67" s="130"/>
      <c r="V67" s="130"/>
      <c r="W67" s="187">
        <f t="shared" ref="W67" si="111">B67+G67+L67+Q67</f>
        <v>0</v>
      </c>
    </row>
    <row r="68" spans="1:24" ht="39.950000000000003" customHeight="1">
      <c r="A68" s="81"/>
      <c r="B68" s="184" t="e">
        <f>B67/B58</f>
        <v>#DIV/0!</v>
      </c>
      <c r="C68" s="144" t="e">
        <f t="shared" ref="C68:W68" si="112">C67/C58</f>
        <v>#DIV/0!</v>
      </c>
      <c r="D68" s="144" t="e">
        <f t="shared" si="112"/>
        <v>#DIV/0!</v>
      </c>
      <c r="E68" s="144" t="e">
        <f t="shared" si="112"/>
        <v>#DIV/0!</v>
      </c>
      <c r="F68" s="144" t="e">
        <f t="shared" si="112"/>
        <v>#DIV/0!</v>
      </c>
      <c r="G68" s="184" t="e">
        <f t="shared" si="112"/>
        <v>#DIV/0!</v>
      </c>
      <c r="H68" s="144" t="e">
        <f t="shared" si="112"/>
        <v>#DIV/0!</v>
      </c>
      <c r="I68" s="144" t="e">
        <f t="shared" si="112"/>
        <v>#DIV/0!</v>
      </c>
      <c r="J68" s="144" t="e">
        <f t="shared" si="112"/>
        <v>#DIV/0!</v>
      </c>
      <c r="K68" s="144" t="e">
        <f t="shared" si="112"/>
        <v>#DIV/0!</v>
      </c>
      <c r="L68" s="184" t="e">
        <f t="shared" si="112"/>
        <v>#DIV/0!</v>
      </c>
      <c r="M68" s="144" t="e">
        <f t="shared" si="112"/>
        <v>#DIV/0!</v>
      </c>
      <c r="N68" s="144" t="e">
        <f t="shared" si="112"/>
        <v>#DIV/0!</v>
      </c>
      <c r="O68" s="144" t="e">
        <f t="shared" si="112"/>
        <v>#DIV/0!</v>
      </c>
      <c r="P68" s="144" t="e">
        <f t="shared" si="112"/>
        <v>#DIV/0!</v>
      </c>
      <c r="Q68" s="184" t="e">
        <f t="shared" si="112"/>
        <v>#DIV/0!</v>
      </c>
      <c r="R68" s="144" t="e">
        <f t="shared" si="112"/>
        <v>#DIV/0!</v>
      </c>
      <c r="S68" s="144" t="e">
        <f t="shared" si="112"/>
        <v>#DIV/0!</v>
      </c>
      <c r="T68" s="144" t="e">
        <f t="shared" si="112"/>
        <v>#DIV/0!</v>
      </c>
      <c r="U68" s="144" t="e">
        <f t="shared" si="112"/>
        <v>#DIV/0!</v>
      </c>
      <c r="V68" s="144" t="e">
        <f t="shared" si="112"/>
        <v>#DIV/0!</v>
      </c>
      <c r="W68" s="189" t="e">
        <f t="shared" si="112"/>
        <v>#DIV/0!</v>
      </c>
    </row>
    <row r="69" spans="1:24" ht="39.950000000000003" customHeight="1">
      <c r="A69" s="72" t="s">
        <v>185</v>
      </c>
      <c r="B69" s="183">
        <f t="shared" ref="B69" si="113">SUM(C69:F69)</f>
        <v>0</v>
      </c>
      <c r="C69" s="130"/>
      <c r="D69" s="130"/>
      <c r="E69" s="130"/>
      <c r="F69" s="130"/>
      <c r="G69" s="183">
        <f t="shared" ref="G69" si="114">SUM(H69:K69)</f>
        <v>0</v>
      </c>
      <c r="H69" s="130"/>
      <c r="I69" s="130"/>
      <c r="J69" s="130"/>
      <c r="K69" s="130"/>
      <c r="L69" s="183">
        <f t="shared" ref="L69" si="115">SUM(M69:P69)</f>
        <v>0</v>
      </c>
      <c r="M69" s="130"/>
      <c r="N69" s="130"/>
      <c r="O69" s="130"/>
      <c r="P69" s="130"/>
      <c r="Q69" s="183">
        <f t="shared" ref="Q69" si="116">+SUM(R69:V69)</f>
        <v>0</v>
      </c>
      <c r="R69" s="130"/>
      <c r="S69" s="130"/>
      <c r="T69" s="130"/>
      <c r="U69" s="130"/>
      <c r="V69" s="130"/>
      <c r="W69" s="187">
        <f t="shared" ref="W69" si="117">B69+G69+L69+Q69</f>
        <v>0</v>
      </c>
    </row>
    <row r="70" spans="1:24" ht="39.950000000000003" customHeight="1">
      <c r="A70" s="81"/>
      <c r="B70" s="184" t="e">
        <f>B69/B59</f>
        <v>#DIV/0!</v>
      </c>
      <c r="C70" s="144" t="e">
        <f t="shared" ref="C70:W70" si="118">C69/C59</f>
        <v>#DIV/0!</v>
      </c>
      <c r="D70" s="144" t="e">
        <f t="shared" si="118"/>
        <v>#DIV/0!</v>
      </c>
      <c r="E70" s="144" t="e">
        <f t="shared" si="118"/>
        <v>#DIV/0!</v>
      </c>
      <c r="F70" s="144" t="e">
        <f t="shared" si="118"/>
        <v>#DIV/0!</v>
      </c>
      <c r="G70" s="184" t="e">
        <f t="shared" si="118"/>
        <v>#DIV/0!</v>
      </c>
      <c r="H70" s="144" t="e">
        <f t="shared" si="118"/>
        <v>#DIV/0!</v>
      </c>
      <c r="I70" s="144" t="e">
        <f t="shared" si="118"/>
        <v>#DIV/0!</v>
      </c>
      <c r="J70" s="144" t="e">
        <f t="shared" si="118"/>
        <v>#DIV/0!</v>
      </c>
      <c r="K70" s="144" t="e">
        <f t="shared" si="118"/>
        <v>#DIV/0!</v>
      </c>
      <c r="L70" s="184" t="e">
        <f t="shared" si="118"/>
        <v>#DIV/0!</v>
      </c>
      <c r="M70" s="144" t="e">
        <f t="shared" si="118"/>
        <v>#DIV/0!</v>
      </c>
      <c r="N70" s="144" t="e">
        <f t="shared" si="118"/>
        <v>#DIV/0!</v>
      </c>
      <c r="O70" s="144" t="e">
        <f t="shared" si="118"/>
        <v>#DIV/0!</v>
      </c>
      <c r="P70" s="144" t="e">
        <f t="shared" si="118"/>
        <v>#DIV/0!</v>
      </c>
      <c r="Q70" s="184" t="e">
        <f t="shared" si="118"/>
        <v>#DIV/0!</v>
      </c>
      <c r="R70" s="144" t="e">
        <f t="shared" si="118"/>
        <v>#DIV/0!</v>
      </c>
      <c r="S70" s="144" t="e">
        <f t="shared" si="118"/>
        <v>#DIV/0!</v>
      </c>
      <c r="T70" s="144" t="e">
        <f t="shared" si="118"/>
        <v>#DIV/0!</v>
      </c>
      <c r="U70" s="144" t="e">
        <f t="shared" si="118"/>
        <v>#DIV/0!</v>
      </c>
      <c r="V70" s="144" t="e">
        <f t="shared" si="118"/>
        <v>#DIV/0!</v>
      </c>
      <c r="W70" s="189" t="e">
        <f t="shared" si="118"/>
        <v>#DIV/0!</v>
      </c>
    </row>
    <row r="71" spans="1:24" ht="60" customHeight="1">
      <c r="A71" s="266" t="s">
        <v>70</v>
      </c>
      <c r="B71" s="266"/>
      <c r="C71" s="266"/>
      <c r="D71" s="266"/>
      <c r="E71" s="266"/>
      <c r="F71" s="266"/>
      <c r="G71" s="266"/>
      <c r="H71" s="266"/>
      <c r="I71" s="266"/>
      <c r="J71" s="266"/>
      <c r="K71" s="266"/>
      <c r="L71" s="266"/>
      <c r="M71" s="266"/>
      <c r="N71" s="266"/>
      <c r="O71" s="266"/>
      <c r="P71" s="266"/>
      <c r="Q71" s="266"/>
      <c r="R71" s="266"/>
      <c r="S71" s="266"/>
      <c r="T71" s="266"/>
      <c r="U71" s="266"/>
      <c r="V71" s="266"/>
      <c r="W71" s="266"/>
    </row>
    <row r="72" spans="1:24" ht="39.950000000000003" customHeight="1">
      <c r="A72" s="163" t="s">
        <v>186</v>
      </c>
      <c r="B72" s="164">
        <f>SUM(C72:F72)</f>
        <v>121</v>
      </c>
      <c r="C72" s="164">
        <v>8</v>
      </c>
      <c r="D72" s="164">
        <v>33</v>
      </c>
      <c r="E72" s="164">
        <v>31</v>
      </c>
      <c r="F72" s="164">
        <v>49</v>
      </c>
      <c r="G72" s="164">
        <f>SUM(H72:K72)</f>
        <v>102</v>
      </c>
      <c r="H72" s="164">
        <v>26</v>
      </c>
      <c r="I72" s="164">
        <v>27</v>
      </c>
      <c r="J72" s="164">
        <v>39</v>
      </c>
      <c r="K72" s="164">
        <v>10</v>
      </c>
      <c r="L72" s="164">
        <f>SUM(M72:P72)</f>
        <v>95</v>
      </c>
      <c r="M72" s="164">
        <v>52</v>
      </c>
      <c r="N72" s="164">
        <v>17</v>
      </c>
      <c r="O72" s="164">
        <v>6</v>
      </c>
      <c r="P72" s="164">
        <v>20</v>
      </c>
      <c r="Q72" s="164">
        <f>+SUM(R72:V72)</f>
        <v>114</v>
      </c>
      <c r="R72" s="164">
        <v>29</v>
      </c>
      <c r="S72" s="164">
        <v>24</v>
      </c>
      <c r="T72" s="164">
        <v>20</v>
      </c>
      <c r="U72" s="164">
        <v>19</v>
      </c>
      <c r="V72" s="164">
        <v>22</v>
      </c>
      <c r="W72" s="164">
        <f>B72+G72+L72+Q72</f>
        <v>432</v>
      </c>
      <c r="X72" s="35" t="s">
        <v>169</v>
      </c>
    </row>
    <row r="73" spans="1:24" ht="39.950000000000003" customHeight="1">
      <c r="A73" s="168"/>
      <c r="B73" s="167">
        <f>B72/B55</f>
        <v>0.45833333333333331</v>
      </c>
      <c r="C73" s="167">
        <f t="shared" ref="C73:W73" si="119">C72/C55</f>
        <v>0.12903225806451613</v>
      </c>
      <c r="D73" s="167">
        <f t="shared" si="119"/>
        <v>0.6875</v>
      </c>
      <c r="E73" s="167">
        <f t="shared" si="119"/>
        <v>0.34065934065934067</v>
      </c>
      <c r="F73" s="167">
        <f t="shared" si="119"/>
        <v>0.77777777777777779</v>
      </c>
      <c r="G73" s="167">
        <f t="shared" si="119"/>
        <v>0.38345864661654133</v>
      </c>
      <c r="H73" s="167">
        <f t="shared" si="119"/>
        <v>0.21487603305785125</v>
      </c>
      <c r="I73" s="167">
        <f t="shared" si="119"/>
        <v>0.48214285714285715</v>
      </c>
      <c r="J73" s="167">
        <f t="shared" si="119"/>
        <v>0.55714285714285716</v>
      </c>
      <c r="K73" s="167">
        <f t="shared" si="119"/>
        <v>0.52631578947368418</v>
      </c>
      <c r="L73" s="167">
        <f t="shared" si="119"/>
        <v>0.32094594594594594</v>
      </c>
      <c r="M73" s="167">
        <f t="shared" si="119"/>
        <v>0.36363636363636365</v>
      </c>
      <c r="N73" s="167">
        <f t="shared" si="119"/>
        <v>0.70833333333333337</v>
      </c>
      <c r="O73" s="167">
        <f t="shared" si="119"/>
        <v>8.5714285714285715E-2</v>
      </c>
      <c r="P73" s="167">
        <f t="shared" si="119"/>
        <v>0.33898305084745761</v>
      </c>
      <c r="Q73" s="167">
        <f t="shared" si="119"/>
        <v>0.49781659388646288</v>
      </c>
      <c r="R73" s="167">
        <f t="shared" si="119"/>
        <v>0.30526315789473685</v>
      </c>
      <c r="S73" s="167">
        <f t="shared" si="119"/>
        <v>0.38095238095238093</v>
      </c>
      <c r="T73" s="167">
        <f t="shared" si="119"/>
        <v>1</v>
      </c>
      <c r="U73" s="167">
        <f t="shared" si="119"/>
        <v>0.65517241379310343</v>
      </c>
      <c r="V73" s="167">
        <f t="shared" si="119"/>
        <v>1</v>
      </c>
      <c r="W73" s="167">
        <f t="shared" si="119"/>
        <v>0.409478672985782</v>
      </c>
    </row>
    <row r="74" spans="1:24" ht="39.950000000000003" customHeight="1">
      <c r="A74" s="72" t="s">
        <v>182</v>
      </c>
      <c r="B74" s="73">
        <f>SUM(C74:F74)</f>
        <v>110</v>
      </c>
      <c r="C74" s="27">
        <v>8</v>
      </c>
      <c r="D74" s="27">
        <v>35</v>
      </c>
      <c r="E74" s="27">
        <v>30</v>
      </c>
      <c r="F74" s="27">
        <v>37</v>
      </c>
      <c r="G74" s="73">
        <f t="shared" ref="G74" si="120">SUM(H74:K74)</f>
        <v>89</v>
      </c>
      <c r="H74" s="27">
        <v>24</v>
      </c>
      <c r="I74" s="27">
        <v>28</v>
      </c>
      <c r="J74" s="27">
        <v>26</v>
      </c>
      <c r="K74" s="27">
        <v>11</v>
      </c>
      <c r="L74" s="73">
        <f t="shared" ref="L74" si="121">SUM(M74:P74)</f>
        <v>141</v>
      </c>
      <c r="M74" s="27">
        <v>49</v>
      </c>
      <c r="N74" s="27">
        <v>20</v>
      </c>
      <c r="O74" s="27">
        <v>40</v>
      </c>
      <c r="P74" s="27">
        <v>32</v>
      </c>
      <c r="Q74" s="73">
        <f t="shared" ref="Q74" si="122">+SUM(R74:V74)</f>
        <v>100</v>
      </c>
      <c r="R74" s="27">
        <v>32</v>
      </c>
      <c r="S74" s="27">
        <v>10</v>
      </c>
      <c r="T74" s="27">
        <v>15</v>
      </c>
      <c r="U74" s="27">
        <v>23</v>
      </c>
      <c r="V74" s="27">
        <v>20</v>
      </c>
      <c r="W74" s="5">
        <f t="shared" ref="W74" si="123">B74+G74+L74+Q74</f>
        <v>440</v>
      </c>
    </row>
    <row r="75" spans="1:24" ht="39.950000000000003" customHeight="1">
      <c r="A75" s="81"/>
      <c r="B75" s="82">
        <f>B74/B56</f>
        <v>0.41353383458646614</v>
      </c>
      <c r="C75" s="83">
        <f t="shared" ref="C75:W75" si="124">C74/C56</f>
        <v>0.11428571428571428</v>
      </c>
      <c r="D75" s="83">
        <f t="shared" si="124"/>
        <v>0.76086956521739135</v>
      </c>
      <c r="E75" s="83">
        <f t="shared" si="124"/>
        <v>0.32967032967032966</v>
      </c>
      <c r="F75" s="83">
        <f t="shared" si="124"/>
        <v>0.6271186440677966</v>
      </c>
      <c r="G75" s="82">
        <f t="shared" si="124"/>
        <v>0.33458646616541354</v>
      </c>
      <c r="H75" s="83">
        <f t="shared" si="124"/>
        <v>0.192</v>
      </c>
      <c r="I75" s="83">
        <f t="shared" si="124"/>
        <v>0.50909090909090904</v>
      </c>
      <c r="J75" s="83">
        <f t="shared" si="124"/>
        <v>0.39393939393939392</v>
      </c>
      <c r="K75" s="83">
        <f t="shared" si="124"/>
        <v>0.55000000000000004</v>
      </c>
      <c r="L75" s="82">
        <f t="shared" si="124"/>
        <v>0.47</v>
      </c>
      <c r="M75" s="83">
        <f t="shared" si="124"/>
        <v>0.32450331125827814</v>
      </c>
      <c r="N75" s="83">
        <f t="shared" si="124"/>
        <v>0.83333333333333337</v>
      </c>
      <c r="O75" s="83">
        <f t="shared" si="124"/>
        <v>0.61538461538461542</v>
      </c>
      <c r="P75" s="83">
        <f t="shared" si="124"/>
        <v>0.53333333333333333</v>
      </c>
      <c r="Q75" s="82">
        <f t="shared" si="124"/>
        <v>0.40160642570281124</v>
      </c>
      <c r="R75" s="83">
        <f t="shared" si="124"/>
        <v>0.33684210526315789</v>
      </c>
      <c r="S75" s="83">
        <f t="shared" si="124"/>
        <v>0.14084507042253522</v>
      </c>
      <c r="T75" s="83">
        <f t="shared" si="124"/>
        <v>0.4838709677419355</v>
      </c>
      <c r="U75" s="83">
        <f t="shared" si="124"/>
        <v>0.74193548387096775</v>
      </c>
      <c r="V75" s="83">
        <f t="shared" si="124"/>
        <v>0.95238095238095233</v>
      </c>
      <c r="W75" s="7">
        <f t="shared" si="124"/>
        <v>0.4070305272895467</v>
      </c>
    </row>
    <row r="76" spans="1:24" ht="39.950000000000003" customHeight="1">
      <c r="A76" s="72" t="s">
        <v>183</v>
      </c>
      <c r="B76" s="73">
        <f t="shared" ref="B76" si="125">SUM(C76:F76)</f>
        <v>107</v>
      </c>
      <c r="C76" s="27">
        <v>6</v>
      </c>
      <c r="D76" s="27">
        <v>35</v>
      </c>
      <c r="E76" s="27">
        <v>26</v>
      </c>
      <c r="F76" s="27">
        <v>40</v>
      </c>
      <c r="G76" s="73">
        <f t="shared" ref="G76" si="126">SUM(H76:K76)</f>
        <v>119</v>
      </c>
      <c r="H76" s="27">
        <v>32</v>
      </c>
      <c r="I76" s="27">
        <v>32</v>
      </c>
      <c r="J76" s="27">
        <v>37</v>
      </c>
      <c r="K76" s="27">
        <v>18</v>
      </c>
      <c r="L76" s="73">
        <f t="shared" ref="L76" si="127">SUM(M76:P76)</f>
        <v>129</v>
      </c>
      <c r="M76" s="27">
        <v>52</v>
      </c>
      <c r="N76" s="27">
        <v>23</v>
      </c>
      <c r="O76" s="27">
        <v>22</v>
      </c>
      <c r="P76" s="27">
        <v>32</v>
      </c>
      <c r="Q76" s="73">
        <f t="shared" ref="Q76" si="128">+SUM(R76:V76)</f>
        <v>139</v>
      </c>
      <c r="R76" s="27">
        <v>52</v>
      </c>
      <c r="S76" s="27">
        <v>49</v>
      </c>
      <c r="T76" s="27">
        <v>6</v>
      </c>
      <c r="U76" s="27">
        <v>17</v>
      </c>
      <c r="V76" s="27">
        <v>15</v>
      </c>
      <c r="W76" s="5">
        <f t="shared" ref="W76" si="129">B76+G76+L76+Q76</f>
        <v>494</v>
      </c>
    </row>
    <row r="77" spans="1:24" ht="39.950000000000003" customHeight="1">
      <c r="A77" s="81"/>
      <c r="B77" s="82">
        <f>B76/B57</f>
        <v>0.41312741312741313</v>
      </c>
      <c r="C77" s="83">
        <f t="shared" ref="C77:W77" si="130">C76/C57</f>
        <v>9.5238095238095233E-2</v>
      </c>
      <c r="D77" s="83">
        <f t="shared" si="130"/>
        <v>0.74468085106382975</v>
      </c>
      <c r="E77" s="83">
        <f t="shared" si="130"/>
        <v>0.28888888888888886</v>
      </c>
      <c r="F77" s="83">
        <f t="shared" si="130"/>
        <v>0.67796610169491522</v>
      </c>
      <c r="G77" s="82">
        <f t="shared" si="130"/>
        <v>0.4375</v>
      </c>
      <c r="H77" s="83">
        <f t="shared" si="130"/>
        <v>0.26016260162601629</v>
      </c>
      <c r="I77" s="83">
        <f t="shared" si="130"/>
        <v>0.56140350877192979</v>
      </c>
      <c r="J77" s="83">
        <f t="shared" si="130"/>
        <v>0.52857142857142858</v>
      </c>
      <c r="K77" s="83">
        <f t="shared" si="130"/>
        <v>0.81818181818181823</v>
      </c>
      <c r="L77" s="82">
        <f t="shared" si="130"/>
        <v>0.43</v>
      </c>
      <c r="M77" s="83">
        <f t="shared" si="130"/>
        <v>0.3443708609271523</v>
      </c>
      <c r="N77" s="83">
        <f t="shared" si="130"/>
        <v>0.92</v>
      </c>
      <c r="O77" s="83">
        <f t="shared" si="130"/>
        <v>0.34920634920634919</v>
      </c>
      <c r="P77" s="83">
        <f t="shared" si="130"/>
        <v>0.52459016393442626</v>
      </c>
      <c r="Q77" s="82">
        <f t="shared" si="130"/>
        <v>0.64055299539170507</v>
      </c>
      <c r="R77" s="83">
        <f t="shared" si="130"/>
        <v>0.54736842105263162</v>
      </c>
      <c r="S77" s="83">
        <f t="shared" si="130"/>
        <v>0.80327868852459017</v>
      </c>
      <c r="T77" s="83">
        <f t="shared" si="130"/>
        <v>0.33333333333333331</v>
      </c>
      <c r="U77" s="83">
        <f t="shared" si="130"/>
        <v>0.65384615384615385</v>
      </c>
      <c r="V77" s="83">
        <f t="shared" si="130"/>
        <v>0.88235294117647056</v>
      </c>
      <c r="W77" s="7">
        <f t="shared" si="130"/>
        <v>0.4713740458015267</v>
      </c>
    </row>
    <row r="78" spans="1:24" ht="39.950000000000003" customHeight="1">
      <c r="A78" s="72" t="s">
        <v>184</v>
      </c>
      <c r="B78" s="183">
        <f t="shared" ref="B78" si="131">SUM(C78:F78)</f>
        <v>0</v>
      </c>
      <c r="C78" s="130"/>
      <c r="D78" s="130"/>
      <c r="E78" s="130"/>
      <c r="F78" s="130"/>
      <c r="G78" s="183">
        <f t="shared" ref="G78" si="132">SUM(H78:K78)</f>
        <v>0</v>
      </c>
      <c r="H78" s="130"/>
      <c r="I78" s="130"/>
      <c r="J78" s="130"/>
      <c r="K78" s="130"/>
      <c r="L78" s="183">
        <f t="shared" ref="L78" si="133">SUM(M78:P78)</f>
        <v>0</v>
      </c>
      <c r="M78" s="130"/>
      <c r="N78" s="130"/>
      <c r="O78" s="130"/>
      <c r="P78" s="130"/>
      <c r="Q78" s="183">
        <f t="shared" ref="Q78" si="134">+SUM(R78:V78)</f>
        <v>0</v>
      </c>
      <c r="R78" s="130"/>
      <c r="S78" s="130"/>
      <c r="T78" s="130"/>
      <c r="U78" s="130"/>
      <c r="V78" s="130"/>
      <c r="W78" s="187">
        <f t="shared" ref="W78" si="135">B78+G78+L78+Q78</f>
        <v>0</v>
      </c>
    </row>
    <row r="79" spans="1:24" ht="39.950000000000003" customHeight="1">
      <c r="A79" s="81"/>
      <c r="B79" s="184" t="e">
        <f>B78/B58</f>
        <v>#DIV/0!</v>
      </c>
      <c r="C79" s="144" t="e">
        <f t="shared" ref="C79:W79" si="136">C78/C58</f>
        <v>#DIV/0!</v>
      </c>
      <c r="D79" s="144" t="e">
        <f t="shared" si="136"/>
        <v>#DIV/0!</v>
      </c>
      <c r="E79" s="144" t="e">
        <f t="shared" si="136"/>
        <v>#DIV/0!</v>
      </c>
      <c r="F79" s="144" t="e">
        <f t="shared" si="136"/>
        <v>#DIV/0!</v>
      </c>
      <c r="G79" s="184" t="e">
        <f t="shared" si="136"/>
        <v>#DIV/0!</v>
      </c>
      <c r="H79" s="144" t="e">
        <f t="shared" si="136"/>
        <v>#DIV/0!</v>
      </c>
      <c r="I79" s="144" t="e">
        <f t="shared" si="136"/>
        <v>#DIV/0!</v>
      </c>
      <c r="J79" s="144" t="e">
        <f t="shared" si="136"/>
        <v>#DIV/0!</v>
      </c>
      <c r="K79" s="144" t="e">
        <f t="shared" si="136"/>
        <v>#DIV/0!</v>
      </c>
      <c r="L79" s="184" t="e">
        <f t="shared" si="136"/>
        <v>#DIV/0!</v>
      </c>
      <c r="M79" s="144" t="e">
        <f t="shared" si="136"/>
        <v>#DIV/0!</v>
      </c>
      <c r="N79" s="144" t="e">
        <f t="shared" si="136"/>
        <v>#DIV/0!</v>
      </c>
      <c r="O79" s="144" t="e">
        <f t="shared" si="136"/>
        <v>#DIV/0!</v>
      </c>
      <c r="P79" s="144" t="e">
        <f t="shared" si="136"/>
        <v>#DIV/0!</v>
      </c>
      <c r="Q79" s="184" t="e">
        <f t="shared" si="136"/>
        <v>#DIV/0!</v>
      </c>
      <c r="R79" s="144" t="e">
        <f t="shared" si="136"/>
        <v>#DIV/0!</v>
      </c>
      <c r="S79" s="144" t="e">
        <f t="shared" si="136"/>
        <v>#DIV/0!</v>
      </c>
      <c r="T79" s="144" t="e">
        <f t="shared" si="136"/>
        <v>#DIV/0!</v>
      </c>
      <c r="U79" s="144" t="e">
        <f t="shared" si="136"/>
        <v>#DIV/0!</v>
      </c>
      <c r="V79" s="144" t="e">
        <f t="shared" si="136"/>
        <v>#DIV/0!</v>
      </c>
      <c r="W79" s="189" t="e">
        <f t="shared" si="136"/>
        <v>#DIV/0!</v>
      </c>
    </row>
    <row r="80" spans="1:24" ht="39.950000000000003" customHeight="1">
      <c r="A80" s="72" t="s">
        <v>185</v>
      </c>
      <c r="B80" s="183">
        <f t="shared" ref="B80" si="137">SUM(C80:F80)</f>
        <v>0</v>
      </c>
      <c r="C80" s="130"/>
      <c r="D80" s="130"/>
      <c r="E80" s="130"/>
      <c r="F80" s="130"/>
      <c r="G80" s="183">
        <f t="shared" ref="G80" si="138">SUM(H80:K80)</f>
        <v>0</v>
      </c>
      <c r="H80" s="130"/>
      <c r="I80" s="130"/>
      <c r="J80" s="130"/>
      <c r="K80" s="130"/>
      <c r="L80" s="183">
        <f t="shared" ref="L80" si="139">SUM(M80:P80)</f>
        <v>0</v>
      </c>
      <c r="M80" s="130"/>
      <c r="N80" s="130"/>
      <c r="O80" s="130"/>
      <c r="P80" s="130"/>
      <c r="Q80" s="183">
        <f t="shared" ref="Q80" si="140">+SUM(R80:V80)</f>
        <v>0</v>
      </c>
      <c r="R80" s="130"/>
      <c r="S80" s="130"/>
      <c r="T80" s="130"/>
      <c r="U80" s="130"/>
      <c r="V80" s="130"/>
      <c r="W80" s="187">
        <f t="shared" ref="W80" si="141">B80+G80+L80+Q80</f>
        <v>0</v>
      </c>
    </row>
    <row r="81" spans="1:24" ht="39.950000000000003" customHeight="1">
      <c r="A81" s="81"/>
      <c r="B81" s="184" t="e">
        <f>B80/B59</f>
        <v>#DIV/0!</v>
      </c>
      <c r="C81" s="144" t="e">
        <f t="shared" ref="C81:W81" si="142">C80/C59</f>
        <v>#DIV/0!</v>
      </c>
      <c r="D81" s="144" t="e">
        <f t="shared" si="142"/>
        <v>#DIV/0!</v>
      </c>
      <c r="E81" s="144" t="e">
        <f t="shared" si="142"/>
        <v>#DIV/0!</v>
      </c>
      <c r="F81" s="144" t="e">
        <f t="shared" si="142"/>
        <v>#DIV/0!</v>
      </c>
      <c r="G81" s="184" t="e">
        <f t="shared" si="142"/>
        <v>#DIV/0!</v>
      </c>
      <c r="H81" s="144" t="e">
        <f t="shared" si="142"/>
        <v>#DIV/0!</v>
      </c>
      <c r="I81" s="144" t="e">
        <f t="shared" si="142"/>
        <v>#DIV/0!</v>
      </c>
      <c r="J81" s="144" t="e">
        <f t="shared" si="142"/>
        <v>#DIV/0!</v>
      </c>
      <c r="K81" s="144" t="e">
        <f t="shared" si="142"/>
        <v>#DIV/0!</v>
      </c>
      <c r="L81" s="184" t="e">
        <f t="shared" si="142"/>
        <v>#DIV/0!</v>
      </c>
      <c r="M81" s="198" t="e">
        <f t="shared" si="142"/>
        <v>#DIV/0!</v>
      </c>
      <c r="N81" s="198" t="e">
        <f t="shared" si="142"/>
        <v>#DIV/0!</v>
      </c>
      <c r="O81" s="198" t="e">
        <f t="shared" si="142"/>
        <v>#DIV/0!</v>
      </c>
      <c r="P81" s="198" t="e">
        <f t="shared" si="142"/>
        <v>#DIV/0!</v>
      </c>
      <c r="Q81" s="184" t="e">
        <f t="shared" si="142"/>
        <v>#DIV/0!</v>
      </c>
      <c r="R81" s="144" t="e">
        <f t="shared" si="142"/>
        <v>#DIV/0!</v>
      </c>
      <c r="S81" s="144" t="e">
        <f t="shared" si="142"/>
        <v>#DIV/0!</v>
      </c>
      <c r="T81" s="144" t="e">
        <f t="shared" si="142"/>
        <v>#DIV/0!</v>
      </c>
      <c r="U81" s="144" t="e">
        <f t="shared" si="142"/>
        <v>#DIV/0!</v>
      </c>
      <c r="V81" s="144" t="e">
        <f t="shared" si="142"/>
        <v>#DIV/0!</v>
      </c>
      <c r="W81" s="189" t="e">
        <f t="shared" si="142"/>
        <v>#DIV/0!</v>
      </c>
    </row>
    <row r="82" spans="1:24" ht="30" customHeight="1">
      <c r="A82" s="266" t="s">
        <v>118</v>
      </c>
      <c r="B82" s="266"/>
      <c r="C82" s="266"/>
      <c r="D82" s="266"/>
      <c r="E82" s="266"/>
      <c r="F82" s="266"/>
      <c r="G82" s="266"/>
      <c r="H82" s="266"/>
      <c r="I82" s="266"/>
      <c r="J82" s="266"/>
      <c r="K82" s="266"/>
      <c r="L82" s="266"/>
      <c r="M82" s="266"/>
      <c r="N82" s="266"/>
      <c r="O82" s="266"/>
      <c r="P82" s="266"/>
      <c r="Q82" s="266"/>
      <c r="R82" s="266"/>
      <c r="S82" s="266"/>
      <c r="T82" s="266"/>
      <c r="U82" s="266"/>
      <c r="V82" s="266"/>
      <c r="W82" s="266"/>
    </row>
    <row r="83" spans="1:24" ht="30" customHeight="1">
      <c r="A83" s="266"/>
      <c r="B83" s="266"/>
      <c r="C83" s="266"/>
      <c r="D83" s="266"/>
      <c r="E83" s="266"/>
      <c r="F83" s="266"/>
      <c r="G83" s="266"/>
      <c r="H83" s="266"/>
      <c r="I83" s="266"/>
      <c r="J83" s="266"/>
      <c r="K83" s="266"/>
      <c r="L83" s="266"/>
      <c r="M83" s="266"/>
      <c r="N83" s="266"/>
      <c r="O83" s="266"/>
      <c r="P83" s="266"/>
      <c r="Q83" s="266"/>
      <c r="R83" s="266"/>
      <c r="S83" s="266"/>
      <c r="T83" s="266"/>
      <c r="U83" s="266"/>
      <c r="V83" s="266"/>
      <c r="W83" s="266"/>
      <c r="X83" s="35" t="s">
        <v>170</v>
      </c>
    </row>
    <row r="84" spans="1:24" ht="39.950000000000003" customHeight="1">
      <c r="A84" s="163" t="s">
        <v>186</v>
      </c>
      <c r="B84" s="164">
        <f>SUM(C84:F84)</f>
        <v>137</v>
      </c>
      <c r="C84" s="164">
        <v>47</v>
      </c>
      <c r="D84" s="164">
        <v>21</v>
      </c>
      <c r="E84" s="164">
        <v>49</v>
      </c>
      <c r="F84" s="164">
        <v>20</v>
      </c>
      <c r="G84" s="164">
        <f>SUM(H84:K84)</f>
        <v>193</v>
      </c>
      <c r="H84" s="164">
        <v>87</v>
      </c>
      <c r="I84" s="164">
        <v>55</v>
      </c>
      <c r="J84" s="164">
        <v>35</v>
      </c>
      <c r="K84" s="164">
        <v>16</v>
      </c>
      <c r="L84" s="164">
        <f>SUM(M84:P84)</f>
        <v>151</v>
      </c>
      <c r="M84" s="164">
        <v>85</v>
      </c>
      <c r="N84" s="164">
        <v>9</v>
      </c>
      <c r="O84" s="164">
        <v>25</v>
      </c>
      <c r="P84" s="164">
        <v>32</v>
      </c>
      <c r="Q84" s="164">
        <f>+SUM(R84:V84)</f>
        <v>124</v>
      </c>
      <c r="R84" s="164">
        <v>40</v>
      </c>
      <c r="S84" s="164">
        <v>53</v>
      </c>
      <c r="T84" s="164">
        <v>7</v>
      </c>
      <c r="U84" s="164">
        <v>14</v>
      </c>
      <c r="V84" s="164">
        <v>10</v>
      </c>
      <c r="W84" s="164">
        <f>B84+G84+L84+Q84</f>
        <v>605</v>
      </c>
    </row>
    <row r="85" spans="1:24" ht="39.950000000000003" customHeight="1">
      <c r="A85" s="72" t="s">
        <v>182</v>
      </c>
      <c r="B85" s="73">
        <f t="shared" ref="B85:B88" si="143">SUM(C85:F85)</f>
        <v>33</v>
      </c>
      <c r="C85" s="27">
        <v>6</v>
      </c>
      <c r="D85" s="27">
        <v>3</v>
      </c>
      <c r="E85" s="27">
        <v>8</v>
      </c>
      <c r="F85" s="27">
        <v>16</v>
      </c>
      <c r="G85" s="73">
        <f t="shared" ref="G85:G88" si="144">SUM(H85:K85)</f>
        <v>22</v>
      </c>
      <c r="H85" s="27">
        <v>2</v>
      </c>
      <c r="I85" s="27">
        <v>5</v>
      </c>
      <c r="J85" s="27">
        <v>11</v>
      </c>
      <c r="K85" s="27">
        <v>4</v>
      </c>
      <c r="L85" s="73">
        <f t="shared" ref="L85:L88" si="145">SUM(M85:P85)</f>
        <v>37</v>
      </c>
      <c r="M85" s="27">
        <v>16</v>
      </c>
      <c r="N85" s="27">
        <v>2</v>
      </c>
      <c r="O85" s="27">
        <v>11</v>
      </c>
      <c r="P85" s="27">
        <v>8</v>
      </c>
      <c r="Q85" s="73">
        <f t="shared" ref="Q85:Q88" si="146">+SUM(R85:V85)</f>
        <v>21</v>
      </c>
      <c r="R85" s="27">
        <v>13</v>
      </c>
      <c r="S85" s="27">
        <v>4</v>
      </c>
      <c r="T85" s="27">
        <v>0</v>
      </c>
      <c r="U85" s="27">
        <v>2</v>
      </c>
      <c r="V85" s="27">
        <v>2</v>
      </c>
      <c r="W85" s="5">
        <f t="shared" ref="W85:W88" si="147">B85+G85+L85+Q85</f>
        <v>113</v>
      </c>
    </row>
    <row r="86" spans="1:24" ht="39.950000000000003" customHeight="1">
      <c r="A86" s="72" t="s">
        <v>183</v>
      </c>
      <c r="B86" s="73">
        <f t="shared" si="143"/>
        <v>39</v>
      </c>
      <c r="C86" s="27">
        <v>9</v>
      </c>
      <c r="D86" s="27">
        <v>9</v>
      </c>
      <c r="E86" s="27">
        <v>11</v>
      </c>
      <c r="F86" s="27">
        <v>10</v>
      </c>
      <c r="G86" s="73">
        <f t="shared" si="144"/>
        <v>25</v>
      </c>
      <c r="H86" s="27">
        <v>11</v>
      </c>
      <c r="I86" s="27">
        <v>6</v>
      </c>
      <c r="J86" s="27">
        <v>6</v>
      </c>
      <c r="K86" s="27">
        <v>2</v>
      </c>
      <c r="L86" s="73">
        <f t="shared" si="145"/>
        <v>35</v>
      </c>
      <c r="M86" s="27">
        <v>15</v>
      </c>
      <c r="N86" s="27">
        <v>4</v>
      </c>
      <c r="O86" s="27">
        <v>6</v>
      </c>
      <c r="P86" s="27">
        <v>10</v>
      </c>
      <c r="Q86" s="73">
        <f t="shared" si="146"/>
        <v>19</v>
      </c>
      <c r="R86" s="27">
        <v>6</v>
      </c>
      <c r="S86" s="27">
        <v>1</v>
      </c>
      <c r="T86" s="27">
        <v>2</v>
      </c>
      <c r="U86" s="27">
        <v>7</v>
      </c>
      <c r="V86" s="27">
        <v>3</v>
      </c>
      <c r="W86" s="5">
        <f t="shared" si="147"/>
        <v>118</v>
      </c>
    </row>
    <row r="87" spans="1:24" ht="39.950000000000003" customHeight="1">
      <c r="A87" s="72" t="s">
        <v>184</v>
      </c>
      <c r="B87" s="183">
        <f t="shared" si="143"/>
        <v>0</v>
      </c>
      <c r="C87" s="27"/>
      <c r="D87" s="27"/>
      <c r="E87" s="27"/>
      <c r="F87" s="27"/>
      <c r="G87" s="183">
        <f t="shared" si="144"/>
        <v>0</v>
      </c>
      <c r="H87" s="27"/>
      <c r="I87" s="27"/>
      <c r="J87" s="27"/>
      <c r="K87" s="27"/>
      <c r="L87" s="183">
        <f t="shared" si="145"/>
        <v>0</v>
      </c>
      <c r="M87" s="27"/>
      <c r="N87" s="27"/>
      <c r="O87" s="27"/>
      <c r="P87" s="27"/>
      <c r="Q87" s="183">
        <f t="shared" si="146"/>
        <v>0</v>
      </c>
      <c r="R87" s="27"/>
      <c r="S87" s="27"/>
      <c r="T87" s="27"/>
      <c r="U87" s="27"/>
      <c r="V87" s="27"/>
      <c r="W87" s="187">
        <f t="shared" si="147"/>
        <v>0</v>
      </c>
    </row>
    <row r="88" spans="1:24" ht="39.950000000000003" customHeight="1">
      <c r="A88" s="72" t="s">
        <v>185</v>
      </c>
      <c r="B88" s="183">
        <f t="shared" si="143"/>
        <v>0</v>
      </c>
      <c r="C88" s="27"/>
      <c r="D88" s="27"/>
      <c r="E88" s="27"/>
      <c r="F88" s="27"/>
      <c r="G88" s="183">
        <f t="shared" si="144"/>
        <v>0</v>
      </c>
      <c r="H88" s="27"/>
      <c r="I88" s="27"/>
      <c r="J88" s="27"/>
      <c r="K88" s="27"/>
      <c r="L88" s="183">
        <f t="shared" si="145"/>
        <v>0</v>
      </c>
      <c r="M88" s="27"/>
      <c r="N88" s="27"/>
      <c r="O88" s="27"/>
      <c r="P88" s="27"/>
      <c r="Q88" s="183">
        <f t="shared" si="146"/>
        <v>0</v>
      </c>
      <c r="R88" s="27"/>
      <c r="S88" s="27"/>
      <c r="T88" s="27"/>
      <c r="U88" s="27"/>
      <c r="V88" s="27"/>
      <c r="W88" s="187">
        <f t="shared" si="147"/>
        <v>0</v>
      </c>
    </row>
    <row r="89" spans="1:24" ht="39.950000000000003" customHeight="1">
      <c r="A89" s="74" t="s">
        <v>195</v>
      </c>
      <c r="B89" s="75">
        <f t="shared" ref="B89" si="148">SUM(C89:F89)</f>
        <v>72</v>
      </c>
      <c r="C89" s="75">
        <f>C85+C86+C87+C88</f>
        <v>15</v>
      </c>
      <c r="D89" s="75">
        <f t="shared" ref="D89:F89" si="149">D85+D86+D87+D88</f>
        <v>12</v>
      </c>
      <c r="E89" s="75">
        <f t="shared" si="149"/>
        <v>19</v>
      </c>
      <c r="F89" s="75">
        <f t="shared" si="149"/>
        <v>26</v>
      </c>
      <c r="G89" s="75">
        <f t="shared" ref="G89" si="150">SUM(H89:K89)</f>
        <v>47</v>
      </c>
      <c r="H89" s="75">
        <f>H85+H86+H87+H88</f>
        <v>13</v>
      </c>
      <c r="I89" s="75">
        <f t="shared" ref="I89" si="151">I85+I86+I87+I88</f>
        <v>11</v>
      </c>
      <c r="J89" s="75">
        <f t="shared" ref="J89" si="152">J85+J86+J87+J88</f>
        <v>17</v>
      </c>
      <c r="K89" s="75">
        <f t="shared" ref="K89" si="153">K85+K86+K87+K88</f>
        <v>6</v>
      </c>
      <c r="L89" s="75">
        <f t="shared" ref="L89" si="154">SUM(M89:P89)</f>
        <v>72</v>
      </c>
      <c r="M89" s="75">
        <f>M85+M86+M87+M88</f>
        <v>31</v>
      </c>
      <c r="N89" s="75">
        <f t="shared" ref="N89" si="155">N85+N86+N87+N88</f>
        <v>6</v>
      </c>
      <c r="O89" s="75">
        <f t="shared" ref="O89" si="156">O85+O86+O87+O88</f>
        <v>17</v>
      </c>
      <c r="P89" s="75">
        <f t="shared" ref="P89" si="157">P85+P86+P87+P88</f>
        <v>18</v>
      </c>
      <c r="Q89" s="75">
        <f t="shared" ref="Q89" si="158">+SUM(R89:V89)</f>
        <v>40</v>
      </c>
      <c r="R89" s="75">
        <f>R85+R86+R87+R88</f>
        <v>19</v>
      </c>
      <c r="S89" s="75">
        <f t="shared" ref="S89" si="159">S85+S86+S87+S88</f>
        <v>5</v>
      </c>
      <c r="T89" s="75">
        <f t="shared" ref="T89" si="160">T85+T86+T87+T88</f>
        <v>2</v>
      </c>
      <c r="U89" s="75">
        <f t="shared" ref="U89" si="161">U85+U86+U87+U88</f>
        <v>9</v>
      </c>
      <c r="V89" s="75">
        <f>V85+V86+V87+V88</f>
        <v>5</v>
      </c>
      <c r="W89" s="75">
        <f t="shared" ref="W89" si="162">B89+G89+L89+Q89</f>
        <v>231</v>
      </c>
    </row>
    <row r="90" spans="1:24" ht="60" customHeight="1">
      <c r="A90" s="266" t="s">
        <v>72</v>
      </c>
      <c r="B90" s="266"/>
      <c r="C90" s="266"/>
      <c r="D90" s="266"/>
      <c r="E90" s="266"/>
      <c r="F90" s="266"/>
      <c r="G90" s="266"/>
      <c r="H90" s="266"/>
      <c r="I90" s="266"/>
      <c r="J90" s="266"/>
      <c r="K90" s="266"/>
      <c r="L90" s="266"/>
      <c r="M90" s="266"/>
      <c r="N90" s="266"/>
      <c r="O90" s="266"/>
      <c r="P90" s="266"/>
      <c r="Q90" s="266"/>
      <c r="R90" s="266"/>
      <c r="S90" s="266"/>
      <c r="T90" s="266"/>
      <c r="U90" s="266"/>
      <c r="V90" s="266"/>
      <c r="W90" s="266"/>
      <c r="X90" s="35" t="s">
        <v>171</v>
      </c>
    </row>
    <row r="91" spans="1:24" ht="39.950000000000003" customHeight="1">
      <c r="A91" s="163" t="s">
        <v>186</v>
      </c>
      <c r="B91" s="164">
        <f>SUM(C91:F91)</f>
        <v>129</v>
      </c>
      <c r="C91" s="164">
        <v>45</v>
      </c>
      <c r="D91" s="164">
        <v>21</v>
      </c>
      <c r="E91" s="164">
        <v>43</v>
      </c>
      <c r="F91" s="164">
        <v>20</v>
      </c>
      <c r="G91" s="164">
        <f>SUM(H91:K91)</f>
        <v>193</v>
      </c>
      <c r="H91" s="164">
        <v>87</v>
      </c>
      <c r="I91" s="164">
        <v>55</v>
      </c>
      <c r="J91" s="164">
        <v>35</v>
      </c>
      <c r="K91" s="164">
        <v>16</v>
      </c>
      <c r="L91" s="164">
        <f>SUM(M91:P91)</f>
        <v>149</v>
      </c>
      <c r="M91" s="164">
        <v>84</v>
      </c>
      <c r="N91" s="164">
        <v>9</v>
      </c>
      <c r="O91" s="164">
        <v>25</v>
      </c>
      <c r="P91" s="164">
        <v>31</v>
      </c>
      <c r="Q91" s="164">
        <f>+SUM(R91:V91)</f>
        <v>113</v>
      </c>
      <c r="R91" s="164">
        <v>40</v>
      </c>
      <c r="S91" s="164">
        <v>43</v>
      </c>
      <c r="T91" s="164">
        <v>7</v>
      </c>
      <c r="U91" s="164">
        <v>13</v>
      </c>
      <c r="V91" s="164">
        <v>10</v>
      </c>
      <c r="W91" s="164">
        <f>B91+G91+L91+Q91</f>
        <v>584</v>
      </c>
    </row>
    <row r="92" spans="1:24" ht="39.950000000000003" customHeight="1">
      <c r="A92" s="168"/>
      <c r="B92" s="167">
        <f>B91/B84</f>
        <v>0.94160583941605835</v>
      </c>
      <c r="C92" s="167">
        <f>C91/C84</f>
        <v>0.95744680851063835</v>
      </c>
      <c r="D92" s="167">
        <f t="shared" ref="D92:W92" si="163">D91/D84</f>
        <v>1</v>
      </c>
      <c r="E92" s="167">
        <f t="shared" si="163"/>
        <v>0.87755102040816324</v>
      </c>
      <c r="F92" s="167">
        <f t="shared" si="163"/>
        <v>1</v>
      </c>
      <c r="G92" s="167">
        <f t="shared" si="163"/>
        <v>1</v>
      </c>
      <c r="H92" s="167">
        <f t="shared" si="163"/>
        <v>1</v>
      </c>
      <c r="I92" s="167">
        <f t="shared" si="163"/>
        <v>1</v>
      </c>
      <c r="J92" s="167">
        <f t="shared" si="163"/>
        <v>1</v>
      </c>
      <c r="K92" s="167">
        <f t="shared" si="163"/>
        <v>1</v>
      </c>
      <c r="L92" s="167">
        <f t="shared" si="163"/>
        <v>0.98675496688741726</v>
      </c>
      <c r="M92" s="167">
        <f t="shared" si="163"/>
        <v>0.9882352941176471</v>
      </c>
      <c r="N92" s="167">
        <f t="shared" si="163"/>
        <v>1</v>
      </c>
      <c r="O92" s="167">
        <f t="shared" si="163"/>
        <v>1</v>
      </c>
      <c r="P92" s="167">
        <f t="shared" si="163"/>
        <v>0.96875</v>
      </c>
      <c r="Q92" s="167">
        <f t="shared" si="163"/>
        <v>0.91129032258064513</v>
      </c>
      <c r="R92" s="167">
        <f t="shared" si="163"/>
        <v>1</v>
      </c>
      <c r="S92" s="167">
        <f t="shared" si="163"/>
        <v>0.81132075471698117</v>
      </c>
      <c r="T92" s="167">
        <f t="shared" si="163"/>
        <v>1</v>
      </c>
      <c r="U92" s="167">
        <f t="shared" si="163"/>
        <v>0.9285714285714286</v>
      </c>
      <c r="V92" s="167">
        <f t="shared" si="163"/>
        <v>1</v>
      </c>
      <c r="W92" s="167">
        <f t="shared" si="163"/>
        <v>0.96528925619834716</v>
      </c>
    </row>
    <row r="93" spans="1:24" ht="39.950000000000003" customHeight="1">
      <c r="A93" s="72" t="s">
        <v>182</v>
      </c>
      <c r="B93" s="73">
        <f>SUM(C93:F93)</f>
        <v>27</v>
      </c>
      <c r="C93" s="27">
        <v>6</v>
      </c>
      <c r="D93" s="27">
        <v>3</v>
      </c>
      <c r="E93" s="27">
        <v>8</v>
      </c>
      <c r="F93" s="27">
        <v>10</v>
      </c>
      <c r="G93" s="73">
        <f t="shared" ref="G93" si="164">SUM(H93:K93)</f>
        <v>21</v>
      </c>
      <c r="H93" s="27">
        <v>2</v>
      </c>
      <c r="I93" s="27">
        <v>5</v>
      </c>
      <c r="J93" s="27">
        <v>10</v>
      </c>
      <c r="K93" s="27">
        <v>4</v>
      </c>
      <c r="L93" s="73">
        <f t="shared" ref="L93" si="165">SUM(M93:P93)</f>
        <v>37</v>
      </c>
      <c r="M93" s="27">
        <v>16</v>
      </c>
      <c r="N93" s="27">
        <v>2</v>
      </c>
      <c r="O93" s="27">
        <v>11</v>
      </c>
      <c r="P93" s="27">
        <v>8</v>
      </c>
      <c r="Q93" s="73">
        <f t="shared" ref="Q93" si="166">+SUM(R93:V93)</f>
        <v>20</v>
      </c>
      <c r="R93" s="27">
        <v>12</v>
      </c>
      <c r="S93" s="27">
        <v>4</v>
      </c>
      <c r="T93" s="27">
        <v>0</v>
      </c>
      <c r="U93" s="27">
        <v>2</v>
      </c>
      <c r="V93" s="27">
        <v>2</v>
      </c>
      <c r="W93" s="5">
        <f t="shared" ref="W93" si="167">B93+G93+L93+Q93</f>
        <v>105</v>
      </c>
    </row>
    <row r="94" spans="1:24" ht="39.950000000000003" customHeight="1">
      <c r="A94" s="81"/>
      <c r="B94" s="82">
        <f>B93/B85</f>
        <v>0.81818181818181823</v>
      </c>
      <c r="C94" s="83">
        <f>C93/C85</f>
        <v>1</v>
      </c>
      <c r="D94" s="83">
        <f t="shared" ref="D94:W94" si="168">D93/D85</f>
        <v>1</v>
      </c>
      <c r="E94" s="83">
        <f t="shared" si="168"/>
        <v>1</v>
      </c>
      <c r="F94" s="83">
        <f t="shared" si="168"/>
        <v>0.625</v>
      </c>
      <c r="G94" s="82">
        <f t="shared" si="168"/>
        <v>0.95454545454545459</v>
      </c>
      <c r="H94" s="83">
        <f t="shared" si="168"/>
        <v>1</v>
      </c>
      <c r="I94" s="83">
        <f t="shared" si="168"/>
        <v>1</v>
      </c>
      <c r="J94" s="83">
        <f t="shared" si="168"/>
        <v>0.90909090909090906</v>
      </c>
      <c r="K94" s="83">
        <f t="shared" si="168"/>
        <v>1</v>
      </c>
      <c r="L94" s="82">
        <f t="shared" si="168"/>
        <v>1</v>
      </c>
      <c r="M94" s="83">
        <f t="shared" si="168"/>
        <v>1</v>
      </c>
      <c r="N94" s="83">
        <f t="shared" si="168"/>
        <v>1</v>
      </c>
      <c r="O94" s="83">
        <f t="shared" si="168"/>
        <v>1</v>
      </c>
      <c r="P94" s="83">
        <f t="shared" si="168"/>
        <v>1</v>
      </c>
      <c r="Q94" s="82">
        <f t="shared" si="168"/>
        <v>0.95238095238095233</v>
      </c>
      <c r="R94" s="83">
        <f t="shared" si="168"/>
        <v>0.92307692307692313</v>
      </c>
      <c r="S94" s="83">
        <f t="shared" si="168"/>
        <v>1</v>
      </c>
      <c r="T94" s="83" t="e">
        <f t="shared" si="168"/>
        <v>#DIV/0!</v>
      </c>
      <c r="U94" s="83">
        <f t="shared" si="168"/>
        <v>1</v>
      </c>
      <c r="V94" s="83">
        <f t="shared" si="168"/>
        <v>1</v>
      </c>
      <c r="W94" s="7">
        <f t="shared" si="168"/>
        <v>0.92920353982300885</v>
      </c>
    </row>
    <row r="95" spans="1:24" ht="39.950000000000003" customHeight="1">
      <c r="A95" s="72" t="s">
        <v>183</v>
      </c>
      <c r="B95" s="73">
        <f t="shared" ref="B95" si="169">SUM(C95:F95)</f>
        <v>36</v>
      </c>
      <c r="C95" s="27">
        <v>9</v>
      </c>
      <c r="D95" s="27">
        <v>9</v>
      </c>
      <c r="E95" s="27">
        <v>11</v>
      </c>
      <c r="F95" s="27">
        <v>7</v>
      </c>
      <c r="G95" s="73">
        <f t="shared" ref="G95" si="170">SUM(H95:K95)</f>
        <v>24</v>
      </c>
      <c r="H95" s="27">
        <v>11</v>
      </c>
      <c r="I95" s="27">
        <v>6</v>
      </c>
      <c r="J95" s="27">
        <v>5</v>
      </c>
      <c r="K95" s="27">
        <v>2</v>
      </c>
      <c r="L95" s="73">
        <f t="shared" ref="L95" si="171">SUM(M95:P95)</f>
        <v>34</v>
      </c>
      <c r="M95" s="27">
        <v>15</v>
      </c>
      <c r="N95" s="27">
        <v>4</v>
      </c>
      <c r="O95" s="27">
        <v>5</v>
      </c>
      <c r="P95" s="27">
        <v>10</v>
      </c>
      <c r="Q95" s="73">
        <f t="shared" ref="Q95" si="172">+SUM(R95:V95)</f>
        <v>19</v>
      </c>
      <c r="R95" s="27">
        <v>6</v>
      </c>
      <c r="S95" s="27">
        <v>1</v>
      </c>
      <c r="T95" s="27">
        <v>2</v>
      </c>
      <c r="U95" s="27">
        <v>7</v>
      </c>
      <c r="V95" s="27">
        <v>3</v>
      </c>
      <c r="W95" s="5">
        <f t="shared" ref="W95" si="173">B95+G95+L95+Q95</f>
        <v>113</v>
      </c>
    </row>
    <row r="96" spans="1:24" ht="39.950000000000003" customHeight="1">
      <c r="A96" s="81"/>
      <c r="B96" s="82">
        <f>B95/B86</f>
        <v>0.92307692307692313</v>
      </c>
      <c r="C96" s="83">
        <f t="shared" ref="C96:W96" si="174">C95/C86</f>
        <v>1</v>
      </c>
      <c r="D96" s="83">
        <f t="shared" si="174"/>
        <v>1</v>
      </c>
      <c r="E96" s="83">
        <f t="shared" si="174"/>
        <v>1</v>
      </c>
      <c r="F96" s="83">
        <f t="shared" si="174"/>
        <v>0.7</v>
      </c>
      <c r="G96" s="82">
        <f t="shared" si="174"/>
        <v>0.96</v>
      </c>
      <c r="H96" s="83">
        <f t="shared" si="174"/>
        <v>1</v>
      </c>
      <c r="I96" s="83">
        <f t="shared" si="174"/>
        <v>1</v>
      </c>
      <c r="J96" s="83">
        <f t="shared" si="174"/>
        <v>0.83333333333333337</v>
      </c>
      <c r="K96" s="83">
        <f t="shared" si="174"/>
        <v>1</v>
      </c>
      <c r="L96" s="82">
        <f t="shared" si="174"/>
        <v>0.97142857142857142</v>
      </c>
      <c r="M96" s="83">
        <f t="shared" si="174"/>
        <v>1</v>
      </c>
      <c r="N96" s="83">
        <f t="shared" si="174"/>
        <v>1</v>
      </c>
      <c r="O96" s="83">
        <f t="shared" si="174"/>
        <v>0.83333333333333337</v>
      </c>
      <c r="P96" s="83">
        <f t="shared" si="174"/>
        <v>1</v>
      </c>
      <c r="Q96" s="82">
        <f t="shared" si="174"/>
        <v>1</v>
      </c>
      <c r="R96" s="83">
        <f t="shared" si="174"/>
        <v>1</v>
      </c>
      <c r="S96" s="83">
        <f t="shared" si="174"/>
        <v>1</v>
      </c>
      <c r="T96" s="83">
        <f t="shared" si="174"/>
        <v>1</v>
      </c>
      <c r="U96" s="83">
        <f t="shared" si="174"/>
        <v>1</v>
      </c>
      <c r="V96" s="83">
        <f t="shared" si="174"/>
        <v>1</v>
      </c>
      <c r="W96" s="7">
        <f t="shared" si="174"/>
        <v>0.9576271186440678</v>
      </c>
    </row>
    <row r="97" spans="1:39" ht="39.950000000000003" customHeight="1">
      <c r="A97" s="72" t="s">
        <v>184</v>
      </c>
      <c r="B97" s="183">
        <f t="shared" ref="B97" si="175">SUM(C97:F97)</f>
        <v>0</v>
      </c>
      <c r="C97" s="130"/>
      <c r="D97" s="130"/>
      <c r="E97" s="130"/>
      <c r="F97" s="130"/>
      <c r="G97" s="183">
        <f t="shared" ref="G97" si="176">SUM(H97:K97)</f>
        <v>0</v>
      </c>
      <c r="H97" s="130"/>
      <c r="I97" s="130"/>
      <c r="J97" s="130"/>
      <c r="K97" s="130"/>
      <c r="L97" s="183">
        <f t="shared" ref="L97" si="177">SUM(M97:P97)</f>
        <v>0</v>
      </c>
      <c r="M97" s="130"/>
      <c r="N97" s="130"/>
      <c r="O97" s="130"/>
      <c r="P97" s="130"/>
      <c r="Q97" s="183">
        <f t="shared" ref="Q97" si="178">+SUM(R97:V97)</f>
        <v>0</v>
      </c>
      <c r="R97" s="130"/>
      <c r="S97" s="130"/>
      <c r="T97" s="130"/>
      <c r="U97" s="130"/>
      <c r="V97" s="130"/>
      <c r="W97" s="187">
        <f t="shared" ref="W97" si="179">B97+G97+L97+Q97</f>
        <v>0</v>
      </c>
    </row>
    <row r="98" spans="1:39" ht="39.950000000000003" customHeight="1">
      <c r="A98" s="81"/>
      <c r="B98" s="184" t="e">
        <f>B97/B87</f>
        <v>#DIV/0!</v>
      </c>
      <c r="C98" s="144" t="e">
        <f t="shared" ref="C98:W98" si="180">C97/C87</f>
        <v>#DIV/0!</v>
      </c>
      <c r="D98" s="144" t="e">
        <f t="shared" si="180"/>
        <v>#DIV/0!</v>
      </c>
      <c r="E98" s="144" t="e">
        <f t="shared" si="180"/>
        <v>#DIV/0!</v>
      </c>
      <c r="F98" s="144" t="e">
        <f t="shared" si="180"/>
        <v>#DIV/0!</v>
      </c>
      <c r="G98" s="184" t="e">
        <f t="shared" si="180"/>
        <v>#DIV/0!</v>
      </c>
      <c r="H98" s="144" t="e">
        <f t="shared" si="180"/>
        <v>#DIV/0!</v>
      </c>
      <c r="I98" s="144" t="e">
        <f t="shared" si="180"/>
        <v>#DIV/0!</v>
      </c>
      <c r="J98" s="144" t="e">
        <f t="shared" si="180"/>
        <v>#DIV/0!</v>
      </c>
      <c r="K98" s="144" t="e">
        <f t="shared" si="180"/>
        <v>#DIV/0!</v>
      </c>
      <c r="L98" s="184" t="e">
        <f t="shared" si="180"/>
        <v>#DIV/0!</v>
      </c>
      <c r="M98" s="144" t="e">
        <f t="shared" si="180"/>
        <v>#DIV/0!</v>
      </c>
      <c r="N98" s="144" t="e">
        <f t="shared" si="180"/>
        <v>#DIV/0!</v>
      </c>
      <c r="O98" s="144" t="e">
        <f t="shared" si="180"/>
        <v>#DIV/0!</v>
      </c>
      <c r="P98" s="144" t="e">
        <f t="shared" si="180"/>
        <v>#DIV/0!</v>
      </c>
      <c r="Q98" s="184" t="e">
        <f t="shared" si="180"/>
        <v>#DIV/0!</v>
      </c>
      <c r="R98" s="144" t="e">
        <f t="shared" si="180"/>
        <v>#DIV/0!</v>
      </c>
      <c r="S98" s="144" t="e">
        <f t="shared" si="180"/>
        <v>#DIV/0!</v>
      </c>
      <c r="T98" s="144" t="e">
        <f t="shared" si="180"/>
        <v>#DIV/0!</v>
      </c>
      <c r="U98" s="144" t="e">
        <f t="shared" si="180"/>
        <v>#DIV/0!</v>
      </c>
      <c r="V98" s="144" t="e">
        <f t="shared" si="180"/>
        <v>#DIV/0!</v>
      </c>
      <c r="W98" s="189" t="e">
        <f t="shared" si="180"/>
        <v>#DIV/0!</v>
      </c>
    </row>
    <row r="99" spans="1:39" ht="39.950000000000003" customHeight="1">
      <c r="A99" s="72" t="s">
        <v>185</v>
      </c>
      <c r="B99" s="183">
        <f t="shared" ref="B99" si="181">SUM(C99:F99)</f>
        <v>0</v>
      </c>
      <c r="C99" s="130"/>
      <c r="D99" s="130"/>
      <c r="E99" s="130"/>
      <c r="F99" s="130"/>
      <c r="G99" s="183">
        <f t="shared" ref="G99" si="182">SUM(H99:K99)</f>
        <v>0</v>
      </c>
      <c r="H99" s="130"/>
      <c r="I99" s="130"/>
      <c r="J99" s="130"/>
      <c r="K99" s="130"/>
      <c r="L99" s="183">
        <f t="shared" ref="L99" si="183">SUM(M99:P99)</f>
        <v>0</v>
      </c>
      <c r="M99" s="130"/>
      <c r="N99" s="130"/>
      <c r="O99" s="130"/>
      <c r="P99" s="130"/>
      <c r="Q99" s="183">
        <f t="shared" ref="Q99" si="184">+SUM(R99:V99)</f>
        <v>0</v>
      </c>
      <c r="R99" s="130"/>
      <c r="S99" s="130"/>
      <c r="T99" s="130"/>
      <c r="U99" s="130"/>
      <c r="V99" s="130"/>
      <c r="W99" s="187">
        <f t="shared" ref="W99" si="185">B99+G99+L99+Q99</f>
        <v>0</v>
      </c>
    </row>
    <row r="100" spans="1:39" ht="39.950000000000003" customHeight="1">
      <c r="A100" s="81"/>
      <c r="B100" s="184" t="e">
        <f>B99/B88</f>
        <v>#DIV/0!</v>
      </c>
      <c r="C100" s="144" t="e">
        <f t="shared" ref="C100:W100" si="186">C99/C88</f>
        <v>#DIV/0!</v>
      </c>
      <c r="D100" s="144" t="e">
        <f t="shared" si="186"/>
        <v>#DIV/0!</v>
      </c>
      <c r="E100" s="144" t="e">
        <f t="shared" si="186"/>
        <v>#DIV/0!</v>
      </c>
      <c r="F100" s="144" t="e">
        <f t="shared" si="186"/>
        <v>#DIV/0!</v>
      </c>
      <c r="G100" s="184" t="e">
        <f t="shared" si="186"/>
        <v>#DIV/0!</v>
      </c>
      <c r="H100" s="144" t="e">
        <f t="shared" si="186"/>
        <v>#DIV/0!</v>
      </c>
      <c r="I100" s="144" t="e">
        <f t="shared" si="186"/>
        <v>#DIV/0!</v>
      </c>
      <c r="J100" s="144" t="e">
        <f t="shared" si="186"/>
        <v>#DIV/0!</v>
      </c>
      <c r="K100" s="144" t="e">
        <f t="shared" si="186"/>
        <v>#DIV/0!</v>
      </c>
      <c r="L100" s="184" t="e">
        <f t="shared" si="186"/>
        <v>#DIV/0!</v>
      </c>
      <c r="M100" s="144" t="e">
        <f t="shared" si="186"/>
        <v>#DIV/0!</v>
      </c>
      <c r="N100" s="144" t="e">
        <f t="shared" si="186"/>
        <v>#DIV/0!</v>
      </c>
      <c r="O100" s="144" t="e">
        <f t="shared" si="186"/>
        <v>#DIV/0!</v>
      </c>
      <c r="P100" s="144" t="e">
        <f t="shared" si="186"/>
        <v>#DIV/0!</v>
      </c>
      <c r="Q100" s="184" t="e">
        <f t="shared" si="186"/>
        <v>#DIV/0!</v>
      </c>
      <c r="R100" s="144" t="e">
        <f t="shared" si="186"/>
        <v>#DIV/0!</v>
      </c>
      <c r="S100" s="144" t="e">
        <f t="shared" si="186"/>
        <v>#DIV/0!</v>
      </c>
      <c r="T100" s="144" t="e">
        <f t="shared" si="186"/>
        <v>#DIV/0!</v>
      </c>
      <c r="U100" s="144" t="e">
        <f t="shared" si="186"/>
        <v>#DIV/0!</v>
      </c>
      <c r="V100" s="144" t="e">
        <f t="shared" si="186"/>
        <v>#DIV/0!</v>
      </c>
      <c r="W100" s="189" t="e">
        <f t="shared" si="186"/>
        <v>#DIV/0!</v>
      </c>
    </row>
    <row r="101" spans="1:39" s="3" customFormat="1" ht="39.950000000000003" customHeight="1">
      <c r="A101" s="84" t="s">
        <v>195</v>
      </c>
      <c r="B101" s="75">
        <f>B93+B95+B97+B99</f>
        <v>63</v>
      </c>
      <c r="C101" s="75">
        <f t="shared" ref="C101:W101" si="187">C93+C95+C97+C99</f>
        <v>15</v>
      </c>
      <c r="D101" s="75">
        <f t="shared" si="187"/>
        <v>12</v>
      </c>
      <c r="E101" s="75">
        <f t="shared" si="187"/>
        <v>19</v>
      </c>
      <c r="F101" s="75">
        <f t="shared" si="187"/>
        <v>17</v>
      </c>
      <c r="G101" s="75">
        <f t="shared" si="187"/>
        <v>45</v>
      </c>
      <c r="H101" s="75">
        <f t="shared" si="187"/>
        <v>13</v>
      </c>
      <c r="I101" s="75">
        <f t="shared" si="187"/>
        <v>11</v>
      </c>
      <c r="J101" s="75">
        <f t="shared" si="187"/>
        <v>15</v>
      </c>
      <c r="K101" s="75">
        <f t="shared" si="187"/>
        <v>6</v>
      </c>
      <c r="L101" s="75">
        <f t="shared" si="187"/>
        <v>71</v>
      </c>
      <c r="M101" s="75">
        <f t="shared" si="187"/>
        <v>31</v>
      </c>
      <c r="N101" s="75">
        <f t="shared" si="187"/>
        <v>6</v>
      </c>
      <c r="O101" s="75">
        <f t="shared" si="187"/>
        <v>16</v>
      </c>
      <c r="P101" s="75">
        <f t="shared" si="187"/>
        <v>18</v>
      </c>
      <c r="Q101" s="75">
        <f t="shared" si="187"/>
        <v>39</v>
      </c>
      <c r="R101" s="75">
        <f t="shared" si="187"/>
        <v>18</v>
      </c>
      <c r="S101" s="75">
        <f t="shared" si="187"/>
        <v>5</v>
      </c>
      <c r="T101" s="75">
        <f t="shared" si="187"/>
        <v>2</v>
      </c>
      <c r="U101" s="75">
        <f t="shared" si="187"/>
        <v>9</v>
      </c>
      <c r="V101" s="75">
        <f t="shared" si="187"/>
        <v>5</v>
      </c>
      <c r="W101" s="75">
        <f t="shared" si="187"/>
        <v>218</v>
      </c>
      <c r="X101" s="143"/>
      <c r="AM101" s="34"/>
    </row>
    <row r="102" spans="1:39" s="1" customFormat="1" ht="39.950000000000003" customHeight="1">
      <c r="A102" s="85"/>
      <c r="B102" s="86">
        <f>B101/B89</f>
        <v>0.875</v>
      </c>
      <c r="C102" s="86">
        <f t="shared" ref="C102:W102" si="188">C101/C89</f>
        <v>1</v>
      </c>
      <c r="D102" s="86">
        <f t="shared" si="188"/>
        <v>1</v>
      </c>
      <c r="E102" s="86">
        <f t="shared" si="188"/>
        <v>1</v>
      </c>
      <c r="F102" s="86">
        <f t="shared" si="188"/>
        <v>0.65384615384615385</v>
      </c>
      <c r="G102" s="86">
        <f t="shared" si="188"/>
        <v>0.95744680851063835</v>
      </c>
      <c r="H102" s="86">
        <f t="shared" si="188"/>
        <v>1</v>
      </c>
      <c r="I102" s="86">
        <f t="shared" si="188"/>
        <v>1</v>
      </c>
      <c r="J102" s="86">
        <f t="shared" si="188"/>
        <v>0.88235294117647056</v>
      </c>
      <c r="K102" s="86">
        <f t="shared" si="188"/>
        <v>1</v>
      </c>
      <c r="L102" s="86">
        <f t="shared" si="188"/>
        <v>0.98611111111111116</v>
      </c>
      <c r="M102" s="86">
        <f t="shared" si="188"/>
        <v>1</v>
      </c>
      <c r="N102" s="86">
        <f t="shared" si="188"/>
        <v>1</v>
      </c>
      <c r="O102" s="86">
        <f t="shared" si="188"/>
        <v>0.94117647058823528</v>
      </c>
      <c r="P102" s="86">
        <f t="shared" si="188"/>
        <v>1</v>
      </c>
      <c r="Q102" s="86">
        <f t="shared" si="188"/>
        <v>0.97499999999999998</v>
      </c>
      <c r="R102" s="86">
        <f t="shared" si="188"/>
        <v>0.94736842105263153</v>
      </c>
      <c r="S102" s="86">
        <f t="shared" si="188"/>
        <v>1</v>
      </c>
      <c r="T102" s="86">
        <f t="shared" si="188"/>
        <v>1</v>
      </c>
      <c r="U102" s="86">
        <f t="shared" si="188"/>
        <v>1</v>
      </c>
      <c r="V102" s="86">
        <f t="shared" si="188"/>
        <v>1</v>
      </c>
      <c r="W102" s="86">
        <f t="shared" si="188"/>
        <v>0.94372294372294374</v>
      </c>
      <c r="X102" s="142"/>
      <c r="AM102" s="33"/>
    </row>
    <row r="103" spans="1:39" ht="60" customHeight="1">
      <c r="A103" s="266" t="s">
        <v>196</v>
      </c>
      <c r="B103" s="266"/>
      <c r="C103" s="266"/>
      <c r="D103" s="266"/>
      <c r="E103" s="266"/>
      <c r="F103" s="266"/>
      <c r="G103" s="266"/>
      <c r="H103" s="266"/>
      <c r="I103" s="266"/>
      <c r="J103" s="266"/>
      <c r="K103" s="266"/>
      <c r="L103" s="266"/>
      <c r="M103" s="266"/>
      <c r="N103" s="266"/>
      <c r="O103" s="266"/>
      <c r="P103" s="266"/>
      <c r="Q103" s="266"/>
      <c r="R103" s="266"/>
      <c r="S103" s="266"/>
      <c r="T103" s="266"/>
      <c r="U103" s="266"/>
      <c r="V103" s="266"/>
      <c r="W103" s="266"/>
      <c r="X103" s="35" t="s">
        <v>172</v>
      </c>
    </row>
    <row r="104" spans="1:39" ht="39.950000000000003" customHeight="1">
      <c r="A104" s="163" t="s">
        <v>186</v>
      </c>
      <c r="B104" s="164">
        <f>SUM(C104:F104)</f>
        <v>91</v>
      </c>
      <c r="C104" s="197">
        <v>20</v>
      </c>
      <c r="D104" s="197">
        <v>21</v>
      </c>
      <c r="E104" s="197">
        <v>31</v>
      </c>
      <c r="F104" s="197">
        <v>19</v>
      </c>
      <c r="G104" s="164">
        <f>SUM(H104:K104)</f>
        <v>181</v>
      </c>
      <c r="H104" s="197">
        <v>79</v>
      </c>
      <c r="I104" s="197">
        <v>52</v>
      </c>
      <c r="J104" s="197">
        <v>35</v>
      </c>
      <c r="K104" s="197">
        <v>15</v>
      </c>
      <c r="L104" s="164">
        <f>SUM(M104:P104)</f>
        <v>147</v>
      </c>
      <c r="M104" s="197">
        <v>83</v>
      </c>
      <c r="N104" s="197">
        <v>9</v>
      </c>
      <c r="O104" s="197">
        <v>24</v>
      </c>
      <c r="P104" s="197">
        <v>31</v>
      </c>
      <c r="Q104" s="164">
        <f>+SUM(R104:V104)</f>
        <v>105</v>
      </c>
      <c r="R104" s="197">
        <v>39</v>
      </c>
      <c r="S104" s="197">
        <v>39</v>
      </c>
      <c r="T104" s="197">
        <v>7</v>
      </c>
      <c r="U104" s="197">
        <v>12</v>
      </c>
      <c r="V104" s="197">
        <v>8</v>
      </c>
      <c r="W104" s="164">
        <f>B104+G104+L104+Q104</f>
        <v>524</v>
      </c>
    </row>
    <row r="105" spans="1:39" ht="39.950000000000003" customHeight="1">
      <c r="A105" s="168"/>
      <c r="B105" s="167">
        <f>B104/B91</f>
        <v>0.70542635658914732</v>
      </c>
      <c r="C105" s="167">
        <f t="shared" ref="C105:W105" si="189">C104/C91</f>
        <v>0.44444444444444442</v>
      </c>
      <c r="D105" s="167">
        <f t="shared" si="189"/>
        <v>1</v>
      </c>
      <c r="E105" s="167">
        <f t="shared" si="189"/>
        <v>0.72093023255813948</v>
      </c>
      <c r="F105" s="167">
        <f>F104/F91</f>
        <v>0.95</v>
      </c>
      <c r="G105" s="167">
        <f t="shared" si="189"/>
        <v>0.93782383419689119</v>
      </c>
      <c r="H105" s="167">
        <f t="shared" si="189"/>
        <v>0.90804597701149425</v>
      </c>
      <c r="I105" s="167">
        <f t="shared" si="189"/>
        <v>0.94545454545454544</v>
      </c>
      <c r="J105" s="167">
        <f t="shared" si="189"/>
        <v>1</v>
      </c>
      <c r="K105" s="167">
        <f t="shared" si="189"/>
        <v>0.9375</v>
      </c>
      <c r="L105" s="167">
        <f t="shared" si="189"/>
        <v>0.98657718120805371</v>
      </c>
      <c r="M105" s="167">
        <f t="shared" si="189"/>
        <v>0.98809523809523814</v>
      </c>
      <c r="N105" s="167">
        <f t="shared" si="189"/>
        <v>1</v>
      </c>
      <c r="O105" s="167">
        <f t="shared" si="189"/>
        <v>0.96</v>
      </c>
      <c r="P105" s="167">
        <f t="shared" si="189"/>
        <v>1</v>
      </c>
      <c r="Q105" s="167">
        <f t="shared" si="189"/>
        <v>0.92920353982300885</v>
      </c>
      <c r="R105" s="167">
        <f t="shared" si="189"/>
        <v>0.97499999999999998</v>
      </c>
      <c r="S105" s="167">
        <f t="shared" si="189"/>
        <v>0.90697674418604646</v>
      </c>
      <c r="T105" s="167">
        <f t="shared" si="189"/>
        <v>1</v>
      </c>
      <c r="U105" s="167">
        <f t="shared" si="189"/>
        <v>0.92307692307692313</v>
      </c>
      <c r="V105" s="167">
        <f>V104/V91</f>
        <v>0.8</v>
      </c>
      <c r="W105" s="167">
        <f t="shared" si="189"/>
        <v>0.89726027397260277</v>
      </c>
    </row>
    <row r="106" spans="1:39" ht="39.950000000000003" customHeight="1">
      <c r="A106" s="72" t="s">
        <v>182</v>
      </c>
      <c r="B106" s="73">
        <f>SUM(C106:F106)</f>
        <v>20</v>
      </c>
      <c r="C106" s="27">
        <v>4</v>
      </c>
      <c r="D106" s="27">
        <v>3</v>
      </c>
      <c r="E106" s="27">
        <v>4</v>
      </c>
      <c r="F106" s="27">
        <v>9</v>
      </c>
      <c r="G106" s="73">
        <f t="shared" ref="G106" si="190">SUM(H106:K106)</f>
        <v>19</v>
      </c>
      <c r="H106" s="27">
        <v>2</v>
      </c>
      <c r="I106" s="27">
        <v>4</v>
      </c>
      <c r="J106" s="27">
        <v>10</v>
      </c>
      <c r="K106" s="27">
        <v>3</v>
      </c>
      <c r="L106" s="73">
        <f t="shared" ref="L106" si="191">SUM(M106:P106)</f>
        <v>37</v>
      </c>
      <c r="M106" s="27">
        <v>16</v>
      </c>
      <c r="N106" s="27">
        <v>2</v>
      </c>
      <c r="O106" s="27">
        <v>11</v>
      </c>
      <c r="P106" s="27">
        <v>8</v>
      </c>
      <c r="Q106" s="73">
        <f t="shared" ref="Q106" si="192">+SUM(R106:V106)</f>
        <v>19</v>
      </c>
      <c r="R106" s="27">
        <v>11</v>
      </c>
      <c r="S106" s="27">
        <v>4</v>
      </c>
      <c r="T106" s="27">
        <v>0</v>
      </c>
      <c r="U106" s="27">
        <v>2</v>
      </c>
      <c r="V106" s="27">
        <v>2</v>
      </c>
      <c r="W106" s="5">
        <f t="shared" ref="W106" si="193">B106+G106+L106+Q106</f>
        <v>95</v>
      </c>
    </row>
    <row r="107" spans="1:39" ht="39.950000000000003" customHeight="1">
      <c r="A107" s="81"/>
      <c r="B107" s="82">
        <f>B106/B93</f>
        <v>0.7407407407407407</v>
      </c>
      <c r="C107" s="83">
        <f t="shared" ref="C107:W107" si="194">C106/C93</f>
        <v>0.66666666666666663</v>
      </c>
      <c r="D107" s="83">
        <f>D106/D93</f>
        <v>1</v>
      </c>
      <c r="E107" s="83">
        <f>E106/E93</f>
        <v>0.5</v>
      </c>
      <c r="F107" s="83">
        <f t="shared" si="194"/>
        <v>0.9</v>
      </c>
      <c r="G107" s="82">
        <f t="shared" si="194"/>
        <v>0.90476190476190477</v>
      </c>
      <c r="H107" s="83">
        <f t="shared" si="194"/>
        <v>1</v>
      </c>
      <c r="I107" s="83">
        <f t="shared" si="194"/>
        <v>0.8</v>
      </c>
      <c r="J107" s="83">
        <f t="shared" si="194"/>
        <v>1</v>
      </c>
      <c r="K107" s="83">
        <f t="shared" si="194"/>
        <v>0.75</v>
      </c>
      <c r="L107" s="82">
        <f t="shared" si="194"/>
        <v>1</v>
      </c>
      <c r="M107" s="83">
        <f t="shared" si="194"/>
        <v>1</v>
      </c>
      <c r="N107" s="83">
        <f t="shared" si="194"/>
        <v>1</v>
      </c>
      <c r="O107" s="83">
        <f t="shared" si="194"/>
        <v>1</v>
      </c>
      <c r="P107" s="83">
        <f t="shared" si="194"/>
        <v>1</v>
      </c>
      <c r="Q107" s="82">
        <f t="shared" si="194"/>
        <v>0.95</v>
      </c>
      <c r="R107" s="83">
        <f t="shared" si="194"/>
        <v>0.91666666666666663</v>
      </c>
      <c r="S107" s="83">
        <f t="shared" si="194"/>
        <v>1</v>
      </c>
      <c r="T107" s="83" t="e">
        <f t="shared" si="194"/>
        <v>#DIV/0!</v>
      </c>
      <c r="U107" s="83">
        <f t="shared" si="194"/>
        <v>1</v>
      </c>
      <c r="V107" s="83">
        <f t="shared" si="194"/>
        <v>1</v>
      </c>
      <c r="W107" s="7">
        <f t="shared" si="194"/>
        <v>0.90476190476190477</v>
      </c>
    </row>
    <row r="108" spans="1:39" ht="39.950000000000003" customHeight="1">
      <c r="A108" s="72" t="s">
        <v>183</v>
      </c>
      <c r="B108" s="73">
        <f t="shared" ref="B108" si="195">SUM(C108:F108)</f>
        <v>34</v>
      </c>
      <c r="C108" s="27">
        <v>9</v>
      </c>
      <c r="D108" s="27">
        <v>9</v>
      </c>
      <c r="E108" s="27">
        <v>9</v>
      </c>
      <c r="F108" s="27">
        <v>7</v>
      </c>
      <c r="G108" s="73">
        <f t="shared" ref="G108" si="196">SUM(H108:K108)</f>
        <v>23</v>
      </c>
      <c r="H108" s="27">
        <v>10</v>
      </c>
      <c r="I108" s="27">
        <v>6</v>
      </c>
      <c r="J108" s="27">
        <v>5</v>
      </c>
      <c r="K108" s="27">
        <v>2</v>
      </c>
      <c r="L108" s="73">
        <f t="shared" ref="L108" si="197">SUM(M108:P108)</f>
        <v>34</v>
      </c>
      <c r="M108" s="27">
        <v>15</v>
      </c>
      <c r="N108" s="27">
        <v>4</v>
      </c>
      <c r="O108" s="27">
        <v>5</v>
      </c>
      <c r="P108" s="27">
        <v>10</v>
      </c>
      <c r="Q108" s="73">
        <f t="shared" ref="Q108" si="198">+SUM(R108:V108)</f>
        <v>19</v>
      </c>
      <c r="R108" s="27">
        <v>6</v>
      </c>
      <c r="S108" s="27">
        <v>1</v>
      </c>
      <c r="T108" s="27">
        <v>2</v>
      </c>
      <c r="U108" s="27">
        <v>7</v>
      </c>
      <c r="V108" s="27">
        <v>3</v>
      </c>
      <c r="W108" s="5">
        <f t="shared" ref="W108" si="199">B108+G108+L108+Q108</f>
        <v>110</v>
      </c>
    </row>
    <row r="109" spans="1:39" ht="39.950000000000003" customHeight="1">
      <c r="A109" s="81"/>
      <c r="B109" s="82">
        <f>B108/B95</f>
        <v>0.94444444444444442</v>
      </c>
      <c r="C109" s="83">
        <f t="shared" ref="C109:W109" si="200">C108/C95</f>
        <v>1</v>
      </c>
      <c r="D109" s="83">
        <f t="shared" si="200"/>
        <v>1</v>
      </c>
      <c r="E109" s="83">
        <f t="shared" si="200"/>
        <v>0.81818181818181823</v>
      </c>
      <c r="F109" s="83">
        <f t="shared" si="200"/>
        <v>1</v>
      </c>
      <c r="G109" s="82">
        <f t="shared" si="200"/>
        <v>0.95833333333333337</v>
      </c>
      <c r="H109" s="83">
        <f t="shared" si="200"/>
        <v>0.90909090909090906</v>
      </c>
      <c r="I109" s="83">
        <f t="shared" si="200"/>
        <v>1</v>
      </c>
      <c r="J109" s="83">
        <f t="shared" si="200"/>
        <v>1</v>
      </c>
      <c r="K109" s="83">
        <f t="shared" si="200"/>
        <v>1</v>
      </c>
      <c r="L109" s="82">
        <f t="shared" si="200"/>
        <v>1</v>
      </c>
      <c r="M109" s="83">
        <f t="shared" si="200"/>
        <v>1</v>
      </c>
      <c r="N109" s="83">
        <f t="shared" si="200"/>
        <v>1</v>
      </c>
      <c r="O109" s="83">
        <f t="shared" si="200"/>
        <v>1</v>
      </c>
      <c r="P109" s="83">
        <f t="shared" si="200"/>
        <v>1</v>
      </c>
      <c r="Q109" s="82">
        <f t="shared" si="200"/>
        <v>1</v>
      </c>
      <c r="R109" s="83">
        <f t="shared" si="200"/>
        <v>1</v>
      </c>
      <c r="S109" s="83">
        <f t="shared" si="200"/>
        <v>1</v>
      </c>
      <c r="T109" s="83">
        <f t="shared" si="200"/>
        <v>1</v>
      </c>
      <c r="U109" s="83">
        <f t="shared" si="200"/>
        <v>1</v>
      </c>
      <c r="V109" s="83">
        <f t="shared" si="200"/>
        <v>1</v>
      </c>
      <c r="W109" s="7">
        <f t="shared" si="200"/>
        <v>0.97345132743362828</v>
      </c>
    </row>
    <row r="110" spans="1:39" ht="39.950000000000003" customHeight="1">
      <c r="A110" s="72" t="s">
        <v>184</v>
      </c>
      <c r="B110" s="183">
        <f t="shared" ref="B110" si="201">SUM(C110:F110)</f>
        <v>0</v>
      </c>
      <c r="C110" s="130"/>
      <c r="D110" s="130"/>
      <c r="E110" s="130"/>
      <c r="F110" s="130"/>
      <c r="G110" s="183">
        <f t="shared" ref="G110" si="202">SUM(H110:K110)</f>
        <v>0</v>
      </c>
      <c r="H110" s="130"/>
      <c r="I110" s="130"/>
      <c r="J110" s="130"/>
      <c r="K110" s="130"/>
      <c r="L110" s="183">
        <f t="shared" ref="L110" si="203">SUM(M110:P110)</f>
        <v>0</v>
      </c>
      <c r="M110" s="130"/>
      <c r="N110" s="130"/>
      <c r="O110" s="130"/>
      <c r="P110" s="130"/>
      <c r="Q110" s="183">
        <f t="shared" ref="Q110" si="204">+SUM(R110:V110)</f>
        <v>0</v>
      </c>
      <c r="R110" s="130"/>
      <c r="S110" s="130"/>
      <c r="T110" s="130"/>
      <c r="U110" s="130"/>
      <c r="V110" s="130"/>
      <c r="W110" s="187">
        <f t="shared" ref="W110" si="205">B110+G110+L110+Q110</f>
        <v>0</v>
      </c>
    </row>
    <row r="111" spans="1:39" ht="39.950000000000003" customHeight="1">
      <c r="A111" s="81"/>
      <c r="B111" s="184" t="e">
        <f>B110/B97</f>
        <v>#DIV/0!</v>
      </c>
      <c r="C111" s="144" t="e">
        <f t="shared" ref="C111:W111" si="206">C110/C97</f>
        <v>#DIV/0!</v>
      </c>
      <c r="D111" s="144" t="e">
        <f t="shared" si="206"/>
        <v>#DIV/0!</v>
      </c>
      <c r="E111" s="144" t="e">
        <f t="shared" si="206"/>
        <v>#DIV/0!</v>
      </c>
      <c r="F111" s="144" t="e">
        <f t="shared" si="206"/>
        <v>#DIV/0!</v>
      </c>
      <c r="G111" s="184" t="e">
        <f t="shared" si="206"/>
        <v>#DIV/0!</v>
      </c>
      <c r="H111" s="144" t="e">
        <f t="shared" si="206"/>
        <v>#DIV/0!</v>
      </c>
      <c r="I111" s="144" t="e">
        <f t="shared" si="206"/>
        <v>#DIV/0!</v>
      </c>
      <c r="J111" s="144" t="e">
        <f t="shared" si="206"/>
        <v>#DIV/0!</v>
      </c>
      <c r="K111" s="144" t="e">
        <f t="shared" si="206"/>
        <v>#DIV/0!</v>
      </c>
      <c r="L111" s="184" t="e">
        <f t="shared" si="206"/>
        <v>#DIV/0!</v>
      </c>
      <c r="M111" s="144" t="e">
        <f t="shared" si="206"/>
        <v>#DIV/0!</v>
      </c>
      <c r="N111" s="144" t="e">
        <f t="shared" si="206"/>
        <v>#DIV/0!</v>
      </c>
      <c r="O111" s="144" t="e">
        <f t="shared" si="206"/>
        <v>#DIV/0!</v>
      </c>
      <c r="P111" s="144" t="e">
        <f t="shared" si="206"/>
        <v>#DIV/0!</v>
      </c>
      <c r="Q111" s="184" t="e">
        <f t="shared" si="206"/>
        <v>#DIV/0!</v>
      </c>
      <c r="R111" s="144" t="e">
        <f t="shared" si="206"/>
        <v>#DIV/0!</v>
      </c>
      <c r="S111" s="144" t="e">
        <f t="shared" si="206"/>
        <v>#DIV/0!</v>
      </c>
      <c r="T111" s="144" t="e">
        <f t="shared" si="206"/>
        <v>#DIV/0!</v>
      </c>
      <c r="U111" s="144" t="e">
        <f t="shared" si="206"/>
        <v>#DIV/0!</v>
      </c>
      <c r="V111" s="144" t="e">
        <f t="shared" si="206"/>
        <v>#DIV/0!</v>
      </c>
      <c r="W111" s="189" t="e">
        <f t="shared" si="206"/>
        <v>#DIV/0!</v>
      </c>
    </row>
    <row r="112" spans="1:39" ht="39.950000000000003" customHeight="1">
      <c r="A112" s="72" t="s">
        <v>185</v>
      </c>
      <c r="B112" s="183">
        <f t="shared" ref="B112" si="207">SUM(C112:F112)</f>
        <v>0</v>
      </c>
      <c r="C112" s="130"/>
      <c r="D112" s="130"/>
      <c r="E112" s="130"/>
      <c r="F112" s="130"/>
      <c r="G112" s="183">
        <f t="shared" ref="G112" si="208">SUM(H112:K112)</f>
        <v>0</v>
      </c>
      <c r="H112" s="130"/>
      <c r="I112" s="130"/>
      <c r="J112" s="130"/>
      <c r="K112" s="130"/>
      <c r="L112" s="183">
        <f t="shared" ref="L112" si="209">SUM(M112:P112)</f>
        <v>0</v>
      </c>
      <c r="M112" s="130"/>
      <c r="N112" s="130"/>
      <c r="O112" s="130"/>
      <c r="P112" s="130"/>
      <c r="Q112" s="183">
        <f t="shared" ref="Q112" si="210">+SUM(R112:V112)</f>
        <v>0</v>
      </c>
      <c r="R112" s="130"/>
      <c r="S112" s="130"/>
      <c r="T112" s="130"/>
      <c r="U112" s="130"/>
      <c r="V112" s="130"/>
      <c r="W112" s="187">
        <f t="shared" ref="W112" si="211">B112+G112+L112+Q112</f>
        <v>0</v>
      </c>
    </row>
    <row r="113" spans="1:39" ht="39.950000000000003" customHeight="1">
      <c r="A113" s="81"/>
      <c r="B113" s="184" t="e">
        <f>B112/B99</f>
        <v>#DIV/0!</v>
      </c>
      <c r="C113" s="144" t="e">
        <f t="shared" ref="C113:W113" si="212">C112/C99</f>
        <v>#DIV/0!</v>
      </c>
      <c r="D113" s="144" t="e">
        <f t="shared" si="212"/>
        <v>#DIV/0!</v>
      </c>
      <c r="E113" s="144" t="e">
        <f t="shared" si="212"/>
        <v>#DIV/0!</v>
      </c>
      <c r="F113" s="144" t="e">
        <f t="shared" si="212"/>
        <v>#DIV/0!</v>
      </c>
      <c r="G113" s="184" t="e">
        <f t="shared" si="212"/>
        <v>#DIV/0!</v>
      </c>
      <c r="H113" s="144" t="e">
        <f t="shared" si="212"/>
        <v>#DIV/0!</v>
      </c>
      <c r="I113" s="144" t="e">
        <f t="shared" si="212"/>
        <v>#DIV/0!</v>
      </c>
      <c r="J113" s="144" t="e">
        <f t="shared" si="212"/>
        <v>#DIV/0!</v>
      </c>
      <c r="K113" s="144" t="e">
        <f t="shared" si="212"/>
        <v>#DIV/0!</v>
      </c>
      <c r="L113" s="184" t="e">
        <f t="shared" si="212"/>
        <v>#DIV/0!</v>
      </c>
      <c r="M113" s="144" t="e">
        <f t="shared" si="212"/>
        <v>#DIV/0!</v>
      </c>
      <c r="N113" s="144" t="e">
        <f t="shared" si="212"/>
        <v>#DIV/0!</v>
      </c>
      <c r="O113" s="144" t="e">
        <f t="shared" si="212"/>
        <v>#DIV/0!</v>
      </c>
      <c r="P113" s="144" t="e">
        <f t="shared" si="212"/>
        <v>#DIV/0!</v>
      </c>
      <c r="Q113" s="184" t="e">
        <f t="shared" si="212"/>
        <v>#DIV/0!</v>
      </c>
      <c r="R113" s="144" t="e">
        <f t="shared" si="212"/>
        <v>#DIV/0!</v>
      </c>
      <c r="S113" s="144" t="e">
        <f t="shared" si="212"/>
        <v>#DIV/0!</v>
      </c>
      <c r="T113" s="144" t="e">
        <f t="shared" si="212"/>
        <v>#DIV/0!</v>
      </c>
      <c r="U113" s="144" t="e">
        <f t="shared" si="212"/>
        <v>#DIV/0!</v>
      </c>
      <c r="V113" s="144" t="e">
        <f t="shared" si="212"/>
        <v>#DIV/0!</v>
      </c>
      <c r="W113" s="189" t="e">
        <f t="shared" si="212"/>
        <v>#DIV/0!</v>
      </c>
    </row>
    <row r="114" spans="1:39" ht="39.950000000000003" customHeight="1">
      <c r="A114" s="84" t="s">
        <v>195</v>
      </c>
      <c r="B114" s="75">
        <f>B106+B108+B110+B112</f>
        <v>54</v>
      </c>
      <c r="C114" s="75">
        <f t="shared" ref="C114:W114" si="213">C106+C108+C110+C112</f>
        <v>13</v>
      </c>
      <c r="D114" s="75">
        <f t="shared" si="213"/>
        <v>12</v>
      </c>
      <c r="E114" s="75">
        <f t="shared" si="213"/>
        <v>13</v>
      </c>
      <c r="F114" s="75">
        <f t="shared" si="213"/>
        <v>16</v>
      </c>
      <c r="G114" s="75">
        <f t="shared" si="213"/>
        <v>42</v>
      </c>
      <c r="H114" s="75">
        <f t="shared" si="213"/>
        <v>12</v>
      </c>
      <c r="I114" s="75">
        <f t="shared" si="213"/>
        <v>10</v>
      </c>
      <c r="J114" s="75">
        <f t="shared" si="213"/>
        <v>15</v>
      </c>
      <c r="K114" s="75">
        <f t="shared" si="213"/>
        <v>5</v>
      </c>
      <c r="L114" s="75">
        <f t="shared" si="213"/>
        <v>71</v>
      </c>
      <c r="M114" s="75">
        <f t="shared" si="213"/>
        <v>31</v>
      </c>
      <c r="N114" s="75">
        <f t="shared" si="213"/>
        <v>6</v>
      </c>
      <c r="O114" s="75">
        <f t="shared" si="213"/>
        <v>16</v>
      </c>
      <c r="P114" s="75">
        <f t="shared" si="213"/>
        <v>18</v>
      </c>
      <c r="Q114" s="75">
        <f t="shared" si="213"/>
        <v>38</v>
      </c>
      <c r="R114" s="75">
        <f t="shared" si="213"/>
        <v>17</v>
      </c>
      <c r="S114" s="75">
        <f t="shared" si="213"/>
        <v>5</v>
      </c>
      <c r="T114" s="75">
        <f t="shared" si="213"/>
        <v>2</v>
      </c>
      <c r="U114" s="75">
        <f t="shared" si="213"/>
        <v>9</v>
      </c>
      <c r="V114" s="75">
        <f t="shared" si="213"/>
        <v>5</v>
      </c>
      <c r="W114" s="75">
        <f t="shared" si="213"/>
        <v>205</v>
      </c>
    </row>
    <row r="115" spans="1:39" s="1" customFormat="1" ht="39.950000000000003" customHeight="1">
      <c r="A115" s="85"/>
      <c r="B115" s="86">
        <f>B114/B101</f>
        <v>0.8571428571428571</v>
      </c>
      <c r="C115" s="86">
        <f t="shared" ref="C115:W115" si="214">C114/C101</f>
        <v>0.8666666666666667</v>
      </c>
      <c r="D115" s="86">
        <f t="shared" si="214"/>
        <v>1</v>
      </c>
      <c r="E115" s="86">
        <f t="shared" si="214"/>
        <v>0.68421052631578949</v>
      </c>
      <c r="F115" s="86">
        <f t="shared" si="214"/>
        <v>0.94117647058823528</v>
      </c>
      <c r="G115" s="86">
        <f t="shared" si="214"/>
        <v>0.93333333333333335</v>
      </c>
      <c r="H115" s="86">
        <f t="shared" si="214"/>
        <v>0.92307692307692313</v>
      </c>
      <c r="I115" s="86">
        <f t="shared" si="214"/>
        <v>0.90909090909090906</v>
      </c>
      <c r="J115" s="86">
        <f t="shared" si="214"/>
        <v>1</v>
      </c>
      <c r="K115" s="86">
        <f t="shared" si="214"/>
        <v>0.83333333333333337</v>
      </c>
      <c r="L115" s="86">
        <f t="shared" si="214"/>
        <v>1</v>
      </c>
      <c r="M115" s="86">
        <f t="shared" si="214"/>
        <v>1</v>
      </c>
      <c r="N115" s="86">
        <f t="shared" si="214"/>
        <v>1</v>
      </c>
      <c r="O115" s="86">
        <f t="shared" si="214"/>
        <v>1</v>
      </c>
      <c r="P115" s="86">
        <f t="shared" si="214"/>
        <v>1</v>
      </c>
      <c r="Q115" s="86">
        <f t="shared" si="214"/>
        <v>0.97435897435897434</v>
      </c>
      <c r="R115" s="86">
        <f t="shared" si="214"/>
        <v>0.94444444444444442</v>
      </c>
      <c r="S115" s="86">
        <f t="shared" si="214"/>
        <v>1</v>
      </c>
      <c r="T115" s="86">
        <f t="shared" si="214"/>
        <v>1</v>
      </c>
      <c r="U115" s="86">
        <f t="shared" si="214"/>
        <v>1</v>
      </c>
      <c r="V115" s="86">
        <f t="shared" si="214"/>
        <v>1</v>
      </c>
      <c r="W115" s="86">
        <f t="shared" si="214"/>
        <v>0.94036697247706424</v>
      </c>
      <c r="X115" s="142"/>
      <c r="AM115" s="33"/>
    </row>
    <row r="116" spans="1:39" ht="60" customHeight="1">
      <c r="A116" s="266" t="s">
        <v>119</v>
      </c>
      <c r="B116" s="266"/>
      <c r="C116" s="266"/>
      <c r="D116" s="266"/>
      <c r="E116" s="266"/>
      <c r="F116" s="266"/>
      <c r="G116" s="266"/>
      <c r="H116" s="266"/>
      <c r="I116" s="266"/>
      <c r="J116" s="266"/>
      <c r="K116" s="266"/>
      <c r="L116" s="266"/>
      <c r="M116" s="266"/>
      <c r="N116" s="266"/>
      <c r="O116" s="266"/>
      <c r="P116" s="266"/>
      <c r="Q116" s="266"/>
      <c r="R116" s="266"/>
      <c r="S116" s="266"/>
      <c r="T116" s="266"/>
      <c r="U116" s="266"/>
      <c r="V116" s="266"/>
      <c r="W116" s="266"/>
      <c r="X116" s="35" t="s">
        <v>173</v>
      </c>
    </row>
    <row r="117" spans="1:39" ht="39.950000000000003" customHeight="1">
      <c r="A117" s="163" t="s">
        <v>186</v>
      </c>
      <c r="B117" s="164">
        <f>SUM(C117:F117)</f>
        <v>90</v>
      </c>
      <c r="C117" s="164">
        <v>20</v>
      </c>
      <c r="D117" s="164">
        <v>20</v>
      </c>
      <c r="E117" s="164">
        <v>31</v>
      </c>
      <c r="F117" s="164">
        <v>19</v>
      </c>
      <c r="G117" s="164">
        <f>SUM(H117:K117)</f>
        <v>160</v>
      </c>
      <c r="H117" s="164">
        <v>57</v>
      </c>
      <c r="I117" s="164">
        <v>52</v>
      </c>
      <c r="J117" s="164">
        <v>35</v>
      </c>
      <c r="K117" s="164">
        <v>16</v>
      </c>
      <c r="L117" s="164">
        <f>SUM(M117:P117)</f>
        <v>127</v>
      </c>
      <c r="M117" s="164">
        <v>67</v>
      </c>
      <c r="N117" s="164">
        <v>6</v>
      </c>
      <c r="O117" s="164">
        <v>23</v>
      </c>
      <c r="P117" s="164">
        <v>31</v>
      </c>
      <c r="Q117" s="164">
        <f>+SUM(R117:V117)</f>
        <v>107</v>
      </c>
      <c r="R117" s="164">
        <v>38</v>
      </c>
      <c r="S117" s="164">
        <v>41</v>
      </c>
      <c r="T117" s="164">
        <v>7</v>
      </c>
      <c r="U117" s="164">
        <v>13</v>
      </c>
      <c r="V117" s="164">
        <v>8</v>
      </c>
      <c r="W117" s="164">
        <f>B117+G117+L117+Q117</f>
        <v>484</v>
      </c>
    </row>
    <row r="118" spans="1:39" ht="39.950000000000003" customHeight="1">
      <c r="A118" s="168"/>
      <c r="B118" s="167">
        <f>B117/B84</f>
        <v>0.65693430656934304</v>
      </c>
      <c r="C118" s="167">
        <f t="shared" ref="C118:W118" si="215">C117/C84</f>
        <v>0.42553191489361702</v>
      </c>
      <c r="D118" s="167">
        <f t="shared" si="215"/>
        <v>0.95238095238095233</v>
      </c>
      <c r="E118" s="167">
        <f t="shared" si="215"/>
        <v>0.63265306122448983</v>
      </c>
      <c r="F118" s="167">
        <f t="shared" si="215"/>
        <v>0.95</v>
      </c>
      <c r="G118" s="167">
        <f t="shared" si="215"/>
        <v>0.82901554404145072</v>
      </c>
      <c r="H118" s="167">
        <f t="shared" si="215"/>
        <v>0.65517241379310343</v>
      </c>
      <c r="I118" s="167">
        <f t="shared" si="215"/>
        <v>0.94545454545454544</v>
      </c>
      <c r="J118" s="167">
        <f t="shared" si="215"/>
        <v>1</v>
      </c>
      <c r="K118" s="167">
        <f t="shared" si="215"/>
        <v>1</v>
      </c>
      <c r="L118" s="167">
        <f t="shared" si="215"/>
        <v>0.84105960264900659</v>
      </c>
      <c r="M118" s="167">
        <f t="shared" si="215"/>
        <v>0.78823529411764703</v>
      </c>
      <c r="N118" s="167">
        <f t="shared" si="215"/>
        <v>0.66666666666666663</v>
      </c>
      <c r="O118" s="167">
        <f t="shared" si="215"/>
        <v>0.92</v>
      </c>
      <c r="P118" s="167">
        <f t="shared" si="215"/>
        <v>0.96875</v>
      </c>
      <c r="Q118" s="167">
        <f t="shared" si="215"/>
        <v>0.86290322580645162</v>
      </c>
      <c r="R118" s="167">
        <f t="shared" si="215"/>
        <v>0.95</v>
      </c>
      <c r="S118" s="167">
        <f t="shared" si="215"/>
        <v>0.77358490566037741</v>
      </c>
      <c r="T118" s="167">
        <f t="shared" si="215"/>
        <v>1</v>
      </c>
      <c r="U118" s="167">
        <f t="shared" si="215"/>
        <v>0.9285714285714286</v>
      </c>
      <c r="V118" s="167">
        <f t="shared" si="215"/>
        <v>0.8</v>
      </c>
      <c r="W118" s="167">
        <f t="shared" si="215"/>
        <v>0.8</v>
      </c>
    </row>
    <row r="119" spans="1:39" ht="39.950000000000003" customHeight="1">
      <c r="A119" s="72" t="s">
        <v>182</v>
      </c>
      <c r="B119" s="73">
        <f>SUM(C119:F119)</f>
        <v>21</v>
      </c>
      <c r="C119" s="27">
        <v>4</v>
      </c>
      <c r="D119" s="27">
        <v>3</v>
      </c>
      <c r="E119" s="27">
        <v>5</v>
      </c>
      <c r="F119" s="27">
        <v>9</v>
      </c>
      <c r="G119" s="73">
        <f t="shared" ref="G119" si="216">SUM(H119:K119)</f>
        <v>20</v>
      </c>
      <c r="H119" s="27">
        <v>2</v>
      </c>
      <c r="I119" s="27">
        <v>4</v>
      </c>
      <c r="J119" s="27">
        <v>10</v>
      </c>
      <c r="K119" s="27">
        <v>4</v>
      </c>
      <c r="L119" s="73">
        <f t="shared" ref="L119" si="217">SUM(M119:P119)</f>
        <v>31</v>
      </c>
      <c r="M119" s="27">
        <v>10</v>
      </c>
      <c r="N119" s="27">
        <v>2</v>
      </c>
      <c r="O119" s="27">
        <v>11</v>
      </c>
      <c r="P119" s="27">
        <v>8</v>
      </c>
      <c r="Q119" s="73">
        <f t="shared" ref="Q119" si="218">+SUM(R119:V119)</f>
        <v>20</v>
      </c>
      <c r="R119" s="27">
        <v>12</v>
      </c>
      <c r="S119" s="27">
        <v>4</v>
      </c>
      <c r="T119" s="27">
        <v>0</v>
      </c>
      <c r="U119" s="27">
        <v>2</v>
      </c>
      <c r="V119" s="27">
        <v>2</v>
      </c>
      <c r="W119" s="5">
        <f t="shared" ref="W119" si="219">B119+G119+L119+Q119</f>
        <v>92</v>
      </c>
    </row>
    <row r="120" spans="1:39" ht="39.950000000000003" customHeight="1">
      <c r="A120" s="81"/>
      <c r="B120" s="82">
        <f>B119/B85</f>
        <v>0.63636363636363635</v>
      </c>
      <c r="C120" s="83">
        <f t="shared" ref="C120:W120" si="220">C119/C85</f>
        <v>0.66666666666666663</v>
      </c>
      <c r="D120" s="83">
        <f t="shared" si="220"/>
        <v>1</v>
      </c>
      <c r="E120" s="83">
        <f t="shared" si="220"/>
        <v>0.625</v>
      </c>
      <c r="F120" s="83">
        <f t="shared" si="220"/>
        <v>0.5625</v>
      </c>
      <c r="G120" s="82">
        <f t="shared" si="220"/>
        <v>0.90909090909090906</v>
      </c>
      <c r="H120" s="83">
        <f t="shared" si="220"/>
        <v>1</v>
      </c>
      <c r="I120" s="83">
        <f t="shared" si="220"/>
        <v>0.8</v>
      </c>
      <c r="J120" s="83">
        <f t="shared" si="220"/>
        <v>0.90909090909090906</v>
      </c>
      <c r="K120" s="83">
        <f t="shared" si="220"/>
        <v>1</v>
      </c>
      <c r="L120" s="82">
        <f t="shared" si="220"/>
        <v>0.83783783783783783</v>
      </c>
      <c r="M120" s="83">
        <f t="shared" si="220"/>
        <v>0.625</v>
      </c>
      <c r="N120" s="83">
        <f t="shared" si="220"/>
        <v>1</v>
      </c>
      <c r="O120" s="83">
        <f t="shared" si="220"/>
        <v>1</v>
      </c>
      <c r="P120" s="83">
        <f t="shared" si="220"/>
        <v>1</v>
      </c>
      <c r="Q120" s="82">
        <f t="shared" si="220"/>
        <v>0.95238095238095233</v>
      </c>
      <c r="R120" s="83">
        <f t="shared" si="220"/>
        <v>0.92307692307692313</v>
      </c>
      <c r="S120" s="83">
        <f t="shared" si="220"/>
        <v>1</v>
      </c>
      <c r="T120" s="83" t="e">
        <f t="shared" si="220"/>
        <v>#DIV/0!</v>
      </c>
      <c r="U120" s="83">
        <f t="shared" si="220"/>
        <v>1</v>
      </c>
      <c r="V120" s="83">
        <f t="shared" si="220"/>
        <v>1</v>
      </c>
      <c r="W120" s="7">
        <f t="shared" si="220"/>
        <v>0.81415929203539827</v>
      </c>
    </row>
    <row r="121" spans="1:39" ht="39.950000000000003" customHeight="1">
      <c r="A121" s="72" t="s">
        <v>183</v>
      </c>
      <c r="B121" s="73">
        <f t="shared" ref="B121" si="221">SUM(C121:F121)</f>
        <v>26</v>
      </c>
      <c r="C121" s="27">
        <v>4</v>
      </c>
      <c r="D121" s="27">
        <v>8</v>
      </c>
      <c r="E121" s="27">
        <v>7</v>
      </c>
      <c r="F121" s="27">
        <v>7</v>
      </c>
      <c r="G121" s="73">
        <f t="shared" ref="G121" si="222">SUM(H121:K121)</f>
        <v>21</v>
      </c>
      <c r="H121" s="27">
        <v>8</v>
      </c>
      <c r="I121" s="27">
        <v>6</v>
      </c>
      <c r="J121" s="27">
        <v>5</v>
      </c>
      <c r="K121" s="27">
        <v>2</v>
      </c>
      <c r="L121" s="73">
        <f t="shared" ref="L121" si="223">SUM(M121:P121)</f>
        <v>33</v>
      </c>
      <c r="M121" s="27">
        <v>15</v>
      </c>
      <c r="N121" s="27">
        <v>4</v>
      </c>
      <c r="O121" s="27">
        <v>5</v>
      </c>
      <c r="P121" s="27">
        <v>9</v>
      </c>
      <c r="Q121" s="73">
        <f t="shared" ref="Q121" si="224">+SUM(R121:V121)</f>
        <v>19</v>
      </c>
      <c r="R121" s="27">
        <v>6</v>
      </c>
      <c r="S121" s="27">
        <v>1</v>
      </c>
      <c r="T121" s="27">
        <v>2</v>
      </c>
      <c r="U121" s="27">
        <v>7</v>
      </c>
      <c r="V121" s="27">
        <v>3</v>
      </c>
      <c r="W121" s="5">
        <f t="shared" ref="W121" si="225">B121+G121+L121+Q121</f>
        <v>99</v>
      </c>
    </row>
    <row r="122" spans="1:39" ht="39.950000000000003" customHeight="1">
      <c r="A122" s="81"/>
      <c r="B122" s="82">
        <f>B121/B86</f>
        <v>0.66666666666666663</v>
      </c>
      <c r="C122" s="83">
        <f t="shared" ref="C122:W122" si="226">C121/C86</f>
        <v>0.44444444444444442</v>
      </c>
      <c r="D122" s="83">
        <f t="shared" si="226"/>
        <v>0.88888888888888884</v>
      </c>
      <c r="E122" s="83">
        <f t="shared" si="226"/>
        <v>0.63636363636363635</v>
      </c>
      <c r="F122" s="83">
        <f t="shared" si="226"/>
        <v>0.7</v>
      </c>
      <c r="G122" s="82">
        <f t="shared" si="226"/>
        <v>0.84</v>
      </c>
      <c r="H122" s="83">
        <f t="shared" si="226"/>
        <v>0.72727272727272729</v>
      </c>
      <c r="I122" s="83">
        <f t="shared" si="226"/>
        <v>1</v>
      </c>
      <c r="J122" s="83">
        <f t="shared" si="226"/>
        <v>0.83333333333333337</v>
      </c>
      <c r="K122" s="83">
        <f t="shared" si="226"/>
        <v>1</v>
      </c>
      <c r="L122" s="82">
        <f t="shared" si="226"/>
        <v>0.94285714285714284</v>
      </c>
      <c r="M122" s="83">
        <f t="shared" si="226"/>
        <v>1</v>
      </c>
      <c r="N122" s="83">
        <f t="shared" si="226"/>
        <v>1</v>
      </c>
      <c r="O122" s="83">
        <f t="shared" si="226"/>
        <v>0.83333333333333337</v>
      </c>
      <c r="P122" s="83">
        <f t="shared" si="226"/>
        <v>0.9</v>
      </c>
      <c r="Q122" s="82">
        <f t="shared" si="226"/>
        <v>1</v>
      </c>
      <c r="R122" s="83">
        <f t="shared" si="226"/>
        <v>1</v>
      </c>
      <c r="S122" s="83">
        <f t="shared" si="226"/>
        <v>1</v>
      </c>
      <c r="T122" s="83">
        <f t="shared" si="226"/>
        <v>1</v>
      </c>
      <c r="U122" s="83">
        <f t="shared" si="226"/>
        <v>1</v>
      </c>
      <c r="V122" s="83">
        <f t="shared" si="226"/>
        <v>1</v>
      </c>
      <c r="W122" s="7">
        <f t="shared" si="226"/>
        <v>0.83898305084745761</v>
      </c>
    </row>
    <row r="123" spans="1:39" ht="39.950000000000003" customHeight="1">
      <c r="A123" s="72" t="s">
        <v>184</v>
      </c>
      <c r="B123" s="183">
        <f t="shared" ref="B123" si="227">SUM(C123:F123)</f>
        <v>0</v>
      </c>
      <c r="C123" s="130"/>
      <c r="D123" s="130"/>
      <c r="E123" s="130"/>
      <c r="F123" s="130"/>
      <c r="G123" s="183">
        <f t="shared" ref="G123" si="228">SUM(H123:K123)</f>
        <v>0</v>
      </c>
      <c r="H123" s="130"/>
      <c r="I123" s="130"/>
      <c r="J123" s="130"/>
      <c r="K123" s="130"/>
      <c r="L123" s="183">
        <f t="shared" ref="L123" si="229">SUM(M123:P123)</f>
        <v>0</v>
      </c>
      <c r="M123" s="130"/>
      <c r="N123" s="130"/>
      <c r="O123" s="130"/>
      <c r="P123" s="130"/>
      <c r="Q123" s="183">
        <f t="shared" ref="Q123" si="230">+SUM(R123:V123)</f>
        <v>0</v>
      </c>
      <c r="R123" s="130"/>
      <c r="S123" s="130"/>
      <c r="T123" s="130"/>
      <c r="U123" s="130"/>
      <c r="V123" s="130"/>
      <c r="W123" s="187">
        <f t="shared" ref="W123" si="231">B123+G123+L123+Q123</f>
        <v>0</v>
      </c>
    </row>
    <row r="124" spans="1:39" ht="39.950000000000003" customHeight="1">
      <c r="A124" s="81"/>
      <c r="B124" s="184" t="e">
        <f>B123/B87</f>
        <v>#DIV/0!</v>
      </c>
      <c r="C124" s="144" t="e">
        <f t="shared" ref="C124:W124" si="232">C123/C87</f>
        <v>#DIV/0!</v>
      </c>
      <c r="D124" s="144" t="e">
        <f t="shared" si="232"/>
        <v>#DIV/0!</v>
      </c>
      <c r="E124" s="144" t="e">
        <f t="shared" si="232"/>
        <v>#DIV/0!</v>
      </c>
      <c r="F124" s="144" t="e">
        <f t="shared" si="232"/>
        <v>#DIV/0!</v>
      </c>
      <c r="G124" s="184" t="e">
        <f t="shared" si="232"/>
        <v>#DIV/0!</v>
      </c>
      <c r="H124" s="144" t="e">
        <f t="shared" si="232"/>
        <v>#DIV/0!</v>
      </c>
      <c r="I124" s="144" t="e">
        <f t="shared" si="232"/>
        <v>#DIV/0!</v>
      </c>
      <c r="J124" s="144" t="e">
        <f t="shared" si="232"/>
        <v>#DIV/0!</v>
      </c>
      <c r="K124" s="144" t="e">
        <f t="shared" si="232"/>
        <v>#DIV/0!</v>
      </c>
      <c r="L124" s="184" t="e">
        <f t="shared" si="232"/>
        <v>#DIV/0!</v>
      </c>
      <c r="M124" s="144" t="e">
        <f t="shared" si="232"/>
        <v>#DIV/0!</v>
      </c>
      <c r="N124" s="144" t="e">
        <f t="shared" si="232"/>
        <v>#DIV/0!</v>
      </c>
      <c r="O124" s="144" t="e">
        <f t="shared" si="232"/>
        <v>#DIV/0!</v>
      </c>
      <c r="P124" s="144" t="e">
        <f t="shared" si="232"/>
        <v>#DIV/0!</v>
      </c>
      <c r="Q124" s="184" t="e">
        <f t="shared" si="232"/>
        <v>#DIV/0!</v>
      </c>
      <c r="R124" s="144" t="e">
        <f t="shared" si="232"/>
        <v>#DIV/0!</v>
      </c>
      <c r="S124" s="144" t="e">
        <f t="shared" si="232"/>
        <v>#DIV/0!</v>
      </c>
      <c r="T124" s="144" t="e">
        <f t="shared" si="232"/>
        <v>#DIV/0!</v>
      </c>
      <c r="U124" s="144" t="e">
        <f t="shared" si="232"/>
        <v>#DIV/0!</v>
      </c>
      <c r="V124" s="144" t="e">
        <f t="shared" si="232"/>
        <v>#DIV/0!</v>
      </c>
      <c r="W124" s="189" t="e">
        <f t="shared" si="232"/>
        <v>#DIV/0!</v>
      </c>
    </row>
    <row r="125" spans="1:39" ht="39.950000000000003" customHeight="1">
      <c r="A125" s="72" t="s">
        <v>185</v>
      </c>
      <c r="B125" s="183">
        <f t="shared" ref="B125" si="233">SUM(C125:F125)</f>
        <v>0</v>
      </c>
      <c r="C125" s="130"/>
      <c r="D125" s="130"/>
      <c r="E125" s="130"/>
      <c r="F125" s="130"/>
      <c r="G125" s="183">
        <f t="shared" ref="G125" si="234">SUM(H125:K125)</f>
        <v>0</v>
      </c>
      <c r="H125" s="130"/>
      <c r="I125" s="130"/>
      <c r="J125" s="130"/>
      <c r="K125" s="130"/>
      <c r="L125" s="183">
        <f t="shared" ref="L125" si="235">SUM(M125:P125)</f>
        <v>0</v>
      </c>
      <c r="M125" s="130"/>
      <c r="N125" s="130"/>
      <c r="O125" s="130"/>
      <c r="P125" s="130"/>
      <c r="Q125" s="183">
        <f t="shared" ref="Q125" si="236">+SUM(R125:V125)</f>
        <v>0</v>
      </c>
      <c r="R125" s="130"/>
      <c r="S125" s="130"/>
      <c r="T125" s="130"/>
      <c r="U125" s="130"/>
      <c r="V125" s="130"/>
      <c r="W125" s="187">
        <f t="shared" ref="W125" si="237">B125+G125+L125+Q125</f>
        <v>0</v>
      </c>
    </row>
    <row r="126" spans="1:39" ht="39.950000000000003" customHeight="1">
      <c r="A126" s="81"/>
      <c r="B126" s="184" t="e">
        <f>B125/B88</f>
        <v>#DIV/0!</v>
      </c>
      <c r="C126" s="144" t="e">
        <f t="shared" ref="C126:W126" si="238">C125/C88</f>
        <v>#DIV/0!</v>
      </c>
      <c r="D126" s="144" t="e">
        <f t="shared" si="238"/>
        <v>#DIV/0!</v>
      </c>
      <c r="E126" s="144" t="e">
        <f t="shared" si="238"/>
        <v>#DIV/0!</v>
      </c>
      <c r="F126" s="144" t="e">
        <f t="shared" si="238"/>
        <v>#DIV/0!</v>
      </c>
      <c r="G126" s="184" t="e">
        <f t="shared" si="238"/>
        <v>#DIV/0!</v>
      </c>
      <c r="H126" s="144" t="e">
        <f t="shared" si="238"/>
        <v>#DIV/0!</v>
      </c>
      <c r="I126" s="144" t="e">
        <f t="shared" si="238"/>
        <v>#DIV/0!</v>
      </c>
      <c r="J126" s="144" t="e">
        <f t="shared" si="238"/>
        <v>#DIV/0!</v>
      </c>
      <c r="K126" s="144" t="e">
        <f t="shared" si="238"/>
        <v>#DIV/0!</v>
      </c>
      <c r="L126" s="184" t="e">
        <f t="shared" si="238"/>
        <v>#DIV/0!</v>
      </c>
      <c r="M126" s="144" t="e">
        <f t="shared" si="238"/>
        <v>#DIV/0!</v>
      </c>
      <c r="N126" s="144" t="e">
        <f t="shared" si="238"/>
        <v>#DIV/0!</v>
      </c>
      <c r="O126" s="144" t="e">
        <f t="shared" si="238"/>
        <v>#DIV/0!</v>
      </c>
      <c r="P126" s="144" t="e">
        <f t="shared" si="238"/>
        <v>#DIV/0!</v>
      </c>
      <c r="Q126" s="184" t="e">
        <f t="shared" si="238"/>
        <v>#DIV/0!</v>
      </c>
      <c r="R126" s="144" t="e">
        <f t="shared" si="238"/>
        <v>#DIV/0!</v>
      </c>
      <c r="S126" s="144" t="e">
        <f t="shared" si="238"/>
        <v>#DIV/0!</v>
      </c>
      <c r="T126" s="144" t="e">
        <f t="shared" si="238"/>
        <v>#DIV/0!</v>
      </c>
      <c r="U126" s="144" t="e">
        <f t="shared" si="238"/>
        <v>#DIV/0!</v>
      </c>
      <c r="V126" s="144" t="e">
        <f t="shared" si="238"/>
        <v>#DIV/0!</v>
      </c>
      <c r="W126" s="189" t="e">
        <f t="shared" si="238"/>
        <v>#DIV/0!</v>
      </c>
    </row>
    <row r="127" spans="1:39" ht="39.950000000000003" customHeight="1">
      <c r="A127" s="84" t="s">
        <v>195</v>
      </c>
      <c r="B127" s="75">
        <f>SUM(C127:F127)</f>
        <v>47</v>
      </c>
      <c r="C127" s="75">
        <f>C119+C121+C123+C125</f>
        <v>8</v>
      </c>
      <c r="D127" s="75">
        <f t="shared" ref="D127:F127" si="239">D119+D121+D123+D125</f>
        <v>11</v>
      </c>
      <c r="E127" s="75">
        <f t="shared" si="239"/>
        <v>12</v>
      </c>
      <c r="F127" s="75">
        <f t="shared" si="239"/>
        <v>16</v>
      </c>
      <c r="G127" s="75">
        <f>SUM(H127:K127)</f>
        <v>41</v>
      </c>
      <c r="H127" s="75">
        <f>H119+H121+H123+H125</f>
        <v>10</v>
      </c>
      <c r="I127" s="75">
        <f t="shared" ref="I127:K127" si="240">I119+I121+I123+I125</f>
        <v>10</v>
      </c>
      <c r="J127" s="75">
        <f t="shared" si="240"/>
        <v>15</v>
      </c>
      <c r="K127" s="75">
        <f t="shared" si="240"/>
        <v>6</v>
      </c>
      <c r="L127" s="75">
        <f>SUM(M127:P127)</f>
        <v>64</v>
      </c>
      <c r="M127" s="75">
        <f>M119+M121+M123+M125</f>
        <v>25</v>
      </c>
      <c r="N127" s="75">
        <f t="shared" ref="N127:P127" si="241">N119+N121+N123+N125</f>
        <v>6</v>
      </c>
      <c r="O127" s="75">
        <f t="shared" si="241"/>
        <v>16</v>
      </c>
      <c r="P127" s="75">
        <f t="shared" si="241"/>
        <v>17</v>
      </c>
      <c r="Q127" s="75">
        <f>SUM(R127:V127)</f>
        <v>39</v>
      </c>
      <c r="R127" s="75">
        <f>R119+R121+R123+R125</f>
        <v>18</v>
      </c>
      <c r="S127" s="75">
        <f t="shared" ref="S127:U127" si="242">S119+S121+S123+S125</f>
        <v>5</v>
      </c>
      <c r="T127" s="75">
        <f t="shared" si="242"/>
        <v>2</v>
      </c>
      <c r="U127" s="75">
        <f t="shared" si="242"/>
        <v>9</v>
      </c>
      <c r="V127" s="75">
        <f>V119+V121+V123+V125</f>
        <v>5</v>
      </c>
      <c r="W127" s="75">
        <f>Q127+L127+G127+B127</f>
        <v>191</v>
      </c>
    </row>
    <row r="128" spans="1:39" ht="39.950000000000003" customHeight="1">
      <c r="A128" s="85"/>
      <c r="B128" s="86">
        <f>B127/B89</f>
        <v>0.65277777777777779</v>
      </c>
      <c r="C128" s="86">
        <f t="shared" ref="C128:W128" si="243">C127/C89</f>
        <v>0.53333333333333333</v>
      </c>
      <c r="D128" s="86">
        <f t="shared" si="243"/>
        <v>0.91666666666666663</v>
      </c>
      <c r="E128" s="86">
        <f t="shared" si="243"/>
        <v>0.63157894736842102</v>
      </c>
      <c r="F128" s="86">
        <f t="shared" si="243"/>
        <v>0.61538461538461542</v>
      </c>
      <c r="G128" s="86">
        <f t="shared" si="243"/>
        <v>0.87234042553191493</v>
      </c>
      <c r="H128" s="86">
        <f t="shared" si="243"/>
        <v>0.76923076923076927</v>
      </c>
      <c r="I128" s="86">
        <f t="shared" si="243"/>
        <v>0.90909090909090906</v>
      </c>
      <c r="J128" s="86">
        <f t="shared" si="243"/>
        <v>0.88235294117647056</v>
      </c>
      <c r="K128" s="86">
        <f t="shared" si="243"/>
        <v>1</v>
      </c>
      <c r="L128" s="86">
        <f t="shared" si="243"/>
        <v>0.88888888888888884</v>
      </c>
      <c r="M128" s="86">
        <f t="shared" si="243"/>
        <v>0.80645161290322576</v>
      </c>
      <c r="N128" s="86">
        <f t="shared" si="243"/>
        <v>1</v>
      </c>
      <c r="O128" s="86">
        <f t="shared" si="243"/>
        <v>0.94117647058823528</v>
      </c>
      <c r="P128" s="86">
        <f t="shared" si="243"/>
        <v>0.94444444444444442</v>
      </c>
      <c r="Q128" s="86">
        <f t="shared" si="243"/>
        <v>0.97499999999999998</v>
      </c>
      <c r="R128" s="86">
        <f t="shared" si="243"/>
        <v>0.94736842105263153</v>
      </c>
      <c r="S128" s="86">
        <f t="shared" si="243"/>
        <v>1</v>
      </c>
      <c r="T128" s="86">
        <f t="shared" si="243"/>
        <v>1</v>
      </c>
      <c r="U128" s="86">
        <f t="shared" si="243"/>
        <v>1</v>
      </c>
      <c r="V128" s="86">
        <f t="shared" si="243"/>
        <v>1</v>
      </c>
      <c r="W128" s="86">
        <f t="shared" si="243"/>
        <v>0.82683982683982682</v>
      </c>
    </row>
    <row r="129" spans="1:23" ht="21.75">
      <c r="A129" s="90" t="s">
        <v>479</v>
      </c>
      <c r="B129" s="100"/>
      <c r="C129" s="100"/>
      <c r="D129" s="100"/>
      <c r="E129" s="100"/>
      <c r="F129" s="100"/>
      <c r="G129" s="100"/>
      <c r="H129" s="100"/>
      <c r="I129" s="100"/>
      <c r="J129" s="100"/>
      <c r="K129" s="100"/>
      <c r="L129" s="100"/>
      <c r="M129" s="100"/>
      <c r="N129" s="100"/>
      <c r="O129" s="100"/>
      <c r="P129" s="100"/>
      <c r="Q129" s="100"/>
      <c r="R129" s="100"/>
      <c r="S129" s="100"/>
      <c r="T129" s="100"/>
      <c r="U129" s="100"/>
      <c r="V129" s="100"/>
      <c r="W129" s="100"/>
    </row>
    <row r="130" spans="1:23">
      <c r="A130" s="100"/>
      <c r="B130" s="100"/>
      <c r="C130" s="100"/>
      <c r="D130" s="100"/>
      <c r="E130" s="100"/>
      <c r="F130" s="100"/>
      <c r="G130" s="100"/>
      <c r="H130" s="100"/>
      <c r="I130" s="100"/>
      <c r="J130" s="100"/>
      <c r="K130" s="100"/>
      <c r="L130" s="100"/>
      <c r="M130" s="100"/>
      <c r="N130" s="100"/>
      <c r="O130" s="100"/>
      <c r="P130" s="100"/>
      <c r="Q130" s="100"/>
      <c r="R130" s="100"/>
      <c r="S130" s="100"/>
      <c r="T130" s="100"/>
      <c r="U130" s="100"/>
      <c r="V130" s="100"/>
      <c r="W130" s="100"/>
    </row>
    <row r="131" spans="1:23">
      <c r="A131" s="100"/>
      <c r="B131" s="100"/>
      <c r="C131" s="100"/>
      <c r="D131" s="100"/>
      <c r="E131" s="100"/>
      <c r="F131" s="100"/>
      <c r="G131" s="100"/>
      <c r="H131" s="100"/>
      <c r="I131" s="100"/>
      <c r="J131" s="100"/>
      <c r="K131" s="100"/>
      <c r="L131" s="100"/>
      <c r="M131" s="100"/>
      <c r="N131" s="100"/>
      <c r="O131" s="100"/>
      <c r="P131" s="100"/>
      <c r="Q131" s="100"/>
      <c r="R131" s="100"/>
      <c r="S131" s="100"/>
      <c r="T131" s="100"/>
      <c r="U131" s="100"/>
      <c r="V131" s="100"/>
      <c r="W131" s="100"/>
    </row>
    <row r="132" spans="1:23">
      <c r="A132" s="100"/>
      <c r="B132" s="100"/>
      <c r="C132" s="100"/>
      <c r="D132" s="100"/>
      <c r="E132" s="100"/>
      <c r="F132" s="100"/>
      <c r="G132" s="100"/>
      <c r="H132" s="100"/>
      <c r="I132" s="100"/>
      <c r="J132" s="100"/>
      <c r="K132" s="100"/>
      <c r="L132" s="100"/>
      <c r="M132" s="100"/>
      <c r="N132" s="100"/>
      <c r="O132" s="100"/>
      <c r="P132" s="100"/>
      <c r="Q132" s="100"/>
      <c r="R132" s="100"/>
      <c r="S132" s="100"/>
      <c r="T132" s="100"/>
      <c r="U132" s="100"/>
      <c r="V132" s="100"/>
      <c r="W132" s="100"/>
    </row>
  </sheetData>
  <mergeCells count="13">
    <mergeCell ref="A2:W2"/>
    <mergeCell ref="A71:W71"/>
    <mergeCell ref="A25:W25"/>
    <mergeCell ref="A82:W83"/>
    <mergeCell ref="A90:W90"/>
    <mergeCell ref="A116:W116"/>
    <mergeCell ref="A103:W103"/>
    <mergeCell ref="A60:W60"/>
    <mergeCell ref="A8:W8"/>
    <mergeCell ref="A36:W37"/>
    <mergeCell ref="A14:W14"/>
    <mergeCell ref="A43:W43"/>
    <mergeCell ref="A54:W54"/>
  </mergeCells>
  <pageMargins left="0.74803149606299213" right="0.74803149606299213" top="0.98425196850393704" bottom="0.98425196850393704" header="0.51181102362204722" footer="0.51181102362204722"/>
  <pageSetup paperSize="9" scale="32" firstPageNumber="22" fitToHeight="9" orientation="landscape" useFirstPageNumber="1" r:id="rId1"/>
  <headerFooter alignWithMargins="0">
    <oddFooter>&amp;R Page &amp;P</oddFooter>
  </headerFooter>
  <rowBreaks count="4" manualBreakCount="4">
    <brk id="24" max="22" man="1"/>
    <brk id="53" max="22" man="1"/>
    <brk id="81" max="22" man="1"/>
    <brk id="102" max="22" man="1"/>
  </rowBreaks>
</worksheet>
</file>

<file path=xl/worksheets/sheet11.xml><?xml version="1.0" encoding="utf-8"?>
<worksheet xmlns="http://schemas.openxmlformats.org/spreadsheetml/2006/main" xmlns:r="http://schemas.openxmlformats.org/officeDocument/2006/relationships">
  <sheetPr>
    <tabColor rgb="FF00B050"/>
  </sheetPr>
  <dimension ref="A1:K127"/>
  <sheetViews>
    <sheetView view="pageBreakPreview" zoomScale="50" zoomScaleNormal="65" zoomScaleSheetLayoutView="50" workbookViewId="0">
      <pane ySplit="1" topLeftCell="A2" activePane="bottomLeft" state="frozen"/>
      <selection activeCell="AA20" sqref="AA20"/>
      <selection pane="bottomLeft"/>
    </sheetView>
  </sheetViews>
  <sheetFormatPr defaultRowHeight="12.75"/>
  <cols>
    <col min="1" max="1" width="100.7109375" style="105" customWidth="1"/>
    <col min="2" max="9" width="35.7109375" style="9" customWidth="1"/>
    <col min="10" max="10" width="40.7109375" style="9" customWidth="1"/>
  </cols>
  <sheetData>
    <row r="1" spans="1:11" ht="249.95" customHeight="1">
      <c r="A1" s="137" t="s">
        <v>254</v>
      </c>
      <c r="B1" s="135" t="s">
        <v>115</v>
      </c>
      <c r="C1" s="135" t="s">
        <v>244</v>
      </c>
      <c r="D1" s="135" t="s">
        <v>245</v>
      </c>
      <c r="E1" s="135" t="s">
        <v>246</v>
      </c>
      <c r="F1" s="135" t="s">
        <v>20</v>
      </c>
      <c r="G1" s="135" t="s">
        <v>21</v>
      </c>
      <c r="H1" s="135" t="s">
        <v>22</v>
      </c>
      <c r="I1" s="135" t="s">
        <v>247</v>
      </c>
      <c r="J1" s="136" t="s">
        <v>25</v>
      </c>
      <c r="K1" s="100"/>
    </row>
    <row r="2" spans="1:11" ht="80.099999999999994" customHeight="1">
      <c r="A2" s="79" t="s">
        <v>243</v>
      </c>
      <c r="B2" s="80"/>
      <c r="C2" s="80"/>
      <c r="D2" s="80"/>
      <c r="E2" s="80"/>
      <c r="F2" s="80"/>
      <c r="G2" s="80"/>
      <c r="H2" s="80"/>
      <c r="I2" s="80"/>
      <c r="J2" s="80"/>
      <c r="K2" s="100"/>
    </row>
    <row r="3" spans="1:11" ht="39.950000000000003" customHeight="1">
      <c r="A3" s="163" t="s">
        <v>253</v>
      </c>
      <c r="B3" s="88">
        <f t="shared" ref="B3:I3" si="0">B4+B5+B6+B7</f>
        <v>0</v>
      </c>
      <c r="C3" s="88">
        <f t="shared" si="0"/>
        <v>0</v>
      </c>
      <c r="D3" s="88">
        <f t="shared" si="0"/>
        <v>0</v>
      </c>
      <c r="E3" s="88">
        <f t="shared" si="0"/>
        <v>0</v>
      </c>
      <c r="F3" s="88">
        <f t="shared" si="0"/>
        <v>0</v>
      </c>
      <c r="G3" s="88">
        <f t="shared" si="0"/>
        <v>0</v>
      </c>
      <c r="H3" s="88">
        <f t="shared" si="0"/>
        <v>0</v>
      </c>
      <c r="I3" s="88">
        <f t="shared" si="0"/>
        <v>0</v>
      </c>
      <c r="J3" s="5">
        <f t="shared" ref="J3:J32" si="1">SUM(B3:I3)</f>
        <v>0</v>
      </c>
      <c r="K3" s="100"/>
    </row>
    <row r="4" spans="1:11" ht="39.950000000000003" customHeight="1">
      <c r="A4" s="199" t="s">
        <v>239</v>
      </c>
      <c r="B4" s="88"/>
      <c r="C4" s="88"/>
      <c r="D4" s="88"/>
      <c r="E4" s="88"/>
      <c r="F4" s="88"/>
      <c r="G4" s="88"/>
      <c r="H4" s="88"/>
      <c r="I4" s="88"/>
      <c r="J4" s="5">
        <f t="shared" si="1"/>
        <v>0</v>
      </c>
      <c r="K4" s="100"/>
    </row>
    <row r="5" spans="1:11" ht="39.950000000000003" customHeight="1">
      <c r="A5" s="199" t="s">
        <v>240</v>
      </c>
      <c r="B5" s="88"/>
      <c r="C5" s="88"/>
      <c r="D5" s="88"/>
      <c r="E5" s="88"/>
      <c r="F5" s="88"/>
      <c r="G5" s="88"/>
      <c r="H5" s="88"/>
      <c r="I5" s="88"/>
      <c r="J5" s="5">
        <f t="shared" si="1"/>
        <v>0</v>
      </c>
      <c r="K5" s="100"/>
    </row>
    <row r="6" spans="1:11" ht="39.950000000000003" customHeight="1">
      <c r="A6" s="199" t="s">
        <v>241</v>
      </c>
      <c r="B6" s="88"/>
      <c r="C6" s="88"/>
      <c r="D6" s="88"/>
      <c r="E6" s="88"/>
      <c r="F6" s="88"/>
      <c r="G6" s="88"/>
      <c r="H6" s="88"/>
      <c r="I6" s="88"/>
      <c r="J6" s="5">
        <f t="shared" si="1"/>
        <v>0</v>
      </c>
      <c r="K6" s="100"/>
    </row>
    <row r="7" spans="1:11" ht="39.950000000000003" customHeight="1">
      <c r="A7" s="199" t="s">
        <v>242</v>
      </c>
      <c r="B7" s="88"/>
      <c r="C7" s="88"/>
      <c r="D7" s="88"/>
      <c r="E7" s="88"/>
      <c r="F7" s="88"/>
      <c r="G7" s="88"/>
      <c r="H7" s="88"/>
      <c r="I7" s="88"/>
      <c r="J7" s="5">
        <f t="shared" si="1"/>
        <v>0</v>
      </c>
      <c r="K7" s="100"/>
    </row>
    <row r="8" spans="1:11" ht="39.950000000000003" customHeight="1">
      <c r="A8" s="218" t="s">
        <v>235</v>
      </c>
      <c r="B8" s="217">
        <f t="shared" ref="B8:I8" si="2">B9+B10+B11+B12</f>
        <v>18</v>
      </c>
      <c r="C8" s="217">
        <f t="shared" si="2"/>
        <v>5</v>
      </c>
      <c r="D8" s="217">
        <f t="shared" si="2"/>
        <v>3</v>
      </c>
      <c r="E8" s="217">
        <f t="shared" si="2"/>
        <v>5</v>
      </c>
      <c r="F8" s="217">
        <f t="shared" si="2"/>
        <v>5</v>
      </c>
      <c r="G8" s="217">
        <f t="shared" si="2"/>
        <v>7</v>
      </c>
      <c r="H8" s="217">
        <f t="shared" si="2"/>
        <v>1</v>
      </c>
      <c r="I8" s="217">
        <f t="shared" si="2"/>
        <v>3</v>
      </c>
      <c r="J8" s="217">
        <f t="shared" si="1"/>
        <v>47</v>
      </c>
      <c r="K8" s="100"/>
    </row>
    <row r="9" spans="1:11" ht="39.950000000000003" customHeight="1">
      <c r="A9" s="132" t="s">
        <v>239</v>
      </c>
      <c r="B9" s="27">
        <v>1</v>
      </c>
      <c r="C9" s="27">
        <v>1</v>
      </c>
      <c r="D9" s="27">
        <v>0</v>
      </c>
      <c r="E9" s="27">
        <v>0</v>
      </c>
      <c r="F9" s="27">
        <v>0</v>
      </c>
      <c r="G9" s="27">
        <v>3</v>
      </c>
      <c r="H9" s="27">
        <v>0</v>
      </c>
      <c r="I9" s="27">
        <v>0</v>
      </c>
      <c r="J9" s="5">
        <f t="shared" si="1"/>
        <v>5</v>
      </c>
      <c r="K9" s="100"/>
    </row>
    <row r="10" spans="1:11" ht="39.950000000000003" customHeight="1">
      <c r="A10" s="132" t="s">
        <v>240</v>
      </c>
      <c r="B10" s="27">
        <v>3</v>
      </c>
      <c r="C10" s="27">
        <v>1</v>
      </c>
      <c r="D10" s="27">
        <v>1</v>
      </c>
      <c r="E10" s="27">
        <v>1</v>
      </c>
      <c r="F10" s="27">
        <v>1</v>
      </c>
      <c r="G10" s="27">
        <v>2</v>
      </c>
      <c r="H10" s="27">
        <v>1</v>
      </c>
      <c r="I10" s="27">
        <v>0</v>
      </c>
      <c r="J10" s="5">
        <f t="shared" si="1"/>
        <v>10</v>
      </c>
      <c r="K10" s="100"/>
    </row>
    <row r="11" spans="1:11" ht="39.950000000000003" customHeight="1">
      <c r="A11" s="132" t="s">
        <v>241</v>
      </c>
      <c r="B11" s="27">
        <v>5</v>
      </c>
      <c r="C11" s="27">
        <v>0</v>
      </c>
      <c r="D11" s="27">
        <v>0</v>
      </c>
      <c r="E11" s="27">
        <v>2</v>
      </c>
      <c r="F11" s="27">
        <v>1</v>
      </c>
      <c r="G11" s="27">
        <v>1</v>
      </c>
      <c r="H11" s="27">
        <v>0</v>
      </c>
      <c r="I11" s="27">
        <v>1</v>
      </c>
      <c r="J11" s="5">
        <f t="shared" si="1"/>
        <v>10</v>
      </c>
      <c r="K11" s="100"/>
    </row>
    <row r="12" spans="1:11" ht="39.950000000000003" customHeight="1">
      <c r="A12" s="132" t="s">
        <v>242</v>
      </c>
      <c r="B12" s="27">
        <v>9</v>
      </c>
      <c r="C12" s="27">
        <v>3</v>
      </c>
      <c r="D12" s="27">
        <v>2</v>
      </c>
      <c r="E12" s="27">
        <v>2</v>
      </c>
      <c r="F12" s="27">
        <v>3</v>
      </c>
      <c r="G12" s="27">
        <v>1</v>
      </c>
      <c r="H12" s="27">
        <v>0</v>
      </c>
      <c r="I12" s="27">
        <v>2</v>
      </c>
      <c r="J12" s="5">
        <f t="shared" si="1"/>
        <v>22</v>
      </c>
      <c r="K12" s="100"/>
    </row>
    <row r="13" spans="1:11" ht="39.950000000000003" customHeight="1">
      <c r="A13" s="218" t="s">
        <v>236</v>
      </c>
      <c r="B13" s="217">
        <f t="shared" ref="B13:I13" si="3">B14+B15+B16+B17</f>
        <v>12</v>
      </c>
      <c r="C13" s="217">
        <f t="shared" si="3"/>
        <v>8</v>
      </c>
      <c r="D13" s="217">
        <f t="shared" si="3"/>
        <v>5</v>
      </c>
      <c r="E13" s="217">
        <f t="shared" si="3"/>
        <v>8</v>
      </c>
      <c r="F13" s="217">
        <f t="shared" si="3"/>
        <v>5</v>
      </c>
      <c r="G13" s="217">
        <f t="shared" si="3"/>
        <v>3</v>
      </c>
      <c r="H13" s="217">
        <f t="shared" si="3"/>
        <v>3</v>
      </c>
      <c r="I13" s="217">
        <f t="shared" si="3"/>
        <v>6</v>
      </c>
      <c r="J13" s="217">
        <f t="shared" si="1"/>
        <v>50</v>
      </c>
      <c r="K13" s="100"/>
    </row>
    <row r="14" spans="1:11" ht="39.950000000000003" customHeight="1">
      <c r="A14" s="132" t="s">
        <v>239</v>
      </c>
      <c r="B14" s="27">
        <v>0</v>
      </c>
      <c r="C14" s="27">
        <v>3</v>
      </c>
      <c r="D14" s="27">
        <v>0</v>
      </c>
      <c r="E14" s="27">
        <v>1</v>
      </c>
      <c r="F14" s="27">
        <v>0</v>
      </c>
      <c r="G14" s="27">
        <v>0</v>
      </c>
      <c r="H14" s="27">
        <v>0</v>
      </c>
      <c r="I14" s="27">
        <v>0</v>
      </c>
      <c r="J14" s="5">
        <f t="shared" si="1"/>
        <v>4</v>
      </c>
      <c r="K14" s="100"/>
    </row>
    <row r="15" spans="1:11" ht="39.950000000000003" customHeight="1">
      <c r="A15" s="132" t="s">
        <v>240</v>
      </c>
      <c r="B15" s="27">
        <v>3</v>
      </c>
      <c r="C15" s="27">
        <v>2</v>
      </c>
      <c r="D15" s="27">
        <v>2</v>
      </c>
      <c r="E15" s="27">
        <v>1</v>
      </c>
      <c r="F15" s="27">
        <v>1</v>
      </c>
      <c r="G15" s="27">
        <v>1</v>
      </c>
      <c r="H15" s="27">
        <v>0</v>
      </c>
      <c r="I15" s="27">
        <v>2</v>
      </c>
      <c r="J15" s="5">
        <f t="shared" si="1"/>
        <v>12</v>
      </c>
      <c r="K15" s="100"/>
    </row>
    <row r="16" spans="1:11" ht="39.950000000000003" customHeight="1">
      <c r="A16" s="132" t="s">
        <v>241</v>
      </c>
      <c r="B16" s="27">
        <v>3</v>
      </c>
      <c r="C16" s="27">
        <v>1</v>
      </c>
      <c r="D16" s="27">
        <v>1</v>
      </c>
      <c r="E16" s="27">
        <v>2</v>
      </c>
      <c r="F16" s="27">
        <v>0</v>
      </c>
      <c r="G16" s="27">
        <v>0</v>
      </c>
      <c r="H16" s="27">
        <v>1</v>
      </c>
      <c r="I16" s="27">
        <v>1</v>
      </c>
      <c r="J16" s="5">
        <f t="shared" si="1"/>
        <v>9</v>
      </c>
      <c r="K16" s="100"/>
    </row>
    <row r="17" spans="1:11" ht="39.950000000000003" customHeight="1">
      <c r="A17" s="132" t="s">
        <v>242</v>
      </c>
      <c r="B17" s="27">
        <v>6</v>
      </c>
      <c r="C17" s="27">
        <v>2</v>
      </c>
      <c r="D17" s="27">
        <v>2</v>
      </c>
      <c r="E17" s="27">
        <v>4</v>
      </c>
      <c r="F17" s="27">
        <v>4</v>
      </c>
      <c r="G17" s="27">
        <v>2</v>
      </c>
      <c r="H17" s="27">
        <v>2</v>
      </c>
      <c r="I17" s="27">
        <v>3</v>
      </c>
      <c r="J17" s="5">
        <f t="shared" si="1"/>
        <v>25</v>
      </c>
      <c r="K17" s="100"/>
    </row>
    <row r="18" spans="1:11" ht="39.950000000000003" customHeight="1">
      <c r="A18" s="218" t="s">
        <v>237</v>
      </c>
      <c r="B18" s="217">
        <f t="shared" ref="B18:I18" si="4">B19+B20+B21+B22</f>
        <v>0</v>
      </c>
      <c r="C18" s="217">
        <f t="shared" si="4"/>
        <v>0</v>
      </c>
      <c r="D18" s="217">
        <f t="shared" si="4"/>
        <v>0</v>
      </c>
      <c r="E18" s="217">
        <f t="shared" si="4"/>
        <v>0</v>
      </c>
      <c r="F18" s="217">
        <f t="shared" si="4"/>
        <v>0</v>
      </c>
      <c r="G18" s="217">
        <f t="shared" si="4"/>
        <v>0</v>
      </c>
      <c r="H18" s="217">
        <f t="shared" si="4"/>
        <v>0</v>
      </c>
      <c r="I18" s="217">
        <f t="shared" si="4"/>
        <v>0</v>
      </c>
      <c r="J18" s="217">
        <f t="shared" si="1"/>
        <v>0</v>
      </c>
      <c r="K18" s="100"/>
    </row>
    <row r="19" spans="1:11" ht="39.950000000000003" customHeight="1">
      <c r="A19" s="132" t="s">
        <v>239</v>
      </c>
      <c r="B19" s="27"/>
      <c r="C19" s="27"/>
      <c r="D19" s="27"/>
      <c r="E19" s="27"/>
      <c r="F19" s="27"/>
      <c r="G19" s="27"/>
      <c r="H19" s="27"/>
      <c r="I19" s="27"/>
      <c r="J19" s="5">
        <f t="shared" si="1"/>
        <v>0</v>
      </c>
      <c r="K19" s="100"/>
    </row>
    <row r="20" spans="1:11" ht="39.950000000000003" customHeight="1">
      <c r="A20" s="132" t="s">
        <v>240</v>
      </c>
      <c r="B20" s="27"/>
      <c r="C20" s="27"/>
      <c r="D20" s="27"/>
      <c r="E20" s="27"/>
      <c r="F20" s="27"/>
      <c r="G20" s="27"/>
      <c r="H20" s="27"/>
      <c r="I20" s="27"/>
      <c r="J20" s="5">
        <f t="shared" si="1"/>
        <v>0</v>
      </c>
      <c r="K20" s="100"/>
    </row>
    <row r="21" spans="1:11" ht="39.950000000000003" customHeight="1">
      <c r="A21" s="132" t="s">
        <v>241</v>
      </c>
      <c r="B21" s="27"/>
      <c r="C21" s="27"/>
      <c r="D21" s="27"/>
      <c r="E21" s="27"/>
      <c r="F21" s="27"/>
      <c r="G21" s="27"/>
      <c r="H21" s="27"/>
      <c r="I21" s="27"/>
      <c r="J21" s="5">
        <f t="shared" si="1"/>
        <v>0</v>
      </c>
      <c r="K21" s="100"/>
    </row>
    <row r="22" spans="1:11" ht="50.1" customHeight="1">
      <c r="A22" s="132" t="s">
        <v>242</v>
      </c>
      <c r="B22" s="27"/>
      <c r="C22" s="27"/>
      <c r="D22" s="27"/>
      <c r="E22" s="27"/>
      <c r="F22" s="27"/>
      <c r="G22" s="27"/>
      <c r="H22" s="27"/>
      <c r="I22" s="27"/>
      <c r="J22" s="5">
        <f t="shared" si="1"/>
        <v>0</v>
      </c>
      <c r="K22" s="100"/>
    </row>
    <row r="23" spans="1:11" ht="39.950000000000003" customHeight="1">
      <c r="A23" s="218" t="s">
        <v>238</v>
      </c>
      <c r="B23" s="217">
        <f t="shared" ref="B23:I23" si="5">B24+B25+B26+B27</f>
        <v>0</v>
      </c>
      <c r="C23" s="217">
        <f t="shared" si="5"/>
        <v>0</v>
      </c>
      <c r="D23" s="217">
        <f t="shared" si="5"/>
        <v>0</v>
      </c>
      <c r="E23" s="217">
        <f t="shared" si="5"/>
        <v>0</v>
      </c>
      <c r="F23" s="217">
        <f t="shared" si="5"/>
        <v>0</v>
      </c>
      <c r="G23" s="217">
        <f t="shared" si="5"/>
        <v>0</v>
      </c>
      <c r="H23" s="217">
        <f t="shared" si="5"/>
        <v>0</v>
      </c>
      <c r="I23" s="217">
        <f t="shared" si="5"/>
        <v>0</v>
      </c>
      <c r="J23" s="217">
        <f t="shared" si="1"/>
        <v>0</v>
      </c>
      <c r="K23" s="100"/>
    </row>
    <row r="24" spans="1:11" s="1" customFormat="1" ht="39.950000000000003" customHeight="1">
      <c r="A24" s="132" t="s">
        <v>239</v>
      </c>
      <c r="B24" s="130"/>
      <c r="C24" s="130"/>
      <c r="D24" s="130"/>
      <c r="E24" s="130"/>
      <c r="F24" s="130"/>
      <c r="G24" s="130"/>
      <c r="H24" s="130"/>
      <c r="I24" s="130"/>
      <c r="J24" s="5">
        <f t="shared" si="1"/>
        <v>0</v>
      </c>
      <c r="K24" s="131"/>
    </row>
    <row r="25" spans="1:11" s="1" customFormat="1" ht="39.950000000000003" customHeight="1">
      <c r="A25" s="132" t="s">
        <v>240</v>
      </c>
      <c r="B25" s="130"/>
      <c r="C25" s="130"/>
      <c r="D25" s="130"/>
      <c r="E25" s="130"/>
      <c r="F25" s="130"/>
      <c r="G25" s="130"/>
      <c r="H25" s="130"/>
      <c r="I25" s="130"/>
      <c r="J25" s="5">
        <f t="shared" si="1"/>
        <v>0</v>
      </c>
      <c r="K25" s="131"/>
    </row>
    <row r="26" spans="1:11" s="1" customFormat="1" ht="39.950000000000003" customHeight="1">
      <c r="A26" s="132" t="s">
        <v>241</v>
      </c>
      <c r="B26" s="130"/>
      <c r="C26" s="130"/>
      <c r="D26" s="130"/>
      <c r="E26" s="130"/>
      <c r="F26" s="130"/>
      <c r="G26" s="130"/>
      <c r="H26" s="130"/>
      <c r="I26" s="130"/>
      <c r="J26" s="5">
        <f t="shared" si="1"/>
        <v>0</v>
      </c>
      <c r="K26" s="131"/>
    </row>
    <row r="27" spans="1:11" s="1" customFormat="1" ht="39.950000000000003" customHeight="1">
      <c r="A27" s="132" t="s">
        <v>242</v>
      </c>
      <c r="B27" s="130"/>
      <c r="C27" s="130"/>
      <c r="D27" s="130"/>
      <c r="E27" s="130"/>
      <c r="F27" s="130"/>
      <c r="G27" s="130"/>
      <c r="H27" s="130"/>
      <c r="I27" s="130"/>
      <c r="J27" s="5">
        <f t="shared" si="1"/>
        <v>0</v>
      </c>
      <c r="K27" s="131"/>
    </row>
    <row r="28" spans="1:11" ht="39.950000000000003" customHeight="1">
      <c r="A28" s="74" t="s">
        <v>189</v>
      </c>
      <c r="B28" s="75">
        <f t="shared" ref="B28:I28" si="6">B29+B30+B31+B32</f>
        <v>30</v>
      </c>
      <c r="C28" s="75">
        <f t="shared" si="6"/>
        <v>13</v>
      </c>
      <c r="D28" s="75">
        <f t="shared" si="6"/>
        <v>8</v>
      </c>
      <c r="E28" s="75">
        <f t="shared" si="6"/>
        <v>13</v>
      </c>
      <c r="F28" s="75">
        <f t="shared" si="6"/>
        <v>10</v>
      </c>
      <c r="G28" s="75">
        <f t="shared" si="6"/>
        <v>10</v>
      </c>
      <c r="H28" s="75">
        <f t="shared" si="6"/>
        <v>4</v>
      </c>
      <c r="I28" s="75">
        <f t="shared" si="6"/>
        <v>9</v>
      </c>
      <c r="J28" s="75">
        <f t="shared" si="1"/>
        <v>97</v>
      </c>
      <c r="K28" s="100"/>
    </row>
    <row r="29" spans="1:11" s="1" customFormat="1" ht="39.950000000000003" customHeight="1">
      <c r="A29" s="133" t="s">
        <v>239</v>
      </c>
      <c r="B29" s="75">
        <f t="shared" ref="B29:I32" si="7">B9+B14+B19+B24</f>
        <v>1</v>
      </c>
      <c r="C29" s="75">
        <f t="shared" si="7"/>
        <v>4</v>
      </c>
      <c r="D29" s="75">
        <f t="shared" si="7"/>
        <v>0</v>
      </c>
      <c r="E29" s="75">
        <f t="shared" si="7"/>
        <v>1</v>
      </c>
      <c r="F29" s="75">
        <f t="shared" si="7"/>
        <v>0</v>
      </c>
      <c r="G29" s="75">
        <f t="shared" si="7"/>
        <v>3</v>
      </c>
      <c r="H29" s="75">
        <f t="shared" si="7"/>
        <v>0</v>
      </c>
      <c r="I29" s="75">
        <f t="shared" si="7"/>
        <v>0</v>
      </c>
      <c r="J29" s="75">
        <f t="shared" si="1"/>
        <v>9</v>
      </c>
      <c r="K29" s="131"/>
    </row>
    <row r="30" spans="1:11" ht="39.950000000000003" customHeight="1">
      <c r="A30" s="133" t="s">
        <v>240</v>
      </c>
      <c r="B30" s="75">
        <f t="shared" si="7"/>
        <v>6</v>
      </c>
      <c r="C30" s="75">
        <f t="shared" si="7"/>
        <v>3</v>
      </c>
      <c r="D30" s="75">
        <f t="shared" si="7"/>
        <v>3</v>
      </c>
      <c r="E30" s="75">
        <f t="shared" si="7"/>
        <v>2</v>
      </c>
      <c r="F30" s="75">
        <f t="shared" si="7"/>
        <v>2</v>
      </c>
      <c r="G30" s="75">
        <f t="shared" si="7"/>
        <v>3</v>
      </c>
      <c r="H30" s="75">
        <f t="shared" si="7"/>
        <v>1</v>
      </c>
      <c r="I30" s="75">
        <f t="shared" si="7"/>
        <v>2</v>
      </c>
      <c r="J30" s="75">
        <f t="shared" si="1"/>
        <v>22</v>
      </c>
      <c r="K30" s="100"/>
    </row>
    <row r="31" spans="1:11" ht="39.950000000000003" customHeight="1">
      <c r="A31" s="133" t="s">
        <v>241</v>
      </c>
      <c r="B31" s="75">
        <f t="shared" si="7"/>
        <v>8</v>
      </c>
      <c r="C31" s="75">
        <f t="shared" si="7"/>
        <v>1</v>
      </c>
      <c r="D31" s="75">
        <f t="shared" si="7"/>
        <v>1</v>
      </c>
      <c r="E31" s="75">
        <f t="shared" si="7"/>
        <v>4</v>
      </c>
      <c r="F31" s="75">
        <f t="shared" si="7"/>
        <v>1</v>
      </c>
      <c r="G31" s="75">
        <f t="shared" si="7"/>
        <v>1</v>
      </c>
      <c r="H31" s="75">
        <f t="shared" si="7"/>
        <v>1</v>
      </c>
      <c r="I31" s="75">
        <f t="shared" si="7"/>
        <v>2</v>
      </c>
      <c r="J31" s="75">
        <f t="shared" si="1"/>
        <v>19</v>
      </c>
      <c r="K31" s="100"/>
    </row>
    <row r="32" spans="1:11" ht="39.950000000000003" customHeight="1">
      <c r="A32" s="133" t="s">
        <v>242</v>
      </c>
      <c r="B32" s="75">
        <f t="shared" si="7"/>
        <v>15</v>
      </c>
      <c r="C32" s="75">
        <f t="shared" si="7"/>
        <v>5</v>
      </c>
      <c r="D32" s="75">
        <f t="shared" si="7"/>
        <v>4</v>
      </c>
      <c r="E32" s="75">
        <f t="shared" si="7"/>
        <v>6</v>
      </c>
      <c r="F32" s="75">
        <f t="shared" si="7"/>
        <v>7</v>
      </c>
      <c r="G32" s="75">
        <f t="shared" si="7"/>
        <v>3</v>
      </c>
      <c r="H32" s="75">
        <f t="shared" si="7"/>
        <v>2</v>
      </c>
      <c r="I32" s="75">
        <f t="shared" si="7"/>
        <v>5</v>
      </c>
      <c r="J32" s="75">
        <f t="shared" si="1"/>
        <v>47</v>
      </c>
      <c r="K32" s="100"/>
    </row>
    <row r="33" spans="1:11" ht="80.099999999999994" customHeight="1">
      <c r="A33" s="79" t="s">
        <v>248</v>
      </c>
      <c r="B33" s="80"/>
      <c r="C33" s="80"/>
      <c r="D33" s="80"/>
      <c r="E33" s="80"/>
      <c r="F33" s="80"/>
      <c r="G33" s="80"/>
      <c r="H33" s="80"/>
      <c r="I33" s="80"/>
      <c r="J33" s="80"/>
      <c r="K33" s="100"/>
    </row>
    <row r="34" spans="1:11" ht="39.950000000000003" customHeight="1">
      <c r="A34" s="163" t="s">
        <v>253</v>
      </c>
      <c r="B34" s="88">
        <f>SUM(B35:B37)</f>
        <v>0</v>
      </c>
      <c r="C34" s="88">
        <f t="shared" ref="C34:I34" si="8">SUM(C35:C37)</f>
        <v>0</v>
      </c>
      <c r="D34" s="88">
        <f t="shared" si="8"/>
        <v>0</v>
      </c>
      <c r="E34" s="88">
        <f t="shared" si="8"/>
        <v>0</v>
      </c>
      <c r="F34" s="88">
        <f t="shared" si="8"/>
        <v>0</v>
      </c>
      <c r="G34" s="88">
        <f t="shared" si="8"/>
        <v>0</v>
      </c>
      <c r="H34" s="88">
        <f t="shared" si="8"/>
        <v>0</v>
      </c>
      <c r="I34" s="88">
        <f t="shared" si="8"/>
        <v>0</v>
      </c>
      <c r="J34" s="5">
        <f t="shared" ref="J34:J57" si="9">SUM(B34:I34)</f>
        <v>0</v>
      </c>
      <c r="K34" s="100"/>
    </row>
    <row r="35" spans="1:11" ht="39.950000000000003" customHeight="1">
      <c r="A35" s="199" t="s">
        <v>239</v>
      </c>
      <c r="B35" s="88"/>
      <c r="C35" s="88"/>
      <c r="D35" s="88"/>
      <c r="E35" s="88"/>
      <c r="F35" s="88"/>
      <c r="G35" s="88"/>
      <c r="H35" s="88"/>
      <c r="I35" s="88"/>
      <c r="J35" s="5">
        <f t="shared" si="9"/>
        <v>0</v>
      </c>
      <c r="K35" s="100"/>
    </row>
    <row r="36" spans="1:11" ht="39.950000000000003" customHeight="1">
      <c r="A36" s="199" t="s">
        <v>240</v>
      </c>
      <c r="B36" s="88"/>
      <c r="C36" s="88"/>
      <c r="D36" s="88"/>
      <c r="E36" s="88"/>
      <c r="F36" s="88"/>
      <c r="G36" s="88"/>
      <c r="H36" s="88"/>
      <c r="I36" s="88"/>
      <c r="J36" s="5">
        <f t="shared" si="9"/>
        <v>0</v>
      </c>
      <c r="K36" s="100"/>
    </row>
    <row r="37" spans="1:11" ht="39.950000000000003" customHeight="1">
      <c r="A37" s="199" t="s">
        <v>241</v>
      </c>
      <c r="B37" s="88"/>
      <c r="C37" s="88"/>
      <c r="D37" s="88"/>
      <c r="E37" s="88"/>
      <c r="F37" s="88"/>
      <c r="G37" s="88"/>
      <c r="H37" s="88"/>
      <c r="I37" s="88"/>
      <c r="J37" s="5">
        <f t="shared" si="9"/>
        <v>0</v>
      </c>
      <c r="K37" s="100"/>
    </row>
    <row r="38" spans="1:11" ht="39.950000000000003" customHeight="1">
      <c r="A38" s="218" t="s">
        <v>235</v>
      </c>
      <c r="B38" s="217">
        <f>SUM(B39:B41)</f>
        <v>10</v>
      </c>
      <c r="C38" s="217">
        <f t="shared" ref="C38:I38" si="10">SUM(C39:C41)</f>
        <v>10</v>
      </c>
      <c r="D38" s="217">
        <f t="shared" si="10"/>
        <v>3</v>
      </c>
      <c r="E38" s="217">
        <f t="shared" si="10"/>
        <v>5</v>
      </c>
      <c r="F38" s="217">
        <f t="shared" si="10"/>
        <v>11</v>
      </c>
      <c r="G38" s="217">
        <f t="shared" si="10"/>
        <v>8</v>
      </c>
      <c r="H38" s="217">
        <f t="shared" si="10"/>
        <v>2</v>
      </c>
      <c r="I38" s="217">
        <f t="shared" si="10"/>
        <v>0</v>
      </c>
      <c r="J38" s="217">
        <f t="shared" si="9"/>
        <v>49</v>
      </c>
      <c r="K38" s="100"/>
    </row>
    <row r="39" spans="1:11" ht="39.950000000000003" customHeight="1">
      <c r="A39" s="132" t="s">
        <v>239</v>
      </c>
      <c r="B39" s="27">
        <v>1</v>
      </c>
      <c r="C39" s="27">
        <v>5</v>
      </c>
      <c r="D39" s="27">
        <v>1</v>
      </c>
      <c r="E39" s="27">
        <v>4</v>
      </c>
      <c r="F39" s="27">
        <v>0</v>
      </c>
      <c r="G39" s="27">
        <v>3</v>
      </c>
      <c r="H39" s="27">
        <v>0</v>
      </c>
      <c r="I39" s="27">
        <v>0</v>
      </c>
      <c r="J39" s="5">
        <f t="shared" si="9"/>
        <v>14</v>
      </c>
      <c r="K39" s="100"/>
    </row>
    <row r="40" spans="1:11" ht="39.950000000000003" customHeight="1">
      <c r="A40" s="132" t="s">
        <v>240</v>
      </c>
      <c r="B40" s="27">
        <v>4</v>
      </c>
      <c r="C40" s="27">
        <v>1</v>
      </c>
      <c r="D40" s="27">
        <v>1</v>
      </c>
      <c r="E40" s="27">
        <v>1</v>
      </c>
      <c r="F40" s="27">
        <v>11</v>
      </c>
      <c r="G40" s="27">
        <v>4</v>
      </c>
      <c r="H40" s="27">
        <v>1</v>
      </c>
      <c r="I40" s="27">
        <v>0</v>
      </c>
      <c r="J40" s="5">
        <f t="shared" si="9"/>
        <v>23</v>
      </c>
      <c r="K40" s="100"/>
    </row>
    <row r="41" spans="1:11" ht="39.950000000000003" customHeight="1">
      <c r="A41" s="132" t="s">
        <v>241</v>
      </c>
      <c r="B41" s="27">
        <v>5</v>
      </c>
      <c r="C41" s="27">
        <v>4</v>
      </c>
      <c r="D41" s="27">
        <v>1</v>
      </c>
      <c r="E41" s="27">
        <v>0</v>
      </c>
      <c r="F41" s="27">
        <v>0</v>
      </c>
      <c r="G41" s="27">
        <v>1</v>
      </c>
      <c r="H41" s="27">
        <v>1</v>
      </c>
      <c r="I41" s="27">
        <v>0</v>
      </c>
      <c r="J41" s="5">
        <f t="shared" si="9"/>
        <v>12</v>
      </c>
      <c r="K41" s="100"/>
    </row>
    <row r="42" spans="1:11" ht="39.950000000000003" customHeight="1">
      <c r="A42" s="218" t="s">
        <v>236</v>
      </c>
      <c r="B42" s="217">
        <f>SUM(B43:B45)</f>
        <v>5</v>
      </c>
      <c r="C42" s="217">
        <f t="shared" ref="C42" si="11">SUM(C43:C45)</f>
        <v>9</v>
      </c>
      <c r="D42" s="217">
        <f t="shared" ref="D42" si="12">SUM(D43:D45)</f>
        <v>9</v>
      </c>
      <c r="E42" s="217">
        <f t="shared" ref="E42" si="13">SUM(E43:E45)</f>
        <v>5</v>
      </c>
      <c r="F42" s="217">
        <f t="shared" ref="F42" si="14">SUM(F43:F45)</f>
        <v>15</v>
      </c>
      <c r="G42" s="217">
        <f t="shared" ref="G42" si="15">SUM(G43:G45)</f>
        <v>1</v>
      </c>
      <c r="H42" s="217">
        <f t="shared" ref="H42" si="16">SUM(H43:H45)</f>
        <v>0</v>
      </c>
      <c r="I42" s="217">
        <f t="shared" ref="I42" si="17">SUM(I43:I45)</f>
        <v>0</v>
      </c>
      <c r="J42" s="217">
        <f t="shared" si="9"/>
        <v>44</v>
      </c>
      <c r="K42" s="100"/>
    </row>
    <row r="43" spans="1:11" ht="39.950000000000003" customHeight="1">
      <c r="A43" s="132" t="s">
        <v>239</v>
      </c>
      <c r="B43" s="27">
        <v>0</v>
      </c>
      <c r="C43" s="27">
        <v>3</v>
      </c>
      <c r="D43" s="27">
        <v>2</v>
      </c>
      <c r="E43" s="27">
        <v>3</v>
      </c>
      <c r="F43" s="27">
        <v>0</v>
      </c>
      <c r="G43" s="27">
        <v>0</v>
      </c>
      <c r="H43" s="27">
        <v>0</v>
      </c>
      <c r="I43" s="27">
        <v>0</v>
      </c>
      <c r="J43" s="5">
        <f t="shared" si="9"/>
        <v>8</v>
      </c>
      <c r="K43" s="100"/>
    </row>
    <row r="44" spans="1:11" ht="39.950000000000003" customHeight="1">
      <c r="A44" s="132" t="s">
        <v>240</v>
      </c>
      <c r="B44" s="27">
        <v>3</v>
      </c>
      <c r="C44" s="27">
        <v>3</v>
      </c>
      <c r="D44" s="27">
        <v>7</v>
      </c>
      <c r="E44" s="27">
        <v>2</v>
      </c>
      <c r="F44" s="27">
        <v>15</v>
      </c>
      <c r="G44" s="27">
        <v>1</v>
      </c>
      <c r="H44" s="27">
        <v>0</v>
      </c>
      <c r="I44" s="27">
        <v>0</v>
      </c>
      <c r="J44" s="5">
        <f t="shared" si="9"/>
        <v>31</v>
      </c>
      <c r="K44" s="100"/>
    </row>
    <row r="45" spans="1:11" ht="39.950000000000003" customHeight="1">
      <c r="A45" s="132" t="s">
        <v>241</v>
      </c>
      <c r="B45" s="27">
        <v>2</v>
      </c>
      <c r="C45" s="27">
        <v>3</v>
      </c>
      <c r="D45" s="27">
        <v>0</v>
      </c>
      <c r="E45" s="27">
        <v>0</v>
      </c>
      <c r="F45" s="27">
        <v>0</v>
      </c>
      <c r="G45" s="27">
        <v>0</v>
      </c>
      <c r="H45" s="27">
        <v>0</v>
      </c>
      <c r="I45" s="27">
        <v>0</v>
      </c>
      <c r="J45" s="5">
        <f t="shared" si="9"/>
        <v>5</v>
      </c>
      <c r="K45" s="100"/>
    </row>
    <row r="46" spans="1:11" ht="39.950000000000003" customHeight="1">
      <c r="A46" s="218" t="s">
        <v>237</v>
      </c>
      <c r="B46" s="217">
        <f>SUM(B47:B49)</f>
        <v>0</v>
      </c>
      <c r="C46" s="217">
        <f t="shared" ref="C46" si="18">SUM(C47:C49)</f>
        <v>0</v>
      </c>
      <c r="D46" s="217">
        <f t="shared" ref="D46" si="19">SUM(D47:D49)</f>
        <v>0</v>
      </c>
      <c r="E46" s="217">
        <f t="shared" ref="E46" si="20">SUM(E47:E49)</f>
        <v>0</v>
      </c>
      <c r="F46" s="217">
        <f t="shared" ref="F46" si="21">SUM(F47:F49)</f>
        <v>0</v>
      </c>
      <c r="G46" s="217">
        <f t="shared" ref="G46" si="22">SUM(G47:G49)</f>
        <v>0</v>
      </c>
      <c r="H46" s="217">
        <f t="shared" ref="H46" si="23">SUM(H47:H49)</f>
        <v>0</v>
      </c>
      <c r="I46" s="217">
        <f t="shared" ref="I46" si="24">SUM(I47:I49)</f>
        <v>0</v>
      </c>
      <c r="J46" s="217">
        <f t="shared" si="9"/>
        <v>0</v>
      </c>
      <c r="K46" s="100"/>
    </row>
    <row r="47" spans="1:11" ht="39.950000000000003" customHeight="1">
      <c r="A47" s="132" t="s">
        <v>239</v>
      </c>
      <c r="B47" s="27"/>
      <c r="C47" s="27"/>
      <c r="D47" s="27"/>
      <c r="E47" s="27"/>
      <c r="F47" s="27"/>
      <c r="G47" s="27"/>
      <c r="H47" s="27"/>
      <c r="I47" s="27"/>
      <c r="J47" s="5">
        <f t="shared" si="9"/>
        <v>0</v>
      </c>
      <c r="K47" s="100"/>
    </row>
    <row r="48" spans="1:11" ht="39.950000000000003" customHeight="1">
      <c r="A48" s="132" t="s">
        <v>240</v>
      </c>
      <c r="B48" s="27"/>
      <c r="C48" s="27"/>
      <c r="D48" s="27"/>
      <c r="E48" s="27"/>
      <c r="F48" s="27"/>
      <c r="G48" s="27"/>
      <c r="H48" s="27"/>
      <c r="I48" s="27"/>
      <c r="J48" s="5">
        <f t="shared" si="9"/>
        <v>0</v>
      </c>
      <c r="K48" s="100"/>
    </row>
    <row r="49" spans="1:11" ht="39.950000000000003" customHeight="1">
      <c r="A49" s="132" t="s">
        <v>241</v>
      </c>
      <c r="B49" s="27"/>
      <c r="C49" s="27"/>
      <c r="D49" s="27"/>
      <c r="E49" s="27"/>
      <c r="F49" s="27"/>
      <c r="G49" s="27"/>
      <c r="H49" s="27"/>
      <c r="I49" s="27"/>
      <c r="J49" s="5">
        <f t="shared" si="9"/>
        <v>0</v>
      </c>
      <c r="K49" s="100"/>
    </row>
    <row r="50" spans="1:11" ht="39.950000000000003" customHeight="1">
      <c r="A50" s="218" t="s">
        <v>238</v>
      </c>
      <c r="B50" s="217">
        <f>SUM(B51:B53)</f>
        <v>0</v>
      </c>
      <c r="C50" s="217">
        <f t="shared" ref="C50" si="25">SUM(C51:C53)</f>
        <v>0</v>
      </c>
      <c r="D50" s="217">
        <f t="shared" ref="D50" si="26">SUM(D51:D53)</f>
        <v>0</v>
      </c>
      <c r="E50" s="217">
        <f t="shared" ref="E50" si="27">SUM(E51:E53)</f>
        <v>0</v>
      </c>
      <c r="F50" s="217">
        <f t="shared" ref="F50" si="28">SUM(F51:F53)</f>
        <v>0</v>
      </c>
      <c r="G50" s="217">
        <f t="shared" ref="G50" si="29">SUM(G51:G53)</f>
        <v>0</v>
      </c>
      <c r="H50" s="217">
        <f t="shared" ref="H50" si="30">SUM(H51:H53)</f>
        <v>0</v>
      </c>
      <c r="I50" s="217">
        <f t="shared" ref="I50" si="31">SUM(I51:I53)</f>
        <v>0</v>
      </c>
      <c r="J50" s="217">
        <f t="shared" si="9"/>
        <v>0</v>
      </c>
      <c r="K50" s="100"/>
    </row>
    <row r="51" spans="1:11" ht="39.950000000000003" customHeight="1">
      <c r="A51" s="132" t="s">
        <v>239</v>
      </c>
      <c r="B51" s="130"/>
      <c r="C51" s="130"/>
      <c r="D51" s="130"/>
      <c r="E51" s="130"/>
      <c r="F51" s="130"/>
      <c r="G51" s="130"/>
      <c r="H51" s="130"/>
      <c r="I51" s="130"/>
      <c r="J51" s="5">
        <f t="shared" si="9"/>
        <v>0</v>
      </c>
      <c r="K51" s="100"/>
    </row>
    <row r="52" spans="1:11" ht="39.950000000000003" customHeight="1">
      <c r="A52" s="132" t="s">
        <v>240</v>
      </c>
      <c r="B52" s="130"/>
      <c r="C52" s="130"/>
      <c r="D52" s="130"/>
      <c r="E52" s="130"/>
      <c r="F52" s="130"/>
      <c r="G52" s="130"/>
      <c r="H52" s="130"/>
      <c r="I52" s="130"/>
      <c r="J52" s="5">
        <f t="shared" si="9"/>
        <v>0</v>
      </c>
      <c r="K52" s="100"/>
    </row>
    <row r="53" spans="1:11" ht="39.950000000000003" customHeight="1">
      <c r="A53" s="132" t="s">
        <v>241</v>
      </c>
      <c r="B53" s="130"/>
      <c r="C53" s="130"/>
      <c r="D53" s="130"/>
      <c r="E53" s="130"/>
      <c r="F53" s="130"/>
      <c r="G53" s="130"/>
      <c r="H53" s="130"/>
      <c r="I53" s="130"/>
      <c r="J53" s="5">
        <f t="shared" si="9"/>
        <v>0</v>
      </c>
      <c r="K53" s="100"/>
    </row>
    <row r="54" spans="1:11" ht="39.950000000000003" customHeight="1">
      <c r="A54" s="74" t="s">
        <v>189</v>
      </c>
      <c r="B54" s="75">
        <f>SUM(B55:B57)</f>
        <v>15</v>
      </c>
      <c r="C54" s="75">
        <f t="shared" ref="C54:I54" si="32">SUM(C55:C57)</f>
        <v>19</v>
      </c>
      <c r="D54" s="75">
        <f t="shared" si="32"/>
        <v>12</v>
      </c>
      <c r="E54" s="75">
        <f t="shared" si="32"/>
        <v>10</v>
      </c>
      <c r="F54" s="75">
        <f t="shared" si="32"/>
        <v>26</v>
      </c>
      <c r="G54" s="75">
        <f t="shared" si="32"/>
        <v>9</v>
      </c>
      <c r="H54" s="75">
        <f t="shared" si="32"/>
        <v>2</v>
      </c>
      <c r="I54" s="75">
        <f t="shared" si="32"/>
        <v>0</v>
      </c>
      <c r="J54" s="75">
        <f t="shared" si="9"/>
        <v>93</v>
      </c>
      <c r="K54" s="100"/>
    </row>
    <row r="55" spans="1:11" ht="39.950000000000003" customHeight="1">
      <c r="A55" s="133" t="s">
        <v>239</v>
      </c>
      <c r="B55" s="75">
        <f t="shared" ref="B55:I57" si="33">B39+B43+B47+B51</f>
        <v>1</v>
      </c>
      <c r="C55" s="75">
        <f t="shared" si="33"/>
        <v>8</v>
      </c>
      <c r="D55" s="75">
        <f t="shared" si="33"/>
        <v>3</v>
      </c>
      <c r="E55" s="75">
        <f t="shared" si="33"/>
        <v>7</v>
      </c>
      <c r="F55" s="75">
        <f t="shared" si="33"/>
        <v>0</v>
      </c>
      <c r="G55" s="75">
        <f t="shared" si="33"/>
        <v>3</v>
      </c>
      <c r="H55" s="75">
        <f t="shared" si="33"/>
        <v>0</v>
      </c>
      <c r="I55" s="75">
        <f t="shared" si="33"/>
        <v>0</v>
      </c>
      <c r="J55" s="75">
        <f t="shared" si="9"/>
        <v>22</v>
      </c>
      <c r="K55" s="100"/>
    </row>
    <row r="56" spans="1:11" ht="39.950000000000003" customHeight="1">
      <c r="A56" s="133" t="s">
        <v>240</v>
      </c>
      <c r="B56" s="75">
        <f t="shared" si="33"/>
        <v>7</v>
      </c>
      <c r="C56" s="75">
        <f t="shared" si="33"/>
        <v>4</v>
      </c>
      <c r="D56" s="75">
        <f t="shared" si="33"/>
        <v>8</v>
      </c>
      <c r="E56" s="75">
        <f t="shared" si="33"/>
        <v>3</v>
      </c>
      <c r="F56" s="75">
        <f t="shared" si="33"/>
        <v>26</v>
      </c>
      <c r="G56" s="75">
        <f t="shared" si="33"/>
        <v>5</v>
      </c>
      <c r="H56" s="75">
        <f t="shared" si="33"/>
        <v>1</v>
      </c>
      <c r="I56" s="75">
        <f t="shared" si="33"/>
        <v>0</v>
      </c>
      <c r="J56" s="75">
        <f t="shared" si="9"/>
        <v>54</v>
      </c>
      <c r="K56" s="100"/>
    </row>
    <row r="57" spans="1:11" ht="39.950000000000003" customHeight="1">
      <c r="A57" s="133" t="s">
        <v>241</v>
      </c>
      <c r="B57" s="75">
        <f t="shared" si="33"/>
        <v>7</v>
      </c>
      <c r="C57" s="75">
        <f t="shared" si="33"/>
        <v>7</v>
      </c>
      <c r="D57" s="75">
        <f t="shared" si="33"/>
        <v>1</v>
      </c>
      <c r="E57" s="75">
        <f t="shared" si="33"/>
        <v>0</v>
      </c>
      <c r="F57" s="75">
        <f t="shared" si="33"/>
        <v>0</v>
      </c>
      <c r="G57" s="75">
        <f t="shared" si="33"/>
        <v>1</v>
      </c>
      <c r="H57" s="75">
        <f t="shared" si="33"/>
        <v>1</v>
      </c>
      <c r="I57" s="75">
        <f t="shared" si="33"/>
        <v>0</v>
      </c>
      <c r="J57" s="75">
        <f t="shared" si="9"/>
        <v>17</v>
      </c>
      <c r="K57" s="100"/>
    </row>
    <row r="58" spans="1:11" ht="80.099999999999994" customHeight="1">
      <c r="A58" s="79" t="s">
        <v>249</v>
      </c>
      <c r="B58" s="80"/>
      <c r="C58" s="80"/>
      <c r="D58" s="80"/>
      <c r="E58" s="80"/>
      <c r="F58" s="80"/>
      <c r="G58" s="80"/>
      <c r="H58" s="80"/>
      <c r="I58" s="80"/>
      <c r="J58" s="80"/>
      <c r="K58" s="100"/>
    </row>
    <row r="59" spans="1:11" ht="39.950000000000003" customHeight="1">
      <c r="A59" s="163" t="s">
        <v>253</v>
      </c>
      <c r="B59" s="88">
        <f t="shared" ref="B59:I59" si="34">B60+B61+B62+B63</f>
        <v>0</v>
      </c>
      <c r="C59" s="88">
        <f t="shared" si="34"/>
        <v>0</v>
      </c>
      <c r="D59" s="88">
        <f t="shared" si="34"/>
        <v>0</v>
      </c>
      <c r="E59" s="88">
        <f t="shared" si="34"/>
        <v>0</v>
      </c>
      <c r="F59" s="88">
        <f t="shared" si="34"/>
        <v>0</v>
      </c>
      <c r="G59" s="88">
        <f t="shared" si="34"/>
        <v>0</v>
      </c>
      <c r="H59" s="88">
        <f t="shared" si="34"/>
        <v>0</v>
      </c>
      <c r="I59" s="88">
        <f t="shared" si="34"/>
        <v>0</v>
      </c>
      <c r="J59" s="5">
        <f t="shared" ref="J59:J88" si="35">SUM(B59:I59)</f>
        <v>0</v>
      </c>
      <c r="K59" s="100"/>
    </row>
    <row r="60" spans="1:11" ht="39.950000000000003" customHeight="1">
      <c r="A60" s="199" t="s">
        <v>239</v>
      </c>
      <c r="B60" s="88"/>
      <c r="C60" s="88"/>
      <c r="D60" s="88"/>
      <c r="E60" s="88"/>
      <c r="F60" s="88"/>
      <c r="G60" s="88"/>
      <c r="H60" s="88"/>
      <c r="I60" s="88"/>
      <c r="J60" s="5">
        <f t="shared" si="35"/>
        <v>0</v>
      </c>
      <c r="K60" s="100"/>
    </row>
    <row r="61" spans="1:11" ht="39.950000000000003" customHeight="1">
      <c r="A61" s="199" t="s">
        <v>240</v>
      </c>
      <c r="B61" s="88"/>
      <c r="C61" s="88"/>
      <c r="D61" s="88"/>
      <c r="E61" s="88"/>
      <c r="F61" s="88"/>
      <c r="G61" s="88"/>
      <c r="H61" s="88"/>
      <c r="I61" s="88"/>
      <c r="J61" s="5">
        <f t="shared" si="35"/>
        <v>0</v>
      </c>
      <c r="K61" s="100"/>
    </row>
    <row r="62" spans="1:11" ht="39.950000000000003" customHeight="1">
      <c r="A62" s="199" t="s">
        <v>241</v>
      </c>
      <c r="B62" s="88"/>
      <c r="C62" s="88"/>
      <c r="D62" s="88"/>
      <c r="E62" s="88"/>
      <c r="F62" s="88"/>
      <c r="G62" s="88"/>
      <c r="H62" s="88"/>
      <c r="I62" s="88"/>
      <c r="J62" s="5">
        <f t="shared" si="35"/>
        <v>0</v>
      </c>
      <c r="K62" s="100"/>
    </row>
    <row r="63" spans="1:11" ht="39.950000000000003" customHeight="1">
      <c r="A63" s="199" t="s">
        <v>242</v>
      </c>
      <c r="B63" s="88"/>
      <c r="C63" s="88"/>
      <c r="D63" s="88"/>
      <c r="E63" s="88"/>
      <c r="F63" s="88"/>
      <c r="G63" s="88"/>
      <c r="H63" s="88"/>
      <c r="I63" s="88"/>
      <c r="J63" s="5">
        <f t="shared" si="35"/>
        <v>0</v>
      </c>
      <c r="K63" s="100"/>
    </row>
    <row r="64" spans="1:11" ht="39.950000000000003" customHeight="1">
      <c r="A64" s="218" t="s">
        <v>235</v>
      </c>
      <c r="B64" s="217">
        <f t="shared" ref="B64:I64" si="36">B65+B66+B67+B68</f>
        <v>21</v>
      </c>
      <c r="C64" s="217">
        <f t="shared" si="36"/>
        <v>1</v>
      </c>
      <c r="D64" s="217">
        <f t="shared" si="36"/>
        <v>3</v>
      </c>
      <c r="E64" s="217">
        <f t="shared" si="36"/>
        <v>1</v>
      </c>
      <c r="F64" s="217">
        <f t="shared" si="36"/>
        <v>3</v>
      </c>
      <c r="G64" s="217">
        <f t="shared" si="36"/>
        <v>2</v>
      </c>
      <c r="H64" s="217">
        <f t="shared" si="36"/>
        <v>0</v>
      </c>
      <c r="I64" s="217">
        <f t="shared" si="36"/>
        <v>1</v>
      </c>
      <c r="J64" s="217">
        <f t="shared" si="35"/>
        <v>32</v>
      </c>
      <c r="K64" s="100"/>
    </row>
    <row r="65" spans="1:11" ht="39.950000000000003" customHeight="1">
      <c r="A65" s="132" t="s">
        <v>239</v>
      </c>
      <c r="B65" s="27">
        <v>1</v>
      </c>
      <c r="C65" s="27">
        <v>0</v>
      </c>
      <c r="D65" s="27">
        <v>0</v>
      </c>
      <c r="E65" s="27">
        <v>0</v>
      </c>
      <c r="F65" s="27">
        <v>2</v>
      </c>
      <c r="G65" s="27">
        <v>0</v>
      </c>
      <c r="H65" s="27">
        <v>0</v>
      </c>
      <c r="I65" s="27">
        <v>0</v>
      </c>
      <c r="J65" s="5">
        <f t="shared" si="35"/>
        <v>3</v>
      </c>
      <c r="K65" s="100"/>
    </row>
    <row r="66" spans="1:11" ht="39.950000000000003" customHeight="1">
      <c r="A66" s="132" t="s">
        <v>240</v>
      </c>
      <c r="B66" s="27">
        <v>5</v>
      </c>
      <c r="C66" s="27">
        <v>1</v>
      </c>
      <c r="D66" s="27">
        <v>1</v>
      </c>
      <c r="E66" s="27">
        <v>0</v>
      </c>
      <c r="F66" s="27">
        <v>1</v>
      </c>
      <c r="G66" s="27">
        <v>1</v>
      </c>
      <c r="H66" s="27">
        <v>0</v>
      </c>
      <c r="I66" s="27">
        <v>0</v>
      </c>
      <c r="J66" s="5">
        <f t="shared" si="35"/>
        <v>9</v>
      </c>
      <c r="K66" s="100"/>
    </row>
    <row r="67" spans="1:11" ht="39.950000000000003" customHeight="1">
      <c r="A67" s="132" t="s">
        <v>241</v>
      </c>
      <c r="B67" s="27">
        <v>4</v>
      </c>
      <c r="C67" s="27">
        <v>0</v>
      </c>
      <c r="D67" s="27">
        <v>0</v>
      </c>
      <c r="E67" s="27">
        <v>1</v>
      </c>
      <c r="F67" s="27">
        <v>0</v>
      </c>
      <c r="G67" s="27">
        <v>1</v>
      </c>
      <c r="H67" s="27">
        <v>0</v>
      </c>
      <c r="I67" s="27">
        <v>1</v>
      </c>
      <c r="J67" s="5">
        <f t="shared" si="35"/>
        <v>7</v>
      </c>
      <c r="K67" s="100"/>
    </row>
    <row r="68" spans="1:11" ht="39.950000000000003" customHeight="1">
      <c r="A68" s="132" t="s">
        <v>242</v>
      </c>
      <c r="B68" s="27">
        <v>11</v>
      </c>
      <c r="C68" s="27">
        <v>0</v>
      </c>
      <c r="D68" s="27">
        <v>2</v>
      </c>
      <c r="E68" s="27">
        <v>0</v>
      </c>
      <c r="F68" s="27">
        <v>0</v>
      </c>
      <c r="G68" s="27">
        <v>0</v>
      </c>
      <c r="H68" s="27">
        <v>0</v>
      </c>
      <c r="I68" s="27">
        <v>0</v>
      </c>
      <c r="J68" s="5">
        <f t="shared" si="35"/>
        <v>13</v>
      </c>
      <c r="K68" s="100"/>
    </row>
    <row r="69" spans="1:11" ht="39.950000000000003" customHeight="1">
      <c r="A69" s="218" t="s">
        <v>236</v>
      </c>
      <c r="B69" s="217">
        <f t="shared" ref="B69:I69" si="37">B70+B71+B72+B73</f>
        <v>22</v>
      </c>
      <c r="C69" s="217">
        <f t="shared" si="37"/>
        <v>0</v>
      </c>
      <c r="D69" s="217">
        <f t="shared" si="37"/>
        <v>6</v>
      </c>
      <c r="E69" s="217">
        <f t="shared" si="37"/>
        <v>4</v>
      </c>
      <c r="F69" s="217">
        <f t="shared" si="37"/>
        <v>7</v>
      </c>
      <c r="G69" s="217">
        <f t="shared" si="37"/>
        <v>2</v>
      </c>
      <c r="H69" s="217">
        <f t="shared" si="37"/>
        <v>0</v>
      </c>
      <c r="I69" s="217">
        <f t="shared" si="37"/>
        <v>2</v>
      </c>
      <c r="J69" s="217">
        <f t="shared" si="35"/>
        <v>43</v>
      </c>
      <c r="K69" s="100"/>
    </row>
    <row r="70" spans="1:11" ht="39.950000000000003" customHeight="1">
      <c r="A70" s="132" t="s">
        <v>239</v>
      </c>
      <c r="B70" s="27">
        <v>3</v>
      </c>
      <c r="C70" s="27">
        <v>0</v>
      </c>
      <c r="D70" s="27">
        <v>3</v>
      </c>
      <c r="E70" s="27">
        <v>1</v>
      </c>
      <c r="F70" s="27">
        <v>1</v>
      </c>
      <c r="G70" s="27">
        <v>0</v>
      </c>
      <c r="H70" s="27">
        <v>0</v>
      </c>
      <c r="I70" s="27">
        <v>0</v>
      </c>
      <c r="J70" s="5">
        <f t="shared" si="35"/>
        <v>8</v>
      </c>
      <c r="K70" s="100"/>
    </row>
    <row r="71" spans="1:11" ht="39.950000000000003" customHeight="1">
      <c r="A71" s="132" t="s">
        <v>240</v>
      </c>
      <c r="B71" s="27">
        <v>5</v>
      </c>
      <c r="C71" s="27">
        <v>0</v>
      </c>
      <c r="D71" s="27">
        <v>0</v>
      </c>
      <c r="E71" s="27">
        <v>0</v>
      </c>
      <c r="F71" s="27">
        <v>4</v>
      </c>
      <c r="G71" s="27">
        <v>1</v>
      </c>
      <c r="H71" s="27">
        <v>0</v>
      </c>
      <c r="I71" s="27">
        <v>0</v>
      </c>
      <c r="J71" s="5">
        <f t="shared" si="35"/>
        <v>10</v>
      </c>
      <c r="K71" s="100"/>
    </row>
    <row r="72" spans="1:11" ht="39.950000000000003" customHeight="1">
      <c r="A72" s="132" t="s">
        <v>241</v>
      </c>
      <c r="B72" s="27">
        <v>1</v>
      </c>
      <c r="C72" s="27">
        <v>0</v>
      </c>
      <c r="D72" s="27">
        <v>0</v>
      </c>
      <c r="E72" s="27">
        <v>2</v>
      </c>
      <c r="F72" s="27">
        <v>0</v>
      </c>
      <c r="G72" s="27">
        <v>0</v>
      </c>
      <c r="H72" s="27">
        <v>0</v>
      </c>
      <c r="I72" s="27">
        <v>0</v>
      </c>
      <c r="J72" s="5">
        <f t="shared" si="35"/>
        <v>3</v>
      </c>
      <c r="K72" s="100"/>
    </row>
    <row r="73" spans="1:11" ht="39.950000000000003" customHeight="1">
      <c r="A73" s="132" t="s">
        <v>242</v>
      </c>
      <c r="B73" s="27">
        <v>13</v>
      </c>
      <c r="C73" s="27">
        <v>0</v>
      </c>
      <c r="D73" s="27">
        <v>3</v>
      </c>
      <c r="E73" s="27">
        <v>1</v>
      </c>
      <c r="F73" s="27">
        <v>2</v>
      </c>
      <c r="G73" s="27">
        <v>1</v>
      </c>
      <c r="H73" s="27">
        <v>0</v>
      </c>
      <c r="I73" s="27">
        <v>2</v>
      </c>
      <c r="J73" s="5">
        <f t="shared" si="35"/>
        <v>22</v>
      </c>
      <c r="K73" s="100"/>
    </row>
    <row r="74" spans="1:11" ht="39.950000000000003" customHeight="1">
      <c r="A74" s="218" t="s">
        <v>237</v>
      </c>
      <c r="B74" s="217">
        <f t="shared" ref="B74:I74" si="38">B75+B76+B77+B78</f>
        <v>0</v>
      </c>
      <c r="C74" s="217">
        <f t="shared" si="38"/>
        <v>0</v>
      </c>
      <c r="D74" s="217">
        <f t="shared" si="38"/>
        <v>0</v>
      </c>
      <c r="E74" s="217">
        <f t="shared" si="38"/>
        <v>0</v>
      </c>
      <c r="F74" s="217">
        <f t="shared" si="38"/>
        <v>0</v>
      </c>
      <c r="G74" s="217">
        <f t="shared" si="38"/>
        <v>0</v>
      </c>
      <c r="H74" s="217">
        <f t="shared" si="38"/>
        <v>0</v>
      </c>
      <c r="I74" s="217">
        <f t="shared" si="38"/>
        <v>0</v>
      </c>
      <c r="J74" s="217">
        <f t="shared" si="35"/>
        <v>0</v>
      </c>
      <c r="K74" s="100"/>
    </row>
    <row r="75" spans="1:11" ht="39.950000000000003" customHeight="1">
      <c r="A75" s="132" t="s">
        <v>239</v>
      </c>
      <c r="B75" s="27"/>
      <c r="C75" s="27"/>
      <c r="D75" s="27"/>
      <c r="E75" s="27"/>
      <c r="F75" s="27"/>
      <c r="G75" s="27"/>
      <c r="H75" s="27"/>
      <c r="I75" s="27"/>
      <c r="J75" s="5">
        <f t="shared" si="35"/>
        <v>0</v>
      </c>
      <c r="K75" s="100"/>
    </row>
    <row r="76" spans="1:11" ht="39.950000000000003" customHeight="1">
      <c r="A76" s="132" t="s">
        <v>240</v>
      </c>
      <c r="B76" s="27"/>
      <c r="C76" s="27"/>
      <c r="D76" s="27"/>
      <c r="E76" s="27"/>
      <c r="F76" s="27"/>
      <c r="G76" s="27"/>
      <c r="H76" s="27"/>
      <c r="I76" s="27"/>
      <c r="J76" s="5">
        <f t="shared" si="35"/>
        <v>0</v>
      </c>
      <c r="K76" s="100"/>
    </row>
    <row r="77" spans="1:11" ht="39.950000000000003" customHeight="1">
      <c r="A77" s="132" t="s">
        <v>241</v>
      </c>
      <c r="B77" s="27"/>
      <c r="C77" s="27"/>
      <c r="D77" s="27"/>
      <c r="E77" s="27"/>
      <c r="F77" s="27"/>
      <c r="G77" s="27"/>
      <c r="H77" s="27"/>
      <c r="I77" s="27"/>
      <c r="J77" s="5">
        <f t="shared" si="35"/>
        <v>0</v>
      </c>
      <c r="K77" s="100"/>
    </row>
    <row r="78" spans="1:11" ht="39.950000000000003" customHeight="1">
      <c r="A78" s="132" t="s">
        <v>242</v>
      </c>
      <c r="B78" s="27"/>
      <c r="C78" s="27"/>
      <c r="D78" s="27"/>
      <c r="E78" s="27"/>
      <c r="F78" s="27"/>
      <c r="G78" s="27"/>
      <c r="H78" s="27"/>
      <c r="I78" s="27"/>
      <c r="J78" s="5">
        <f t="shared" si="35"/>
        <v>0</v>
      </c>
      <c r="K78" s="100"/>
    </row>
    <row r="79" spans="1:11" ht="39.950000000000003" customHeight="1">
      <c r="A79" s="218" t="s">
        <v>238</v>
      </c>
      <c r="B79" s="217">
        <f t="shared" ref="B79:I79" si="39">B80+B81+B82+B83</f>
        <v>0</v>
      </c>
      <c r="C79" s="217">
        <f t="shared" si="39"/>
        <v>0</v>
      </c>
      <c r="D79" s="217">
        <f t="shared" si="39"/>
        <v>0</v>
      </c>
      <c r="E79" s="217">
        <f t="shared" si="39"/>
        <v>0</v>
      </c>
      <c r="F79" s="217">
        <f t="shared" si="39"/>
        <v>0</v>
      </c>
      <c r="G79" s="217">
        <f t="shared" si="39"/>
        <v>0</v>
      </c>
      <c r="H79" s="217">
        <f t="shared" si="39"/>
        <v>0</v>
      </c>
      <c r="I79" s="217">
        <f t="shared" si="39"/>
        <v>0</v>
      </c>
      <c r="J79" s="217">
        <f t="shared" si="35"/>
        <v>0</v>
      </c>
      <c r="K79" s="100"/>
    </row>
    <row r="80" spans="1:11" ht="39.950000000000003" customHeight="1">
      <c r="A80" s="132" t="s">
        <v>239</v>
      </c>
      <c r="B80" s="130"/>
      <c r="C80" s="130"/>
      <c r="D80" s="130"/>
      <c r="E80" s="130"/>
      <c r="F80" s="130"/>
      <c r="G80" s="130"/>
      <c r="H80" s="130"/>
      <c r="I80" s="130"/>
      <c r="J80" s="5">
        <f t="shared" si="35"/>
        <v>0</v>
      </c>
      <c r="K80" s="100"/>
    </row>
    <row r="81" spans="1:11" ht="39.950000000000003" customHeight="1">
      <c r="A81" s="132" t="s">
        <v>240</v>
      </c>
      <c r="B81" s="130"/>
      <c r="C81" s="130"/>
      <c r="D81" s="130"/>
      <c r="E81" s="130"/>
      <c r="F81" s="130"/>
      <c r="G81" s="130"/>
      <c r="H81" s="130"/>
      <c r="I81" s="130"/>
      <c r="J81" s="5">
        <f t="shared" si="35"/>
        <v>0</v>
      </c>
      <c r="K81" s="100"/>
    </row>
    <row r="82" spans="1:11" ht="39.950000000000003" customHeight="1">
      <c r="A82" s="132" t="s">
        <v>241</v>
      </c>
      <c r="B82" s="130"/>
      <c r="C82" s="130"/>
      <c r="D82" s="130"/>
      <c r="E82" s="130"/>
      <c r="F82" s="130"/>
      <c r="G82" s="130"/>
      <c r="H82" s="130"/>
      <c r="I82" s="130"/>
      <c r="J82" s="5">
        <f t="shared" si="35"/>
        <v>0</v>
      </c>
      <c r="K82" s="100"/>
    </row>
    <row r="83" spans="1:11" ht="39.950000000000003" customHeight="1">
      <c r="A83" s="132" t="s">
        <v>242</v>
      </c>
      <c r="B83" s="130"/>
      <c r="C83" s="130"/>
      <c r="D83" s="130"/>
      <c r="E83" s="130"/>
      <c r="F83" s="130"/>
      <c r="G83" s="130"/>
      <c r="H83" s="130"/>
      <c r="I83" s="130"/>
      <c r="J83" s="5">
        <f t="shared" si="35"/>
        <v>0</v>
      </c>
      <c r="K83" s="100"/>
    </row>
    <row r="84" spans="1:11" ht="39.950000000000003" customHeight="1">
      <c r="A84" s="74" t="s">
        <v>189</v>
      </c>
      <c r="B84" s="75">
        <f t="shared" ref="B84:I84" si="40">B85+B86+B87+B88</f>
        <v>43</v>
      </c>
      <c r="C84" s="75">
        <f t="shared" si="40"/>
        <v>1</v>
      </c>
      <c r="D84" s="75">
        <f t="shared" si="40"/>
        <v>9</v>
      </c>
      <c r="E84" s="75">
        <f t="shared" si="40"/>
        <v>5</v>
      </c>
      <c r="F84" s="75">
        <f t="shared" si="40"/>
        <v>10</v>
      </c>
      <c r="G84" s="75">
        <f t="shared" si="40"/>
        <v>4</v>
      </c>
      <c r="H84" s="75">
        <f t="shared" si="40"/>
        <v>0</v>
      </c>
      <c r="I84" s="75">
        <f t="shared" si="40"/>
        <v>3</v>
      </c>
      <c r="J84" s="75">
        <f t="shared" si="35"/>
        <v>75</v>
      </c>
      <c r="K84" s="100"/>
    </row>
    <row r="85" spans="1:11" ht="39.950000000000003" customHeight="1">
      <c r="A85" s="133" t="s">
        <v>239</v>
      </c>
      <c r="B85" s="75">
        <f t="shared" ref="B85:I88" si="41">B65+B70+B75+B80</f>
        <v>4</v>
      </c>
      <c r="C85" s="75">
        <f t="shared" si="41"/>
        <v>0</v>
      </c>
      <c r="D85" s="75">
        <f t="shared" si="41"/>
        <v>3</v>
      </c>
      <c r="E85" s="75">
        <f t="shared" si="41"/>
        <v>1</v>
      </c>
      <c r="F85" s="75">
        <f t="shared" si="41"/>
        <v>3</v>
      </c>
      <c r="G85" s="75">
        <f t="shared" si="41"/>
        <v>0</v>
      </c>
      <c r="H85" s="75">
        <f t="shared" si="41"/>
        <v>0</v>
      </c>
      <c r="I85" s="75">
        <f t="shared" si="41"/>
        <v>0</v>
      </c>
      <c r="J85" s="75">
        <f t="shared" si="35"/>
        <v>11</v>
      </c>
      <c r="K85" s="100"/>
    </row>
    <row r="86" spans="1:11" ht="39.950000000000003" customHeight="1">
      <c r="A86" s="133" t="s">
        <v>240</v>
      </c>
      <c r="B86" s="75">
        <f t="shared" si="41"/>
        <v>10</v>
      </c>
      <c r="C86" s="75">
        <f t="shared" si="41"/>
        <v>1</v>
      </c>
      <c r="D86" s="75">
        <f t="shared" si="41"/>
        <v>1</v>
      </c>
      <c r="E86" s="75">
        <f t="shared" si="41"/>
        <v>0</v>
      </c>
      <c r="F86" s="75">
        <f t="shared" si="41"/>
        <v>5</v>
      </c>
      <c r="G86" s="75">
        <f t="shared" si="41"/>
        <v>2</v>
      </c>
      <c r="H86" s="75">
        <f t="shared" si="41"/>
        <v>0</v>
      </c>
      <c r="I86" s="75">
        <f t="shared" si="41"/>
        <v>0</v>
      </c>
      <c r="J86" s="75">
        <f t="shared" si="35"/>
        <v>19</v>
      </c>
      <c r="K86" s="100"/>
    </row>
    <row r="87" spans="1:11" ht="39.950000000000003" customHeight="1">
      <c r="A87" s="133" t="s">
        <v>241</v>
      </c>
      <c r="B87" s="75">
        <f t="shared" si="41"/>
        <v>5</v>
      </c>
      <c r="C87" s="75">
        <f t="shared" si="41"/>
        <v>0</v>
      </c>
      <c r="D87" s="75">
        <f t="shared" si="41"/>
        <v>0</v>
      </c>
      <c r="E87" s="75">
        <f t="shared" si="41"/>
        <v>3</v>
      </c>
      <c r="F87" s="75">
        <f t="shared" si="41"/>
        <v>0</v>
      </c>
      <c r="G87" s="75">
        <f t="shared" si="41"/>
        <v>1</v>
      </c>
      <c r="H87" s="75">
        <f t="shared" si="41"/>
        <v>0</v>
      </c>
      <c r="I87" s="75">
        <f t="shared" si="41"/>
        <v>1</v>
      </c>
      <c r="J87" s="75">
        <f t="shared" si="35"/>
        <v>10</v>
      </c>
      <c r="K87" s="100"/>
    </row>
    <row r="88" spans="1:11" ht="39.950000000000003" customHeight="1">
      <c r="A88" s="133" t="s">
        <v>242</v>
      </c>
      <c r="B88" s="75">
        <f t="shared" si="41"/>
        <v>24</v>
      </c>
      <c r="C88" s="75">
        <f t="shared" si="41"/>
        <v>0</v>
      </c>
      <c r="D88" s="75">
        <f t="shared" si="41"/>
        <v>5</v>
      </c>
      <c r="E88" s="75">
        <f t="shared" si="41"/>
        <v>1</v>
      </c>
      <c r="F88" s="75">
        <f t="shared" si="41"/>
        <v>2</v>
      </c>
      <c r="G88" s="75">
        <f t="shared" si="41"/>
        <v>1</v>
      </c>
      <c r="H88" s="75">
        <f t="shared" si="41"/>
        <v>0</v>
      </c>
      <c r="I88" s="75">
        <f t="shared" si="41"/>
        <v>2</v>
      </c>
      <c r="J88" s="75">
        <f t="shared" si="35"/>
        <v>35</v>
      </c>
      <c r="K88" s="100"/>
    </row>
    <row r="89" spans="1:11" ht="80.099999999999994" customHeight="1">
      <c r="A89" s="79" t="s">
        <v>256</v>
      </c>
      <c r="B89" s="80"/>
      <c r="C89" s="80"/>
      <c r="D89" s="80"/>
      <c r="E89" s="80"/>
      <c r="F89" s="80"/>
      <c r="G89" s="80"/>
      <c r="H89" s="80"/>
      <c r="I89" s="80"/>
      <c r="J89" s="80"/>
      <c r="K89" s="100"/>
    </row>
    <row r="90" spans="1:11" ht="39.950000000000003" customHeight="1">
      <c r="A90" s="163" t="s">
        <v>253</v>
      </c>
      <c r="B90" s="88">
        <f>SUM(B91:B93)</f>
        <v>0</v>
      </c>
      <c r="C90" s="88">
        <f t="shared" ref="C90" si="42">SUM(C91:C93)</f>
        <v>0</v>
      </c>
      <c r="D90" s="88">
        <f t="shared" ref="D90" si="43">SUM(D91:D93)</f>
        <v>0</v>
      </c>
      <c r="E90" s="88">
        <f t="shared" ref="E90" si="44">SUM(E91:E93)</f>
        <v>0</v>
      </c>
      <c r="F90" s="88">
        <f t="shared" ref="F90" si="45">SUM(F91:F93)</f>
        <v>0</v>
      </c>
      <c r="G90" s="88">
        <f t="shared" ref="G90" si="46">SUM(G91:G93)</f>
        <v>0</v>
      </c>
      <c r="H90" s="88">
        <f t="shared" ref="H90" si="47">SUM(H91:H93)</f>
        <v>0</v>
      </c>
      <c r="I90" s="88">
        <f t="shared" ref="I90" si="48">SUM(I91:I93)</f>
        <v>0</v>
      </c>
      <c r="J90" s="5">
        <f t="shared" ref="J90:J97" si="49">SUM(B90:I90)</f>
        <v>0</v>
      </c>
      <c r="K90" s="100"/>
    </row>
    <row r="91" spans="1:11" ht="50.1" customHeight="1">
      <c r="A91" s="199" t="s">
        <v>250</v>
      </c>
      <c r="B91" s="88"/>
      <c r="C91" s="88"/>
      <c r="D91" s="88"/>
      <c r="E91" s="88"/>
      <c r="F91" s="88"/>
      <c r="G91" s="88"/>
      <c r="H91" s="88"/>
      <c r="I91" s="88"/>
      <c r="J91" s="5">
        <f t="shared" si="49"/>
        <v>0</v>
      </c>
      <c r="K91" s="100"/>
    </row>
    <row r="92" spans="1:11" ht="50.1" customHeight="1">
      <c r="A92" s="199" t="s">
        <v>251</v>
      </c>
      <c r="B92" s="88"/>
      <c r="C92" s="88"/>
      <c r="D92" s="88"/>
      <c r="E92" s="88"/>
      <c r="F92" s="88"/>
      <c r="G92" s="88"/>
      <c r="H92" s="88"/>
      <c r="I92" s="88"/>
      <c r="J92" s="5">
        <f t="shared" si="49"/>
        <v>0</v>
      </c>
      <c r="K92" s="100"/>
    </row>
    <row r="93" spans="1:11" ht="50.1" customHeight="1">
      <c r="A93" s="199" t="s">
        <v>252</v>
      </c>
      <c r="B93" s="88"/>
      <c r="C93" s="88"/>
      <c r="D93" s="88"/>
      <c r="E93" s="88"/>
      <c r="F93" s="88"/>
      <c r="G93" s="88"/>
      <c r="H93" s="88"/>
      <c r="I93" s="88"/>
      <c r="J93" s="5">
        <f t="shared" si="49"/>
        <v>0</v>
      </c>
      <c r="K93" s="100"/>
    </row>
    <row r="94" spans="1:11" ht="50.1" customHeight="1">
      <c r="A94" s="218" t="s">
        <v>255</v>
      </c>
      <c r="B94" s="217">
        <f>SUM(B95:B97)</f>
        <v>0</v>
      </c>
      <c r="C94" s="217">
        <f t="shared" ref="C94" si="50">SUM(C95:C97)</f>
        <v>0</v>
      </c>
      <c r="D94" s="217">
        <f t="shared" ref="D94" si="51">SUM(D95:D97)</f>
        <v>0</v>
      </c>
      <c r="E94" s="217">
        <f t="shared" ref="E94" si="52">SUM(E95:E97)</f>
        <v>0</v>
      </c>
      <c r="F94" s="217">
        <f t="shared" ref="F94" si="53">SUM(F95:F97)</f>
        <v>0</v>
      </c>
      <c r="G94" s="217">
        <f t="shared" ref="G94" si="54">SUM(G95:G97)</f>
        <v>0</v>
      </c>
      <c r="H94" s="217">
        <f t="shared" ref="H94" si="55">SUM(H95:H97)</f>
        <v>0</v>
      </c>
      <c r="I94" s="217">
        <f t="shared" ref="I94" si="56">SUM(I95:I97)</f>
        <v>0</v>
      </c>
      <c r="J94" s="217">
        <f t="shared" si="49"/>
        <v>0</v>
      </c>
      <c r="K94" s="100"/>
    </row>
    <row r="95" spans="1:11" ht="50.1" customHeight="1">
      <c r="A95" s="132" t="s">
        <v>250</v>
      </c>
      <c r="B95" s="27"/>
      <c r="C95" s="27"/>
      <c r="D95" s="27"/>
      <c r="E95" s="27"/>
      <c r="F95" s="27"/>
      <c r="G95" s="27"/>
      <c r="H95" s="27"/>
      <c r="I95" s="27"/>
      <c r="J95" s="5">
        <f t="shared" si="49"/>
        <v>0</v>
      </c>
      <c r="K95" s="100"/>
    </row>
    <row r="96" spans="1:11" ht="50.1" customHeight="1">
      <c r="A96" s="132" t="s">
        <v>251</v>
      </c>
      <c r="B96" s="27"/>
      <c r="C96" s="27"/>
      <c r="D96" s="27"/>
      <c r="E96" s="27"/>
      <c r="F96" s="27"/>
      <c r="G96" s="27"/>
      <c r="H96" s="27"/>
      <c r="I96" s="27"/>
      <c r="J96" s="5">
        <f t="shared" si="49"/>
        <v>0</v>
      </c>
      <c r="K96" s="100"/>
    </row>
    <row r="97" spans="1:11" ht="50.1" customHeight="1">
      <c r="A97" s="132" t="s">
        <v>252</v>
      </c>
      <c r="B97" s="27"/>
      <c r="C97" s="27"/>
      <c r="D97" s="27"/>
      <c r="E97" s="27"/>
      <c r="F97" s="27"/>
      <c r="G97" s="27"/>
      <c r="H97" s="27"/>
      <c r="I97" s="27"/>
      <c r="J97" s="5">
        <f t="shared" si="49"/>
        <v>0</v>
      </c>
      <c r="K97" s="100"/>
    </row>
    <row r="98" spans="1:11" ht="39.950000000000003" customHeight="1">
      <c r="A98" s="134"/>
      <c r="B98" s="91"/>
      <c r="C98" s="91"/>
      <c r="D98" s="91"/>
      <c r="E98" s="91"/>
      <c r="F98" s="91"/>
      <c r="G98" s="91"/>
      <c r="H98" s="91"/>
      <c r="I98" s="91"/>
      <c r="J98" s="91"/>
      <c r="K98" s="100"/>
    </row>
    <row r="99" spans="1:11" ht="39.950000000000003" customHeight="1"/>
    <row r="100" spans="1:11" ht="39.950000000000003" customHeight="1"/>
    <row r="101" spans="1:11" ht="39.950000000000003" customHeight="1"/>
    <row r="102" spans="1:11" ht="39.950000000000003" customHeight="1"/>
    <row r="103" spans="1:11" ht="39.950000000000003" customHeight="1"/>
    <row r="104" spans="1:11" ht="39.950000000000003" customHeight="1"/>
    <row r="105" spans="1:11" ht="39.950000000000003" customHeight="1"/>
    <row r="106" spans="1:11" ht="39.950000000000003" customHeight="1"/>
    <row r="107" spans="1:11" ht="39.950000000000003" customHeight="1"/>
    <row r="108" spans="1:11" ht="39.950000000000003" customHeight="1"/>
    <row r="109" spans="1:11" ht="39.950000000000003" customHeight="1"/>
    <row r="110" spans="1:11" ht="39.950000000000003" customHeight="1"/>
    <row r="111" spans="1:11" ht="39.950000000000003" customHeight="1"/>
    <row r="112" spans="1:11" ht="39.950000000000003" customHeight="1"/>
    <row r="113" ht="39.950000000000003" customHeight="1"/>
    <row r="114" ht="39.950000000000003" customHeight="1"/>
    <row r="115" ht="39.950000000000003" customHeight="1"/>
    <row r="116" ht="39.950000000000003" customHeight="1"/>
    <row r="117" ht="39.950000000000003" customHeight="1"/>
    <row r="118" ht="39.950000000000003" customHeight="1"/>
    <row r="119" ht="39.950000000000003" customHeight="1"/>
    <row r="120" ht="39.950000000000003" customHeight="1"/>
    <row r="121" ht="39.950000000000003" customHeight="1"/>
    <row r="122" ht="39.950000000000003" customHeight="1"/>
    <row r="123" ht="39.950000000000003" customHeight="1"/>
    <row r="124" ht="39.950000000000003" customHeight="1"/>
    <row r="125" ht="39.950000000000003" customHeight="1"/>
    <row r="126" ht="39.950000000000003" customHeight="1"/>
    <row r="127" ht="39.950000000000003" customHeight="1"/>
  </sheetData>
  <pageMargins left="0.74803149606299213" right="0.74803149606299213" top="0.98425196850393704" bottom="0.98425196850393704" header="0.51181102362204722" footer="0.51181102362204722"/>
  <pageSetup paperSize="9" scale="30" firstPageNumber="27" fitToHeight="4" orientation="landscape" useFirstPageNumber="1" r:id="rId1"/>
  <headerFooter alignWithMargins="0">
    <oddFooter>&amp;R Page &amp;P</oddFooter>
  </headerFooter>
  <rowBreaks count="3" manualBreakCount="3">
    <brk id="32" max="9" man="1"/>
    <brk id="57" max="9" man="1"/>
    <brk id="88" max="9" man="1"/>
  </rowBreaks>
</worksheet>
</file>

<file path=xl/worksheets/sheet12.xml><?xml version="1.0" encoding="utf-8"?>
<worksheet xmlns="http://schemas.openxmlformats.org/spreadsheetml/2006/main" xmlns:r="http://schemas.openxmlformats.org/officeDocument/2006/relationships">
  <sheetPr>
    <tabColor rgb="FF00B050"/>
  </sheetPr>
  <dimension ref="A1:K39"/>
  <sheetViews>
    <sheetView view="pageBreakPreview" zoomScale="65" zoomScaleNormal="65" zoomScaleSheetLayoutView="65" workbookViewId="0">
      <selection activeCell="K1" sqref="K1:K1048576"/>
    </sheetView>
  </sheetViews>
  <sheetFormatPr defaultRowHeight="18"/>
  <cols>
    <col min="1" max="1" width="41.42578125" customWidth="1"/>
    <col min="2" max="9" width="23.28515625" customWidth="1"/>
    <col min="10" max="10" width="22.7109375" customWidth="1"/>
    <col min="11" max="11" width="0" style="32" hidden="1" customWidth="1"/>
  </cols>
  <sheetData>
    <row r="1" spans="1:11" ht="99.95" customHeight="1">
      <c r="A1" s="106" t="s">
        <v>197</v>
      </c>
      <c r="B1" s="107" t="s">
        <v>97</v>
      </c>
      <c r="C1" s="107" t="s">
        <v>98</v>
      </c>
      <c r="D1" s="107" t="s">
        <v>18</v>
      </c>
      <c r="E1" s="107" t="s">
        <v>19</v>
      </c>
      <c r="F1" s="107" t="s">
        <v>20</v>
      </c>
      <c r="G1" s="107" t="s">
        <v>21</v>
      </c>
      <c r="H1" s="107" t="s">
        <v>22</v>
      </c>
      <c r="I1" s="107" t="s">
        <v>23</v>
      </c>
      <c r="J1" s="108" t="s">
        <v>25</v>
      </c>
    </row>
    <row r="2" spans="1:11" ht="39.950000000000003" customHeight="1">
      <c r="A2" s="267" t="s">
        <v>76</v>
      </c>
      <c r="B2" s="267"/>
      <c r="C2" s="267"/>
      <c r="D2" s="267"/>
      <c r="E2" s="267"/>
      <c r="F2" s="267"/>
      <c r="G2" s="267"/>
      <c r="H2" s="267"/>
      <c r="I2" s="267"/>
      <c r="J2" s="267"/>
      <c r="K2" s="32" t="s">
        <v>174</v>
      </c>
    </row>
    <row r="3" spans="1:11" ht="30" customHeight="1">
      <c r="A3" s="200" t="s">
        <v>186</v>
      </c>
      <c r="B3" s="201">
        <v>16</v>
      </c>
      <c r="C3" s="202">
        <v>205</v>
      </c>
      <c r="D3" s="202">
        <v>304</v>
      </c>
      <c r="E3" s="202">
        <v>62</v>
      </c>
      <c r="F3" s="202">
        <v>14</v>
      </c>
      <c r="G3" s="202">
        <v>33</v>
      </c>
      <c r="H3" s="202">
        <v>7</v>
      </c>
      <c r="I3" s="202">
        <v>49</v>
      </c>
      <c r="J3" s="202">
        <f t="shared" ref="J3:J8" si="0">SUM(B3:I3)</f>
        <v>690</v>
      </c>
    </row>
    <row r="4" spans="1:11" ht="30" customHeight="1">
      <c r="A4" s="109" t="s">
        <v>182</v>
      </c>
      <c r="B4" s="110">
        <v>8</v>
      </c>
      <c r="C4" s="110">
        <v>269</v>
      </c>
      <c r="D4" s="110">
        <v>335</v>
      </c>
      <c r="E4" s="110">
        <v>63</v>
      </c>
      <c r="F4" s="110">
        <v>23</v>
      </c>
      <c r="G4" s="110">
        <v>44</v>
      </c>
      <c r="H4" s="110">
        <v>0</v>
      </c>
      <c r="I4" s="110">
        <v>63</v>
      </c>
      <c r="J4" s="111">
        <f t="shared" si="0"/>
        <v>805</v>
      </c>
    </row>
    <row r="5" spans="1:11" ht="30" customHeight="1">
      <c r="A5" s="109" t="s">
        <v>183</v>
      </c>
      <c r="B5" s="110">
        <v>1</v>
      </c>
      <c r="C5" s="110">
        <v>215</v>
      </c>
      <c r="D5" s="110">
        <v>351</v>
      </c>
      <c r="E5" s="110">
        <v>60</v>
      </c>
      <c r="F5" s="110">
        <v>26</v>
      </c>
      <c r="G5" s="110">
        <v>37</v>
      </c>
      <c r="H5" s="110">
        <v>4</v>
      </c>
      <c r="I5" s="110">
        <v>60</v>
      </c>
      <c r="J5" s="111">
        <f t="shared" si="0"/>
        <v>754</v>
      </c>
    </row>
    <row r="6" spans="1:11" ht="30" customHeight="1">
      <c r="A6" s="109" t="s">
        <v>184</v>
      </c>
      <c r="B6" s="110"/>
      <c r="C6" s="110"/>
      <c r="D6" s="110"/>
      <c r="E6" s="110"/>
      <c r="F6" s="110"/>
      <c r="G6" s="110"/>
      <c r="H6" s="110"/>
      <c r="I6" s="110"/>
      <c r="J6" s="111">
        <f t="shared" si="0"/>
        <v>0</v>
      </c>
    </row>
    <row r="7" spans="1:11" ht="30" customHeight="1">
      <c r="A7" s="109" t="s">
        <v>185</v>
      </c>
      <c r="B7" s="110"/>
      <c r="C7" s="110"/>
      <c r="D7" s="110"/>
      <c r="E7" s="110"/>
      <c r="F7" s="110"/>
      <c r="G7" s="110"/>
      <c r="H7" s="110"/>
      <c r="I7" s="110"/>
      <c r="J7" s="111">
        <f t="shared" si="0"/>
        <v>0</v>
      </c>
    </row>
    <row r="8" spans="1:11" ht="30" hidden="1" customHeight="1">
      <c r="A8" s="109" t="s">
        <v>75</v>
      </c>
      <c r="B8" s="110"/>
      <c r="C8" s="110"/>
      <c r="D8" s="110"/>
      <c r="E8" s="110"/>
      <c r="F8" s="110"/>
      <c r="G8" s="110"/>
      <c r="H8" s="110"/>
      <c r="I8" s="110"/>
      <c r="J8" s="111">
        <f t="shared" si="0"/>
        <v>0</v>
      </c>
    </row>
    <row r="9" spans="1:11" ht="30" hidden="1" customHeight="1" thickBot="1">
      <c r="A9" s="112"/>
      <c r="B9" s="113"/>
      <c r="C9" s="113"/>
      <c r="D9" s="113"/>
      <c r="E9" s="113"/>
      <c r="F9" s="113"/>
      <c r="G9" s="113"/>
      <c r="H9" s="113"/>
      <c r="I9" s="113"/>
      <c r="J9" s="114"/>
    </row>
    <row r="10" spans="1:11" ht="20.100000000000001" customHeight="1">
      <c r="A10" s="267" t="s">
        <v>293</v>
      </c>
      <c r="B10" s="267"/>
      <c r="C10" s="267"/>
      <c r="D10" s="267"/>
      <c r="E10" s="267"/>
      <c r="F10" s="267"/>
      <c r="G10" s="267"/>
      <c r="H10" s="267"/>
      <c r="I10" s="267"/>
      <c r="J10" s="267"/>
    </row>
    <row r="11" spans="1:11" ht="20.100000000000001" customHeight="1">
      <c r="A11" s="267"/>
      <c r="B11" s="267"/>
      <c r="C11" s="267"/>
      <c r="D11" s="267"/>
      <c r="E11" s="267"/>
      <c r="F11" s="267"/>
      <c r="G11" s="267"/>
      <c r="H11" s="267"/>
      <c r="I11" s="267"/>
      <c r="J11" s="267"/>
      <c r="K11" s="32" t="s">
        <v>175</v>
      </c>
    </row>
    <row r="12" spans="1:11" ht="30" customHeight="1">
      <c r="A12" s="200" t="s">
        <v>186</v>
      </c>
      <c r="B12" s="203" t="s">
        <v>281</v>
      </c>
      <c r="C12" s="202" t="s">
        <v>280</v>
      </c>
      <c r="D12" s="202" t="s">
        <v>282</v>
      </c>
      <c r="E12" s="202" t="s">
        <v>260</v>
      </c>
      <c r="F12" s="202" t="s">
        <v>261</v>
      </c>
      <c r="G12" s="202" t="s">
        <v>261</v>
      </c>
      <c r="H12" s="202" t="s">
        <v>262</v>
      </c>
      <c r="I12" s="202" t="s">
        <v>263</v>
      </c>
      <c r="J12" s="204" t="s">
        <v>74</v>
      </c>
    </row>
    <row r="13" spans="1:11" ht="30" customHeight="1">
      <c r="A13" s="109" t="s">
        <v>182</v>
      </c>
      <c r="B13" s="110" t="s">
        <v>257</v>
      </c>
      <c r="C13" s="110" t="s">
        <v>258</v>
      </c>
      <c r="D13" s="110" t="s">
        <v>259</v>
      </c>
      <c r="E13" s="110" t="s">
        <v>260</v>
      </c>
      <c r="F13" s="110" t="s">
        <v>261</v>
      </c>
      <c r="G13" s="110" t="s">
        <v>259</v>
      </c>
      <c r="H13" s="110" t="s">
        <v>262</v>
      </c>
      <c r="I13" s="110" t="s">
        <v>263</v>
      </c>
      <c r="J13" s="115" t="s">
        <v>74</v>
      </c>
    </row>
    <row r="14" spans="1:11" ht="30" customHeight="1">
      <c r="A14" s="109" t="s">
        <v>183</v>
      </c>
      <c r="B14" s="110" t="s">
        <v>257</v>
      </c>
      <c r="C14" s="110" t="s">
        <v>280</v>
      </c>
      <c r="D14" s="110" t="s">
        <v>259</v>
      </c>
      <c r="E14" s="110" t="s">
        <v>260</v>
      </c>
      <c r="F14" s="110" t="s">
        <v>261</v>
      </c>
      <c r="G14" s="110" t="s">
        <v>259</v>
      </c>
      <c r="H14" s="110" t="s">
        <v>262</v>
      </c>
      <c r="I14" s="110" t="s">
        <v>259</v>
      </c>
      <c r="J14" s="115" t="s">
        <v>74</v>
      </c>
    </row>
    <row r="15" spans="1:11" ht="30" customHeight="1">
      <c r="A15" s="109" t="s">
        <v>184</v>
      </c>
      <c r="B15" s="110"/>
      <c r="C15" s="110"/>
      <c r="D15" s="110"/>
      <c r="E15" s="110"/>
      <c r="F15" s="110"/>
      <c r="G15" s="110"/>
      <c r="H15" s="110"/>
      <c r="I15" s="110"/>
      <c r="J15" s="115" t="s">
        <v>74</v>
      </c>
    </row>
    <row r="16" spans="1:11" ht="30" customHeight="1">
      <c r="A16" s="109" t="s">
        <v>185</v>
      </c>
      <c r="B16" s="110"/>
      <c r="C16" s="110"/>
      <c r="D16" s="110"/>
      <c r="E16" s="110"/>
      <c r="F16" s="110"/>
      <c r="G16" s="110"/>
      <c r="H16" s="110"/>
      <c r="I16" s="110"/>
      <c r="J16" s="115" t="s">
        <v>74</v>
      </c>
    </row>
    <row r="17" spans="1:11" ht="39.950000000000003" customHeight="1">
      <c r="A17" s="267" t="s">
        <v>292</v>
      </c>
      <c r="B17" s="267"/>
      <c r="C17" s="267"/>
      <c r="D17" s="267"/>
      <c r="E17" s="267"/>
      <c r="F17" s="267"/>
      <c r="G17" s="267"/>
      <c r="H17" s="267"/>
      <c r="I17" s="267"/>
      <c r="J17" s="267"/>
      <c r="K17" s="32" t="s">
        <v>176</v>
      </c>
    </row>
    <row r="18" spans="1:11" ht="30" customHeight="1">
      <c r="A18" s="200" t="s">
        <v>186</v>
      </c>
      <c r="B18" s="203" t="s">
        <v>264</v>
      </c>
      <c r="C18" s="202" t="s">
        <v>274</v>
      </c>
      <c r="D18" s="202" t="s">
        <v>283</v>
      </c>
      <c r="E18" s="202">
        <v>9</v>
      </c>
      <c r="F18" s="205" t="s">
        <v>268</v>
      </c>
      <c r="G18" s="202" t="s">
        <v>268</v>
      </c>
      <c r="H18" s="202" t="s">
        <v>268</v>
      </c>
      <c r="I18" s="202" t="s">
        <v>270</v>
      </c>
      <c r="J18" s="204" t="s">
        <v>74</v>
      </c>
    </row>
    <row r="19" spans="1:11" ht="30" customHeight="1">
      <c r="A19" s="109" t="s">
        <v>182</v>
      </c>
      <c r="B19" s="110" t="s">
        <v>264</v>
      </c>
      <c r="C19" s="110" t="s">
        <v>265</v>
      </c>
      <c r="D19" s="117" t="s">
        <v>266</v>
      </c>
      <c r="E19" s="110" t="s">
        <v>267</v>
      </c>
      <c r="F19" s="110" t="s">
        <v>268</v>
      </c>
      <c r="G19" s="110" t="s">
        <v>269</v>
      </c>
      <c r="H19" s="110" t="s">
        <v>268</v>
      </c>
      <c r="I19" s="110" t="s">
        <v>270</v>
      </c>
      <c r="J19" s="115" t="s">
        <v>74</v>
      </c>
    </row>
    <row r="20" spans="1:11" ht="30" customHeight="1">
      <c r="A20" s="109" t="s">
        <v>183</v>
      </c>
      <c r="B20" s="116" t="s">
        <v>264</v>
      </c>
      <c r="C20" s="110" t="s">
        <v>269</v>
      </c>
      <c r="D20" s="110" t="s">
        <v>391</v>
      </c>
      <c r="E20" s="110" t="s">
        <v>392</v>
      </c>
      <c r="F20" s="110" t="s">
        <v>268</v>
      </c>
      <c r="G20" s="110" t="s">
        <v>393</v>
      </c>
      <c r="H20" s="110" t="s">
        <v>268</v>
      </c>
      <c r="I20" s="110" t="s">
        <v>394</v>
      </c>
      <c r="J20" s="115" t="s">
        <v>74</v>
      </c>
    </row>
    <row r="21" spans="1:11" ht="30" customHeight="1">
      <c r="A21" s="109" t="s">
        <v>184</v>
      </c>
      <c r="B21" s="110"/>
      <c r="C21" s="110"/>
      <c r="D21" s="110"/>
      <c r="E21" s="110"/>
      <c r="F21" s="110"/>
      <c r="G21" s="110"/>
      <c r="H21" s="110"/>
      <c r="I21" s="110"/>
      <c r="J21" s="115" t="s">
        <v>74</v>
      </c>
    </row>
    <row r="22" spans="1:11" ht="30" customHeight="1">
      <c r="A22" s="109" t="s">
        <v>185</v>
      </c>
      <c r="B22" s="110"/>
      <c r="C22" s="110"/>
      <c r="D22" s="110"/>
      <c r="E22" s="110"/>
      <c r="F22" s="110"/>
      <c r="G22" s="110"/>
      <c r="H22" s="110"/>
      <c r="I22" s="110"/>
      <c r="J22" s="115" t="s">
        <v>74</v>
      </c>
    </row>
    <row r="23" spans="1:11" s="1" customFormat="1" ht="39.950000000000003" customHeight="1">
      <c r="A23" s="267" t="s">
        <v>291</v>
      </c>
      <c r="B23" s="267"/>
      <c r="C23" s="267"/>
      <c r="D23" s="267"/>
      <c r="E23" s="267"/>
      <c r="F23" s="267"/>
      <c r="G23" s="267"/>
      <c r="H23" s="267"/>
      <c r="I23" s="267"/>
      <c r="J23" s="267"/>
      <c r="K23" s="33" t="s">
        <v>177</v>
      </c>
    </row>
    <row r="24" spans="1:11" s="1" customFormat="1" ht="30" customHeight="1">
      <c r="A24" s="200" t="s">
        <v>186</v>
      </c>
      <c r="B24" s="203" t="s">
        <v>264</v>
      </c>
      <c r="C24" s="202" t="s">
        <v>284</v>
      </c>
      <c r="D24" s="202" t="s">
        <v>272</v>
      </c>
      <c r="E24" s="202" t="s">
        <v>273</v>
      </c>
      <c r="F24" s="202" t="s">
        <v>285</v>
      </c>
      <c r="G24" s="202" t="s">
        <v>268</v>
      </c>
      <c r="H24" s="202" t="s">
        <v>268</v>
      </c>
      <c r="I24" s="202" t="s">
        <v>286</v>
      </c>
      <c r="J24" s="204" t="s">
        <v>74</v>
      </c>
      <c r="K24" s="33"/>
    </row>
    <row r="25" spans="1:11" s="1" customFormat="1" ht="30" customHeight="1">
      <c r="A25" s="109" t="s">
        <v>182</v>
      </c>
      <c r="B25" s="110" t="s">
        <v>264</v>
      </c>
      <c r="C25" s="110" t="s">
        <v>271</v>
      </c>
      <c r="D25" s="110" t="s">
        <v>272</v>
      </c>
      <c r="E25" s="110" t="s">
        <v>273</v>
      </c>
      <c r="F25" s="110" t="s">
        <v>274</v>
      </c>
      <c r="G25" s="110" t="s">
        <v>269</v>
      </c>
      <c r="H25" s="110" t="s">
        <v>268</v>
      </c>
      <c r="I25" s="110" t="s">
        <v>285</v>
      </c>
      <c r="J25" s="115" t="s">
        <v>74</v>
      </c>
      <c r="K25" s="33"/>
    </row>
    <row r="26" spans="1:11" s="1" customFormat="1" ht="30" customHeight="1">
      <c r="A26" s="109" t="s">
        <v>183</v>
      </c>
      <c r="B26" s="110" t="s">
        <v>264</v>
      </c>
      <c r="C26" s="110" t="s">
        <v>451</v>
      </c>
      <c r="D26" s="110" t="s">
        <v>272</v>
      </c>
      <c r="E26" s="110" t="s">
        <v>395</v>
      </c>
      <c r="F26" s="110" t="s">
        <v>274</v>
      </c>
      <c r="G26" s="110" t="s">
        <v>393</v>
      </c>
      <c r="H26" s="110" t="s">
        <v>268</v>
      </c>
      <c r="I26" s="110" t="s">
        <v>394</v>
      </c>
      <c r="J26" s="115" t="s">
        <v>74</v>
      </c>
      <c r="K26" s="33"/>
    </row>
    <row r="27" spans="1:11" s="1" customFormat="1" ht="30" customHeight="1">
      <c r="A27" s="109" t="s">
        <v>184</v>
      </c>
      <c r="B27" s="117"/>
      <c r="C27" s="110"/>
      <c r="D27" s="110"/>
      <c r="E27" s="110"/>
      <c r="F27" s="110"/>
      <c r="G27" s="110"/>
      <c r="H27" s="110"/>
      <c r="I27" s="110"/>
      <c r="J27" s="115" t="s">
        <v>74</v>
      </c>
      <c r="K27" s="33"/>
    </row>
    <row r="28" spans="1:11" s="1" customFormat="1" ht="30" customHeight="1">
      <c r="A28" s="109" t="s">
        <v>185</v>
      </c>
      <c r="B28" s="110"/>
      <c r="C28" s="110"/>
      <c r="D28" s="117"/>
      <c r="E28" s="110"/>
      <c r="F28" s="110"/>
      <c r="G28" s="110"/>
      <c r="H28" s="110"/>
      <c r="I28" s="110"/>
      <c r="J28" s="115" t="s">
        <v>74</v>
      </c>
      <c r="K28" s="33"/>
    </row>
    <row r="29" spans="1:11" ht="39.950000000000003" customHeight="1">
      <c r="A29" s="267" t="s">
        <v>290</v>
      </c>
      <c r="B29" s="267"/>
      <c r="C29" s="267"/>
      <c r="D29" s="267"/>
      <c r="E29" s="267"/>
      <c r="F29" s="267"/>
      <c r="G29" s="267"/>
      <c r="H29" s="267"/>
      <c r="I29" s="267"/>
      <c r="J29" s="267"/>
      <c r="K29" s="32" t="s">
        <v>178</v>
      </c>
    </row>
    <row r="30" spans="1:11" ht="30" customHeight="1">
      <c r="A30" s="200" t="s">
        <v>186</v>
      </c>
      <c r="B30" s="203" t="s">
        <v>274</v>
      </c>
      <c r="C30" s="202" t="s">
        <v>275</v>
      </c>
      <c r="D30" s="202" t="s">
        <v>276</v>
      </c>
      <c r="E30" s="202" t="s">
        <v>277</v>
      </c>
      <c r="F30" s="202" t="s">
        <v>287</v>
      </c>
      <c r="G30" s="202" t="s">
        <v>288</v>
      </c>
      <c r="H30" s="202" t="s">
        <v>289</v>
      </c>
      <c r="I30" s="202" t="s">
        <v>285</v>
      </c>
      <c r="J30" s="204" t="s">
        <v>74</v>
      </c>
    </row>
    <row r="31" spans="1:11" ht="30" customHeight="1">
      <c r="A31" s="109" t="s">
        <v>182</v>
      </c>
      <c r="B31" s="110" t="s">
        <v>274</v>
      </c>
      <c r="C31" s="110" t="s">
        <v>275</v>
      </c>
      <c r="D31" s="110" t="s">
        <v>276</v>
      </c>
      <c r="E31" s="110" t="s">
        <v>277</v>
      </c>
      <c r="F31" s="110" t="s">
        <v>278</v>
      </c>
      <c r="G31" s="110" t="s">
        <v>279</v>
      </c>
      <c r="H31" s="110" t="s">
        <v>274</v>
      </c>
      <c r="I31" s="110" t="s">
        <v>285</v>
      </c>
      <c r="J31" s="115" t="s">
        <v>74</v>
      </c>
    </row>
    <row r="32" spans="1:11" ht="30" customHeight="1">
      <c r="A32" s="109" t="s">
        <v>183</v>
      </c>
      <c r="B32" s="117" t="s">
        <v>274</v>
      </c>
      <c r="C32" s="110" t="s">
        <v>275</v>
      </c>
      <c r="D32" s="110" t="s">
        <v>276</v>
      </c>
      <c r="E32" s="110" t="s">
        <v>396</v>
      </c>
      <c r="F32" s="110" t="s">
        <v>481</v>
      </c>
      <c r="G32" s="110" t="s">
        <v>279</v>
      </c>
      <c r="H32" s="110" t="s">
        <v>274</v>
      </c>
      <c r="I32" s="110" t="s">
        <v>279</v>
      </c>
      <c r="J32" s="115" t="s">
        <v>74</v>
      </c>
    </row>
    <row r="33" spans="1:10" ht="30" customHeight="1">
      <c r="A33" s="109" t="s">
        <v>184</v>
      </c>
      <c r="B33" s="117"/>
      <c r="C33" s="110"/>
      <c r="D33" s="110"/>
      <c r="E33" s="110"/>
      <c r="F33" s="110"/>
      <c r="G33" s="110"/>
      <c r="H33" s="110"/>
      <c r="I33" s="110"/>
      <c r="J33" s="115" t="s">
        <v>74</v>
      </c>
    </row>
    <row r="34" spans="1:10" ht="30" customHeight="1">
      <c r="A34" s="109" t="s">
        <v>185</v>
      </c>
      <c r="B34" s="110"/>
      <c r="C34" s="110"/>
      <c r="D34" s="110"/>
      <c r="E34" s="110"/>
      <c r="F34" s="110"/>
      <c r="G34" s="110"/>
      <c r="H34" s="110"/>
      <c r="I34" s="110"/>
      <c r="J34" s="115" t="s">
        <v>74</v>
      </c>
    </row>
    <row r="35" spans="1:10" ht="30" customHeight="1">
      <c r="A35" s="30"/>
      <c r="B35" s="22"/>
      <c r="C35" s="22"/>
      <c r="D35" s="22"/>
      <c r="E35" s="22"/>
      <c r="F35" s="22"/>
      <c r="G35" s="22"/>
      <c r="H35" s="22"/>
      <c r="I35" s="22"/>
      <c r="J35" s="22"/>
    </row>
    <row r="36" spans="1:10">
      <c r="A36" s="2"/>
      <c r="B36" s="2"/>
      <c r="C36" s="2"/>
      <c r="D36" s="2"/>
      <c r="E36" s="2"/>
      <c r="F36" s="2"/>
      <c r="G36" s="2"/>
      <c r="H36" s="2"/>
      <c r="I36" s="2"/>
      <c r="J36" s="2"/>
    </row>
    <row r="37" spans="1:10">
      <c r="A37" s="2"/>
      <c r="B37" s="2"/>
      <c r="C37" s="2"/>
      <c r="D37" s="2"/>
      <c r="E37" s="2"/>
      <c r="F37" s="2"/>
      <c r="G37" s="2"/>
      <c r="H37" s="2"/>
      <c r="I37" s="2"/>
      <c r="J37" s="2"/>
    </row>
    <row r="38" spans="1:10">
      <c r="A38" s="2"/>
      <c r="B38" s="2"/>
      <c r="C38" s="2"/>
      <c r="D38" s="2"/>
      <c r="E38" s="2"/>
      <c r="F38" s="2"/>
      <c r="G38" s="2"/>
      <c r="H38" s="2"/>
      <c r="I38" s="2"/>
      <c r="J38" s="2"/>
    </row>
    <row r="39" spans="1:10">
      <c r="A39" s="2"/>
      <c r="B39" s="2"/>
      <c r="C39" s="2"/>
      <c r="D39" s="2"/>
      <c r="E39" s="2"/>
      <c r="F39" s="2"/>
      <c r="G39" s="2"/>
      <c r="H39" s="2"/>
      <c r="I39" s="2"/>
      <c r="J39" s="2"/>
    </row>
  </sheetData>
  <mergeCells count="5">
    <mergeCell ref="A2:J2"/>
    <mergeCell ref="A10:J11"/>
    <mergeCell ref="A17:J17"/>
    <mergeCell ref="A23:J23"/>
    <mergeCell ref="A29:J29"/>
  </mergeCells>
  <pageMargins left="0.74803149606299213" right="0.74803149606299213" top="0.98425196850393704" bottom="0.98425196850393704" header="0.51181102362204722" footer="0.51181102362204722"/>
  <pageSetup paperSize="9" scale="50" firstPageNumber="31" orientation="landscape" useFirstPageNumber="1" r:id="rId1"/>
  <headerFooter alignWithMargins="0">
    <oddFooter>&amp;R Page &amp;P</oddFooter>
  </headerFooter>
  <rowBreaks count="1" manualBreakCount="1">
    <brk id="28" max="9" man="1"/>
  </rowBreaks>
</worksheet>
</file>

<file path=xl/worksheets/sheet13.xml><?xml version="1.0" encoding="utf-8"?>
<worksheet xmlns="http://schemas.openxmlformats.org/spreadsheetml/2006/main" xmlns:r="http://schemas.openxmlformats.org/officeDocument/2006/relationships">
  <sheetPr>
    <tabColor rgb="FF00B050"/>
  </sheetPr>
  <dimension ref="A1:X107"/>
  <sheetViews>
    <sheetView view="pageBreakPreview" zoomScale="55" zoomScaleNormal="65" zoomScaleSheetLayoutView="55" workbookViewId="0">
      <pane xSplit="23" ySplit="1" topLeftCell="X2" activePane="bottomRight" state="frozen"/>
      <selection activeCell="AA20" sqref="AA20"/>
      <selection pane="topRight" activeCell="AA20" sqref="AA20"/>
      <selection pane="bottomLeft" activeCell="AA20" sqref="AA20"/>
      <selection pane="bottomRight" activeCell="AD3" sqref="AD3"/>
    </sheetView>
  </sheetViews>
  <sheetFormatPr defaultRowHeight="18"/>
  <cols>
    <col min="1" max="1" width="41.42578125" customWidth="1"/>
    <col min="2" max="2" width="15" bestFit="1" customWidth="1"/>
    <col min="3" max="6" width="15" style="105" customWidth="1"/>
    <col min="7" max="7" width="15" customWidth="1"/>
    <col min="8" max="11" width="15" style="105" customWidth="1"/>
    <col min="12" max="12" width="15" customWidth="1"/>
    <col min="13" max="16" width="15" style="105" customWidth="1"/>
    <col min="17" max="17" width="15" customWidth="1"/>
    <col min="18" max="22" width="15" style="105" customWidth="1"/>
    <col min="23" max="23" width="15" customWidth="1"/>
    <col min="24" max="24" width="17.7109375" style="48" hidden="1" customWidth="1"/>
  </cols>
  <sheetData>
    <row r="1" spans="1:24" ht="200.1" customHeight="1">
      <c r="A1" s="76" t="s">
        <v>198</v>
      </c>
      <c r="B1" s="67" t="s">
        <v>26</v>
      </c>
      <c r="C1" s="68" t="s">
        <v>27</v>
      </c>
      <c r="D1" s="68" t="s">
        <v>28</v>
      </c>
      <c r="E1" s="68" t="s">
        <v>29</v>
      </c>
      <c r="F1" s="68" t="s">
        <v>17</v>
      </c>
      <c r="G1" s="67" t="s">
        <v>30</v>
      </c>
      <c r="H1" s="68" t="s">
        <v>31</v>
      </c>
      <c r="I1" s="68" t="s">
        <v>24</v>
      </c>
      <c r="J1" s="68" t="s">
        <v>32</v>
      </c>
      <c r="K1" s="68" t="s">
        <v>33</v>
      </c>
      <c r="L1" s="67" t="s">
        <v>40</v>
      </c>
      <c r="M1" s="68" t="s">
        <v>34</v>
      </c>
      <c r="N1" s="69" t="s">
        <v>35</v>
      </c>
      <c r="O1" s="68" t="s">
        <v>36</v>
      </c>
      <c r="P1" s="69" t="s">
        <v>37</v>
      </c>
      <c r="Q1" s="67" t="s">
        <v>41</v>
      </c>
      <c r="R1" s="68" t="s">
        <v>20</v>
      </c>
      <c r="S1" s="68" t="s">
        <v>21</v>
      </c>
      <c r="T1" s="68" t="s">
        <v>22</v>
      </c>
      <c r="U1" s="69" t="s">
        <v>38</v>
      </c>
      <c r="V1" s="68" t="s">
        <v>39</v>
      </c>
      <c r="W1" s="10" t="s">
        <v>25</v>
      </c>
      <c r="X1" s="101"/>
    </row>
    <row r="2" spans="1:24" ht="60" customHeight="1">
      <c r="A2" s="266" t="s">
        <v>14</v>
      </c>
      <c r="B2" s="266"/>
      <c r="C2" s="266"/>
      <c r="D2" s="266"/>
      <c r="E2" s="266"/>
      <c r="F2" s="266"/>
      <c r="G2" s="266"/>
      <c r="H2" s="266"/>
      <c r="I2" s="266"/>
      <c r="J2" s="266"/>
      <c r="K2" s="266"/>
      <c r="L2" s="266"/>
      <c r="M2" s="266"/>
      <c r="N2" s="266"/>
      <c r="O2" s="266"/>
      <c r="P2" s="266"/>
      <c r="Q2" s="266"/>
      <c r="R2" s="266"/>
      <c r="S2" s="266"/>
      <c r="T2" s="266"/>
      <c r="U2" s="266"/>
      <c r="V2" s="266"/>
      <c r="W2" s="266"/>
      <c r="X2" s="101"/>
    </row>
    <row r="3" spans="1:24" ht="39.950000000000003" customHeight="1">
      <c r="A3" s="163" t="s">
        <v>186</v>
      </c>
      <c r="B3" s="164">
        <f>SUM(C3:F3)</f>
        <v>626</v>
      </c>
      <c r="C3" s="164">
        <v>162</v>
      </c>
      <c r="D3" s="164">
        <v>146</v>
      </c>
      <c r="E3" s="164">
        <v>166</v>
      </c>
      <c r="F3" s="164">
        <v>152</v>
      </c>
      <c r="G3" s="164">
        <f>SUM(H3:K3)</f>
        <v>596</v>
      </c>
      <c r="H3" s="164">
        <v>176</v>
      </c>
      <c r="I3" s="164">
        <v>129</v>
      </c>
      <c r="J3" s="164">
        <v>190</v>
      </c>
      <c r="K3" s="164">
        <v>101</v>
      </c>
      <c r="L3" s="164">
        <f>SUM(M3:P3)</f>
        <v>923</v>
      </c>
      <c r="M3" s="164">
        <v>376</v>
      </c>
      <c r="N3" s="164">
        <v>75</v>
      </c>
      <c r="O3" s="164">
        <v>222</v>
      </c>
      <c r="P3" s="164">
        <v>250</v>
      </c>
      <c r="Q3" s="164">
        <f>+SUM(R3:V3)</f>
        <v>768</v>
      </c>
      <c r="R3" s="164">
        <v>287</v>
      </c>
      <c r="S3" s="164">
        <v>227</v>
      </c>
      <c r="T3" s="164">
        <v>68</v>
      </c>
      <c r="U3" s="164">
        <v>121</v>
      </c>
      <c r="V3" s="164">
        <v>65</v>
      </c>
      <c r="W3" s="164">
        <f>B3+G3+L3+Q3</f>
        <v>2913</v>
      </c>
      <c r="X3" s="101" t="s">
        <v>141</v>
      </c>
    </row>
    <row r="4" spans="1:24" ht="39.950000000000003" customHeight="1">
      <c r="A4" s="72" t="s">
        <v>182</v>
      </c>
      <c r="B4" s="73">
        <f t="shared" ref="B4:B7" si="0">SUM(C4:F4)</f>
        <v>622</v>
      </c>
      <c r="C4" s="27">
        <v>158</v>
      </c>
      <c r="D4" s="27">
        <v>144</v>
      </c>
      <c r="E4" s="27">
        <v>168</v>
      </c>
      <c r="F4" s="27">
        <v>152</v>
      </c>
      <c r="G4" s="73">
        <f t="shared" ref="G4:G7" si="1">SUM(H4:K4)</f>
        <v>569</v>
      </c>
      <c r="H4" s="27">
        <v>170</v>
      </c>
      <c r="I4" s="27">
        <v>119</v>
      </c>
      <c r="J4" s="27">
        <v>186</v>
      </c>
      <c r="K4" s="27">
        <v>94</v>
      </c>
      <c r="L4" s="73">
        <f t="shared" ref="L4:L7" si="2">SUM(M4:P4)</f>
        <v>914</v>
      </c>
      <c r="M4" s="27">
        <v>377</v>
      </c>
      <c r="N4" s="27">
        <v>75</v>
      </c>
      <c r="O4" s="27">
        <v>224</v>
      </c>
      <c r="P4" s="27">
        <v>238</v>
      </c>
      <c r="Q4" s="73">
        <f t="shared" ref="Q4:Q7" si="3">+SUM(R4:V4)</f>
        <v>774</v>
      </c>
      <c r="R4" s="27">
        <v>284</v>
      </c>
      <c r="S4" s="27">
        <v>236</v>
      </c>
      <c r="T4" s="27">
        <v>69</v>
      </c>
      <c r="U4" s="27">
        <v>121</v>
      </c>
      <c r="V4" s="27">
        <v>64</v>
      </c>
      <c r="W4" s="5">
        <f t="shared" ref="W4:W7" si="4">B4+G4+L4+Q4</f>
        <v>2879</v>
      </c>
      <c r="X4" s="101"/>
    </row>
    <row r="5" spans="1:24" ht="39.950000000000003" customHeight="1">
      <c r="A5" s="72" t="s">
        <v>183</v>
      </c>
      <c r="B5" s="73">
        <f t="shared" si="0"/>
        <v>610</v>
      </c>
      <c r="C5" s="27">
        <v>147</v>
      </c>
      <c r="D5" s="27">
        <v>144</v>
      </c>
      <c r="E5" s="27">
        <v>167</v>
      </c>
      <c r="F5" s="27">
        <v>152</v>
      </c>
      <c r="G5" s="73">
        <f t="shared" si="1"/>
        <v>562</v>
      </c>
      <c r="H5" s="27">
        <v>165</v>
      </c>
      <c r="I5" s="27">
        <v>120</v>
      </c>
      <c r="J5" s="27">
        <v>182</v>
      </c>
      <c r="K5" s="27">
        <v>95</v>
      </c>
      <c r="L5" s="73">
        <f t="shared" si="2"/>
        <v>874</v>
      </c>
      <c r="M5" s="27">
        <v>351</v>
      </c>
      <c r="N5" s="27">
        <v>72</v>
      </c>
      <c r="O5" s="27">
        <v>221</v>
      </c>
      <c r="P5" s="27">
        <v>230</v>
      </c>
      <c r="Q5" s="73">
        <f t="shared" si="3"/>
        <v>761</v>
      </c>
      <c r="R5" s="27">
        <v>288</v>
      </c>
      <c r="S5" s="27">
        <v>219</v>
      </c>
      <c r="T5" s="27">
        <v>69</v>
      </c>
      <c r="U5" s="27">
        <v>120</v>
      </c>
      <c r="V5" s="27">
        <v>65</v>
      </c>
      <c r="W5" s="5">
        <f t="shared" si="4"/>
        <v>2807</v>
      </c>
      <c r="X5" s="101"/>
    </row>
    <row r="6" spans="1:24" ht="39.950000000000003" customHeight="1">
      <c r="A6" s="72" t="s">
        <v>184</v>
      </c>
      <c r="B6" s="183">
        <f t="shared" si="0"/>
        <v>0</v>
      </c>
      <c r="C6" s="27"/>
      <c r="D6" s="27"/>
      <c r="E6" s="27"/>
      <c r="F6" s="27"/>
      <c r="G6" s="183">
        <f t="shared" si="1"/>
        <v>0</v>
      </c>
      <c r="H6" s="27"/>
      <c r="I6" s="27"/>
      <c r="J6" s="27"/>
      <c r="K6" s="27"/>
      <c r="L6" s="183">
        <f t="shared" si="2"/>
        <v>0</v>
      </c>
      <c r="M6" s="27"/>
      <c r="N6" s="27"/>
      <c r="O6" s="27"/>
      <c r="P6" s="27"/>
      <c r="Q6" s="183">
        <f t="shared" si="3"/>
        <v>0</v>
      </c>
      <c r="R6" s="27"/>
      <c r="S6" s="27"/>
      <c r="T6" s="27"/>
      <c r="U6" s="27"/>
      <c r="V6" s="27"/>
      <c r="W6" s="187">
        <f t="shared" si="4"/>
        <v>0</v>
      </c>
      <c r="X6" s="101"/>
    </row>
    <row r="7" spans="1:24" ht="39.950000000000003" customHeight="1">
      <c r="A7" s="72" t="s">
        <v>185</v>
      </c>
      <c r="B7" s="183">
        <f t="shared" si="0"/>
        <v>0</v>
      </c>
      <c r="C7" s="27"/>
      <c r="D7" s="27"/>
      <c r="E7" s="27"/>
      <c r="F7" s="27"/>
      <c r="G7" s="183">
        <f t="shared" si="1"/>
        <v>0</v>
      </c>
      <c r="H7" s="27"/>
      <c r="I7" s="27"/>
      <c r="J7" s="27"/>
      <c r="K7" s="27"/>
      <c r="L7" s="183">
        <f t="shared" si="2"/>
        <v>0</v>
      </c>
      <c r="M7" s="27"/>
      <c r="N7" s="27"/>
      <c r="O7" s="27"/>
      <c r="P7" s="27"/>
      <c r="Q7" s="183">
        <f t="shared" si="3"/>
        <v>0</v>
      </c>
      <c r="R7" s="27"/>
      <c r="S7" s="27"/>
      <c r="T7" s="27"/>
      <c r="U7" s="27"/>
      <c r="V7" s="27"/>
      <c r="W7" s="187">
        <f t="shared" si="4"/>
        <v>0</v>
      </c>
      <c r="X7" s="101"/>
    </row>
    <row r="8" spans="1:24" ht="60" customHeight="1">
      <c r="A8" s="79" t="s">
        <v>65</v>
      </c>
      <c r="B8" s="103"/>
      <c r="C8" s="104"/>
      <c r="D8" s="104"/>
      <c r="E8" s="104"/>
      <c r="F8" s="104"/>
      <c r="G8" s="103"/>
      <c r="H8" s="104"/>
      <c r="I8" s="104"/>
      <c r="J8" s="104"/>
      <c r="K8" s="104"/>
      <c r="L8" s="103"/>
      <c r="M8" s="104"/>
      <c r="N8" s="104"/>
      <c r="O8" s="104"/>
      <c r="P8" s="104"/>
      <c r="Q8" s="103"/>
      <c r="R8" s="104"/>
      <c r="S8" s="104"/>
      <c r="T8" s="104"/>
      <c r="U8" s="104"/>
      <c r="V8" s="104"/>
      <c r="W8" s="103"/>
      <c r="X8" s="101" t="s">
        <v>142</v>
      </c>
    </row>
    <row r="9" spans="1:24" ht="39.950000000000003" customHeight="1">
      <c r="A9" s="163" t="s">
        <v>186</v>
      </c>
      <c r="B9" s="164">
        <f>SUM(C9:F9)</f>
        <v>499</v>
      </c>
      <c r="C9" s="164">
        <v>131</v>
      </c>
      <c r="D9" s="164">
        <v>129</v>
      </c>
      <c r="E9" s="164">
        <v>127</v>
      </c>
      <c r="F9" s="164">
        <v>112</v>
      </c>
      <c r="G9" s="164">
        <f>SUM(H9:K9)</f>
        <v>397</v>
      </c>
      <c r="H9" s="164">
        <v>137</v>
      </c>
      <c r="I9" s="164">
        <v>116</v>
      </c>
      <c r="J9" s="164">
        <v>62</v>
      </c>
      <c r="K9" s="164">
        <v>82</v>
      </c>
      <c r="L9" s="164">
        <f>SUM(M9:P9)</f>
        <v>778</v>
      </c>
      <c r="M9" s="164">
        <v>372</v>
      </c>
      <c r="N9" s="164">
        <v>75</v>
      </c>
      <c r="O9" s="164">
        <v>124</v>
      </c>
      <c r="P9" s="164">
        <v>207</v>
      </c>
      <c r="Q9" s="164">
        <f>+SUM(R9:V9)</f>
        <v>721</v>
      </c>
      <c r="R9" s="164">
        <v>257</v>
      </c>
      <c r="S9" s="164">
        <v>227</v>
      </c>
      <c r="T9" s="164">
        <v>68</v>
      </c>
      <c r="U9" s="164">
        <v>104</v>
      </c>
      <c r="V9" s="164">
        <v>65</v>
      </c>
      <c r="W9" s="164">
        <f>B9+G9+L9+Q9</f>
        <v>2395</v>
      </c>
      <c r="X9" s="101"/>
    </row>
    <row r="10" spans="1:24" s="1" customFormat="1" ht="39.950000000000003" customHeight="1">
      <c r="A10" s="168"/>
      <c r="B10" s="167">
        <f>B9/B3</f>
        <v>0.79712460063897761</v>
      </c>
      <c r="C10" s="167">
        <f>C9/C3</f>
        <v>0.80864197530864201</v>
      </c>
      <c r="D10" s="167">
        <f t="shared" ref="D10:W10" si="5">D9/D3</f>
        <v>0.88356164383561642</v>
      </c>
      <c r="E10" s="167">
        <f t="shared" si="5"/>
        <v>0.76506024096385539</v>
      </c>
      <c r="F10" s="167">
        <f t="shared" si="5"/>
        <v>0.73684210526315785</v>
      </c>
      <c r="G10" s="167">
        <f t="shared" si="5"/>
        <v>0.66610738255033553</v>
      </c>
      <c r="H10" s="167">
        <f t="shared" si="5"/>
        <v>0.77840909090909094</v>
      </c>
      <c r="I10" s="167">
        <f t="shared" si="5"/>
        <v>0.89922480620155043</v>
      </c>
      <c r="J10" s="167">
        <f t="shared" si="5"/>
        <v>0.32631578947368423</v>
      </c>
      <c r="K10" s="167">
        <f t="shared" si="5"/>
        <v>0.81188118811881194</v>
      </c>
      <c r="L10" s="167">
        <f t="shared" si="5"/>
        <v>0.84290357529794147</v>
      </c>
      <c r="M10" s="167">
        <f t="shared" si="5"/>
        <v>0.98936170212765961</v>
      </c>
      <c r="N10" s="167">
        <f t="shared" si="5"/>
        <v>1</v>
      </c>
      <c r="O10" s="167">
        <f t="shared" si="5"/>
        <v>0.55855855855855852</v>
      </c>
      <c r="P10" s="167">
        <f t="shared" si="5"/>
        <v>0.82799999999999996</v>
      </c>
      <c r="Q10" s="167">
        <f t="shared" si="5"/>
        <v>0.93880208333333337</v>
      </c>
      <c r="R10" s="167">
        <f t="shared" si="5"/>
        <v>0.89547038327526129</v>
      </c>
      <c r="S10" s="167">
        <f t="shared" si="5"/>
        <v>1</v>
      </c>
      <c r="T10" s="167">
        <f t="shared" si="5"/>
        <v>1</v>
      </c>
      <c r="U10" s="167">
        <f t="shared" si="5"/>
        <v>0.85950413223140498</v>
      </c>
      <c r="V10" s="167">
        <f t="shared" si="5"/>
        <v>1</v>
      </c>
      <c r="W10" s="167">
        <f t="shared" si="5"/>
        <v>0.82217645039478204</v>
      </c>
      <c r="X10" s="102"/>
    </row>
    <row r="11" spans="1:24" ht="39.950000000000003" customHeight="1">
      <c r="A11" s="72" t="s">
        <v>182</v>
      </c>
      <c r="B11" s="73">
        <f>SUM(C11:F11)</f>
        <v>487</v>
      </c>
      <c r="C11" s="27">
        <v>122</v>
      </c>
      <c r="D11" s="27">
        <v>131</v>
      </c>
      <c r="E11" s="27">
        <v>122</v>
      </c>
      <c r="F11" s="27">
        <v>112</v>
      </c>
      <c r="G11" s="73">
        <f t="shared" ref="G11:G17" si="6">SUM(H11:K11)</f>
        <v>504</v>
      </c>
      <c r="H11" s="27">
        <v>129</v>
      </c>
      <c r="I11" s="27">
        <v>115</v>
      </c>
      <c r="J11" s="27">
        <v>166</v>
      </c>
      <c r="K11" s="27">
        <v>94</v>
      </c>
      <c r="L11" s="73">
        <f t="shared" ref="L11:L17" si="7">SUM(M11:P11)</f>
        <v>761</v>
      </c>
      <c r="M11" s="27">
        <v>355</v>
      </c>
      <c r="N11" s="27">
        <v>75</v>
      </c>
      <c r="O11" s="27">
        <v>136</v>
      </c>
      <c r="P11" s="27">
        <v>195</v>
      </c>
      <c r="Q11" s="73">
        <f t="shared" ref="Q11:Q17" si="8">+SUM(R11:V11)</f>
        <v>741</v>
      </c>
      <c r="R11" s="27">
        <v>278</v>
      </c>
      <c r="S11" s="27">
        <v>226</v>
      </c>
      <c r="T11" s="27">
        <v>69</v>
      </c>
      <c r="U11" s="27">
        <v>104</v>
      </c>
      <c r="V11" s="27">
        <v>64</v>
      </c>
      <c r="W11" s="5">
        <f t="shared" ref="W11:W17" si="9">B11+G11+L11+Q11</f>
        <v>2493</v>
      </c>
      <c r="X11" s="101"/>
    </row>
    <row r="12" spans="1:24" s="1" customFormat="1" ht="39.950000000000003" customHeight="1">
      <c r="A12" s="81"/>
      <c r="B12" s="82">
        <f>B11/B4</f>
        <v>0.78295819935691313</v>
      </c>
      <c r="C12" s="83">
        <f>C11/C4</f>
        <v>0.77215189873417722</v>
      </c>
      <c r="D12" s="83">
        <f t="shared" ref="D12:V12" si="10">D11/D4</f>
        <v>0.90972222222222221</v>
      </c>
      <c r="E12" s="83">
        <f t="shared" si="10"/>
        <v>0.72619047619047616</v>
      </c>
      <c r="F12" s="83">
        <f t="shared" si="10"/>
        <v>0.73684210526315785</v>
      </c>
      <c r="G12" s="82">
        <f t="shared" si="10"/>
        <v>0.88576449912126543</v>
      </c>
      <c r="H12" s="83">
        <f t="shared" si="10"/>
        <v>0.75882352941176467</v>
      </c>
      <c r="I12" s="83">
        <f t="shared" si="10"/>
        <v>0.96638655462184875</v>
      </c>
      <c r="J12" s="83">
        <f t="shared" si="10"/>
        <v>0.89247311827956988</v>
      </c>
      <c r="K12" s="83">
        <f t="shared" si="10"/>
        <v>1</v>
      </c>
      <c r="L12" s="82">
        <f t="shared" si="10"/>
        <v>0.83260393873085337</v>
      </c>
      <c r="M12" s="83">
        <f t="shared" si="10"/>
        <v>0.94164456233421756</v>
      </c>
      <c r="N12" s="83">
        <f t="shared" si="10"/>
        <v>1</v>
      </c>
      <c r="O12" s="83">
        <f t="shared" si="10"/>
        <v>0.6071428571428571</v>
      </c>
      <c r="P12" s="83">
        <f t="shared" si="10"/>
        <v>0.81932773109243695</v>
      </c>
      <c r="Q12" s="82">
        <f t="shared" si="10"/>
        <v>0.95736434108527135</v>
      </c>
      <c r="R12" s="83">
        <f t="shared" si="10"/>
        <v>0.97887323943661975</v>
      </c>
      <c r="S12" s="83">
        <f t="shared" si="10"/>
        <v>0.9576271186440678</v>
      </c>
      <c r="T12" s="83">
        <f t="shared" si="10"/>
        <v>1</v>
      </c>
      <c r="U12" s="83">
        <f t="shared" si="10"/>
        <v>0.85950413223140498</v>
      </c>
      <c r="V12" s="83">
        <f t="shared" si="10"/>
        <v>1</v>
      </c>
      <c r="W12" s="7">
        <f>W11/W4</f>
        <v>0.86592566863494269</v>
      </c>
      <c r="X12" s="102"/>
    </row>
    <row r="13" spans="1:24" ht="39.950000000000003" customHeight="1">
      <c r="A13" s="72" t="s">
        <v>183</v>
      </c>
      <c r="B13" s="73">
        <f t="shared" ref="B13:B17" si="11">SUM(C13:F13)</f>
        <v>501</v>
      </c>
      <c r="C13" s="27">
        <v>124</v>
      </c>
      <c r="D13" s="27">
        <v>128</v>
      </c>
      <c r="E13" s="27">
        <v>128</v>
      </c>
      <c r="F13" s="27">
        <v>121</v>
      </c>
      <c r="G13" s="73">
        <f t="shared" si="6"/>
        <v>539</v>
      </c>
      <c r="H13" s="27">
        <v>156</v>
      </c>
      <c r="I13" s="27">
        <v>117</v>
      </c>
      <c r="J13" s="27">
        <v>171</v>
      </c>
      <c r="K13" s="27">
        <v>95</v>
      </c>
      <c r="L13" s="73">
        <f t="shared" si="7"/>
        <v>784</v>
      </c>
      <c r="M13" s="27">
        <v>348</v>
      </c>
      <c r="N13" s="27">
        <v>72</v>
      </c>
      <c r="O13" s="27">
        <v>171</v>
      </c>
      <c r="P13" s="27">
        <v>193</v>
      </c>
      <c r="Q13" s="73">
        <f t="shared" si="8"/>
        <v>689</v>
      </c>
      <c r="R13" s="27">
        <v>247</v>
      </c>
      <c r="S13" s="27">
        <v>219</v>
      </c>
      <c r="T13" s="27">
        <v>55</v>
      </c>
      <c r="U13" s="27">
        <v>103</v>
      </c>
      <c r="V13" s="27">
        <v>65</v>
      </c>
      <c r="W13" s="5">
        <f>B13+G13+L13+Q13</f>
        <v>2513</v>
      </c>
      <c r="X13" s="101"/>
    </row>
    <row r="14" spans="1:24" s="1" customFormat="1" ht="39.950000000000003" customHeight="1">
      <c r="A14" s="81"/>
      <c r="B14" s="82">
        <f>B13/B5</f>
        <v>0.82131147540983607</v>
      </c>
      <c r="C14" s="83">
        <f t="shared" ref="C14:V14" si="12">C13/C5</f>
        <v>0.84353741496598644</v>
      </c>
      <c r="D14" s="83">
        <f t="shared" si="12"/>
        <v>0.88888888888888884</v>
      </c>
      <c r="E14" s="83">
        <f t="shared" si="12"/>
        <v>0.76646706586826352</v>
      </c>
      <c r="F14" s="83">
        <f t="shared" si="12"/>
        <v>0.79605263157894735</v>
      </c>
      <c r="G14" s="82">
        <f t="shared" si="12"/>
        <v>0.95907473309608537</v>
      </c>
      <c r="H14" s="83">
        <f t="shared" si="12"/>
        <v>0.94545454545454544</v>
      </c>
      <c r="I14" s="83">
        <f t="shared" si="12"/>
        <v>0.97499999999999998</v>
      </c>
      <c r="J14" s="83">
        <f t="shared" si="12"/>
        <v>0.93956043956043955</v>
      </c>
      <c r="K14" s="83">
        <f t="shared" si="12"/>
        <v>1</v>
      </c>
      <c r="L14" s="82">
        <f t="shared" si="12"/>
        <v>0.89702517162471396</v>
      </c>
      <c r="M14" s="83">
        <f t="shared" si="12"/>
        <v>0.99145299145299148</v>
      </c>
      <c r="N14" s="83">
        <f t="shared" si="12"/>
        <v>1</v>
      </c>
      <c r="O14" s="83">
        <f t="shared" si="12"/>
        <v>0.77375565610859731</v>
      </c>
      <c r="P14" s="83">
        <f t="shared" si="12"/>
        <v>0.83913043478260874</v>
      </c>
      <c r="Q14" s="82">
        <f t="shared" si="12"/>
        <v>0.90538764783180026</v>
      </c>
      <c r="R14" s="83">
        <f t="shared" si="12"/>
        <v>0.85763888888888884</v>
      </c>
      <c r="S14" s="83">
        <f t="shared" si="12"/>
        <v>1</v>
      </c>
      <c r="T14" s="83">
        <f t="shared" si="12"/>
        <v>0.79710144927536231</v>
      </c>
      <c r="U14" s="83">
        <f t="shared" si="12"/>
        <v>0.85833333333333328</v>
      </c>
      <c r="V14" s="83">
        <f t="shared" si="12"/>
        <v>1</v>
      </c>
      <c r="W14" s="7">
        <f>W13/W5</f>
        <v>0.89526184538653364</v>
      </c>
      <c r="X14" s="102" t="s">
        <v>304</v>
      </c>
    </row>
    <row r="15" spans="1:24" ht="39.950000000000003" customHeight="1">
      <c r="A15" s="72" t="s">
        <v>184</v>
      </c>
      <c r="B15" s="183">
        <f t="shared" si="11"/>
        <v>0</v>
      </c>
      <c r="C15" s="130"/>
      <c r="D15" s="130"/>
      <c r="E15" s="130"/>
      <c r="F15" s="130"/>
      <c r="G15" s="183">
        <f t="shared" si="6"/>
        <v>0</v>
      </c>
      <c r="H15" s="130"/>
      <c r="I15" s="130"/>
      <c r="J15" s="130"/>
      <c r="K15" s="130"/>
      <c r="L15" s="183">
        <f t="shared" si="7"/>
        <v>0</v>
      </c>
      <c r="M15" s="130"/>
      <c r="N15" s="130"/>
      <c r="O15" s="130"/>
      <c r="P15" s="130"/>
      <c r="Q15" s="183">
        <f t="shared" si="8"/>
        <v>0</v>
      </c>
      <c r="R15" s="130"/>
      <c r="S15" s="130"/>
      <c r="T15" s="130"/>
      <c r="U15" s="130"/>
      <c r="V15" s="130"/>
      <c r="W15" s="187">
        <f t="shared" si="9"/>
        <v>0</v>
      </c>
      <c r="X15" s="101"/>
    </row>
    <row r="16" spans="1:24" s="1" customFormat="1" ht="39.950000000000003" customHeight="1">
      <c r="A16" s="81"/>
      <c r="B16" s="184" t="e">
        <f>B15/B6</f>
        <v>#DIV/0!</v>
      </c>
      <c r="C16" s="144" t="e">
        <f t="shared" ref="C16:W16" si="13">C15/C6</f>
        <v>#DIV/0!</v>
      </c>
      <c r="D16" s="144" t="e">
        <f t="shared" si="13"/>
        <v>#DIV/0!</v>
      </c>
      <c r="E16" s="144" t="e">
        <f t="shared" si="13"/>
        <v>#DIV/0!</v>
      </c>
      <c r="F16" s="144" t="e">
        <f t="shared" si="13"/>
        <v>#DIV/0!</v>
      </c>
      <c r="G16" s="184" t="e">
        <f t="shared" si="13"/>
        <v>#DIV/0!</v>
      </c>
      <c r="H16" s="144" t="e">
        <f t="shared" si="13"/>
        <v>#DIV/0!</v>
      </c>
      <c r="I16" s="144" t="e">
        <f t="shared" si="13"/>
        <v>#DIV/0!</v>
      </c>
      <c r="J16" s="144" t="e">
        <f t="shared" si="13"/>
        <v>#DIV/0!</v>
      </c>
      <c r="K16" s="144" t="e">
        <f t="shared" si="13"/>
        <v>#DIV/0!</v>
      </c>
      <c r="L16" s="184" t="e">
        <f t="shared" si="13"/>
        <v>#DIV/0!</v>
      </c>
      <c r="M16" s="144" t="e">
        <f t="shared" si="13"/>
        <v>#DIV/0!</v>
      </c>
      <c r="N16" s="144" t="e">
        <f t="shared" si="13"/>
        <v>#DIV/0!</v>
      </c>
      <c r="O16" s="144" t="e">
        <f t="shared" si="13"/>
        <v>#DIV/0!</v>
      </c>
      <c r="P16" s="144" t="e">
        <f t="shared" si="13"/>
        <v>#DIV/0!</v>
      </c>
      <c r="Q16" s="184" t="e">
        <f t="shared" si="13"/>
        <v>#DIV/0!</v>
      </c>
      <c r="R16" s="144" t="e">
        <f t="shared" si="13"/>
        <v>#DIV/0!</v>
      </c>
      <c r="S16" s="144" t="e">
        <f t="shared" si="13"/>
        <v>#DIV/0!</v>
      </c>
      <c r="T16" s="144" t="e">
        <f t="shared" si="13"/>
        <v>#DIV/0!</v>
      </c>
      <c r="U16" s="144" t="e">
        <f t="shared" si="13"/>
        <v>#DIV/0!</v>
      </c>
      <c r="V16" s="144" t="e">
        <f t="shared" si="13"/>
        <v>#DIV/0!</v>
      </c>
      <c r="W16" s="189" t="e">
        <f t="shared" si="13"/>
        <v>#DIV/0!</v>
      </c>
      <c r="X16" s="102"/>
    </row>
    <row r="17" spans="1:24" ht="39.950000000000003" customHeight="1">
      <c r="A17" s="72" t="s">
        <v>185</v>
      </c>
      <c r="B17" s="183">
        <f t="shared" si="11"/>
        <v>0</v>
      </c>
      <c r="C17" s="130"/>
      <c r="D17" s="130"/>
      <c r="E17" s="130"/>
      <c r="F17" s="130"/>
      <c r="G17" s="183">
        <f t="shared" si="6"/>
        <v>0</v>
      </c>
      <c r="H17" s="130"/>
      <c r="I17" s="130"/>
      <c r="J17" s="130"/>
      <c r="K17" s="130"/>
      <c r="L17" s="183">
        <f t="shared" si="7"/>
        <v>0</v>
      </c>
      <c r="M17" s="130"/>
      <c r="N17" s="130"/>
      <c r="O17" s="130"/>
      <c r="P17" s="130"/>
      <c r="Q17" s="183">
        <f t="shared" si="8"/>
        <v>0</v>
      </c>
      <c r="R17" s="130"/>
      <c r="S17" s="130"/>
      <c r="T17" s="130"/>
      <c r="U17" s="130"/>
      <c r="V17" s="130"/>
      <c r="W17" s="187">
        <f t="shared" si="9"/>
        <v>0</v>
      </c>
      <c r="X17" s="101"/>
    </row>
    <row r="18" spans="1:24" s="1" customFormat="1" ht="39.950000000000003" customHeight="1">
      <c r="A18" s="81"/>
      <c r="B18" s="184" t="e">
        <f>B17/B7</f>
        <v>#DIV/0!</v>
      </c>
      <c r="C18" s="144" t="e">
        <f t="shared" ref="C18:W18" si="14">C17/C7</f>
        <v>#DIV/0!</v>
      </c>
      <c r="D18" s="144" t="e">
        <f t="shared" si="14"/>
        <v>#DIV/0!</v>
      </c>
      <c r="E18" s="144" t="e">
        <f t="shared" si="14"/>
        <v>#DIV/0!</v>
      </c>
      <c r="F18" s="144" t="e">
        <f t="shared" si="14"/>
        <v>#DIV/0!</v>
      </c>
      <c r="G18" s="184" t="e">
        <f t="shared" si="14"/>
        <v>#DIV/0!</v>
      </c>
      <c r="H18" s="144" t="e">
        <f t="shared" si="14"/>
        <v>#DIV/0!</v>
      </c>
      <c r="I18" s="144" t="e">
        <f t="shared" si="14"/>
        <v>#DIV/0!</v>
      </c>
      <c r="J18" s="144" t="e">
        <f t="shared" si="14"/>
        <v>#DIV/0!</v>
      </c>
      <c r="K18" s="144" t="e">
        <f t="shared" si="14"/>
        <v>#DIV/0!</v>
      </c>
      <c r="L18" s="184" t="e">
        <f t="shared" si="14"/>
        <v>#DIV/0!</v>
      </c>
      <c r="M18" s="144" t="e">
        <f t="shared" si="14"/>
        <v>#DIV/0!</v>
      </c>
      <c r="N18" s="144" t="e">
        <f t="shared" si="14"/>
        <v>#DIV/0!</v>
      </c>
      <c r="O18" s="144" t="e">
        <f t="shared" si="14"/>
        <v>#DIV/0!</v>
      </c>
      <c r="P18" s="144" t="e">
        <f t="shared" si="14"/>
        <v>#DIV/0!</v>
      </c>
      <c r="Q18" s="184" t="e">
        <f t="shared" si="14"/>
        <v>#DIV/0!</v>
      </c>
      <c r="R18" s="144" t="e">
        <f t="shared" si="14"/>
        <v>#DIV/0!</v>
      </c>
      <c r="S18" s="144" t="e">
        <f t="shared" si="14"/>
        <v>#DIV/0!</v>
      </c>
      <c r="T18" s="144" t="e">
        <f t="shared" si="14"/>
        <v>#DIV/0!</v>
      </c>
      <c r="U18" s="144" t="e">
        <f t="shared" si="14"/>
        <v>#DIV/0!</v>
      </c>
      <c r="V18" s="144" t="e">
        <f t="shared" si="14"/>
        <v>#DIV/0!</v>
      </c>
      <c r="W18" s="189" t="e">
        <f t="shared" si="14"/>
        <v>#DIV/0!</v>
      </c>
      <c r="X18" s="102"/>
    </row>
    <row r="19" spans="1:24" s="1" customFormat="1" ht="60" customHeight="1">
      <c r="A19" s="266" t="s">
        <v>13</v>
      </c>
      <c r="B19" s="266"/>
      <c r="C19" s="266"/>
      <c r="D19" s="266"/>
      <c r="E19" s="266"/>
      <c r="F19" s="266"/>
      <c r="G19" s="266"/>
      <c r="H19" s="266"/>
      <c r="I19" s="266"/>
      <c r="J19" s="266"/>
      <c r="K19" s="266"/>
      <c r="L19" s="266"/>
      <c r="M19" s="266"/>
      <c r="N19" s="266"/>
      <c r="O19" s="266"/>
      <c r="P19" s="266"/>
      <c r="Q19" s="266"/>
      <c r="R19" s="266"/>
      <c r="S19" s="266"/>
      <c r="T19" s="266"/>
      <c r="U19" s="266"/>
      <c r="V19" s="266"/>
      <c r="W19" s="266"/>
      <c r="X19" s="102" t="s">
        <v>143</v>
      </c>
    </row>
    <row r="20" spans="1:24" s="1" customFormat="1" ht="39.950000000000003" customHeight="1">
      <c r="A20" s="163" t="s">
        <v>186</v>
      </c>
      <c r="B20" s="164">
        <f>SUM(C20:F20)</f>
        <v>280</v>
      </c>
      <c r="C20" s="164">
        <v>62</v>
      </c>
      <c r="D20" s="164">
        <v>58</v>
      </c>
      <c r="E20" s="164">
        <v>100</v>
      </c>
      <c r="F20" s="164">
        <v>60</v>
      </c>
      <c r="G20" s="164">
        <f>SUM(H20:K20)</f>
        <v>308</v>
      </c>
      <c r="H20" s="164">
        <v>154</v>
      </c>
      <c r="I20" s="164">
        <v>77</v>
      </c>
      <c r="J20" s="164">
        <v>54</v>
      </c>
      <c r="K20" s="164">
        <v>23</v>
      </c>
      <c r="L20" s="164">
        <f>SUM(M20:P20)</f>
        <v>387</v>
      </c>
      <c r="M20" s="164">
        <v>139</v>
      </c>
      <c r="N20" s="164">
        <v>36</v>
      </c>
      <c r="O20" s="164">
        <v>120</v>
      </c>
      <c r="P20" s="164">
        <v>92</v>
      </c>
      <c r="Q20" s="164">
        <f>+SUM(R20:V20)</f>
        <v>246</v>
      </c>
      <c r="R20" s="164">
        <v>113</v>
      </c>
      <c r="S20" s="164">
        <v>83</v>
      </c>
      <c r="T20" s="164">
        <v>22</v>
      </c>
      <c r="U20" s="164">
        <v>18</v>
      </c>
      <c r="V20" s="164">
        <v>10</v>
      </c>
      <c r="W20" s="164">
        <f>B20+G20+L20+Q20</f>
        <v>1221</v>
      </c>
      <c r="X20" s="102"/>
    </row>
    <row r="21" spans="1:24" s="1" customFormat="1" ht="39.950000000000003" customHeight="1">
      <c r="A21" s="72" t="s">
        <v>182</v>
      </c>
      <c r="B21" s="73">
        <f t="shared" ref="B21:B24" si="15">SUM(C21:F21)</f>
        <v>273</v>
      </c>
      <c r="C21" s="27">
        <v>56</v>
      </c>
      <c r="D21" s="27">
        <v>57</v>
      </c>
      <c r="E21" s="27">
        <v>100</v>
      </c>
      <c r="F21" s="27">
        <v>60</v>
      </c>
      <c r="G21" s="73">
        <f t="shared" ref="G21:G24" si="16">SUM(H21:K21)</f>
        <v>299</v>
      </c>
      <c r="H21" s="27">
        <v>154</v>
      </c>
      <c r="I21" s="27">
        <v>71</v>
      </c>
      <c r="J21" s="27">
        <v>52</v>
      </c>
      <c r="K21" s="27">
        <v>22</v>
      </c>
      <c r="L21" s="73">
        <f t="shared" ref="L21:L24" si="17">SUM(M21:P21)</f>
        <v>375</v>
      </c>
      <c r="M21" s="27">
        <v>138</v>
      </c>
      <c r="N21" s="27">
        <v>36</v>
      </c>
      <c r="O21" s="27">
        <v>120</v>
      </c>
      <c r="P21" s="27">
        <v>81</v>
      </c>
      <c r="Q21" s="73">
        <f t="shared" ref="Q21:Q24" si="18">+SUM(R21:V21)</f>
        <v>249</v>
      </c>
      <c r="R21" s="27">
        <v>117</v>
      </c>
      <c r="S21" s="27">
        <v>77</v>
      </c>
      <c r="T21" s="27">
        <v>23</v>
      </c>
      <c r="U21" s="27">
        <v>19</v>
      </c>
      <c r="V21" s="27">
        <v>13</v>
      </c>
      <c r="W21" s="5">
        <f t="shared" ref="W21:W24" si="19">B21+G21+L21+Q21</f>
        <v>1196</v>
      </c>
      <c r="X21" s="102"/>
    </row>
    <row r="22" spans="1:24" s="1" customFormat="1" ht="39.950000000000003" customHeight="1">
      <c r="A22" s="72" t="s">
        <v>183</v>
      </c>
      <c r="B22" s="73">
        <f t="shared" si="15"/>
        <v>269</v>
      </c>
      <c r="C22" s="27">
        <v>55</v>
      </c>
      <c r="D22" s="27">
        <v>56</v>
      </c>
      <c r="E22" s="27">
        <v>95</v>
      </c>
      <c r="F22" s="27">
        <v>63</v>
      </c>
      <c r="G22" s="73">
        <f t="shared" si="16"/>
        <v>299</v>
      </c>
      <c r="H22" s="27">
        <v>158</v>
      </c>
      <c r="I22" s="27">
        <v>70</v>
      </c>
      <c r="J22" s="27">
        <v>49</v>
      </c>
      <c r="K22" s="27">
        <v>22</v>
      </c>
      <c r="L22" s="73">
        <f t="shared" si="17"/>
        <v>375</v>
      </c>
      <c r="M22" s="27">
        <v>134</v>
      </c>
      <c r="N22" s="27">
        <v>36</v>
      </c>
      <c r="O22" s="27">
        <v>120</v>
      </c>
      <c r="P22" s="27">
        <v>85</v>
      </c>
      <c r="Q22" s="73">
        <f t="shared" si="18"/>
        <v>236</v>
      </c>
      <c r="R22" s="27">
        <v>119</v>
      </c>
      <c r="S22" s="27">
        <v>60</v>
      </c>
      <c r="T22" s="27">
        <v>25</v>
      </c>
      <c r="U22" s="27">
        <v>19</v>
      </c>
      <c r="V22" s="27">
        <v>13</v>
      </c>
      <c r="W22" s="5">
        <f t="shared" si="19"/>
        <v>1179</v>
      </c>
      <c r="X22" s="102"/>
    </row>
    <row r="23" spans="1:24" s="1" customFormat="1" ht="39.950000000000003" customHeight="1">
      <c r="A23" s="72" t="s">
        <v>184</v>
      </c>
      <c r="B23" s="183">
        <f t="shared" si="15"/>
        <v>0</v>
      </c>
      <c r="C23" s="27"/>
      <c r="D23" s="27"/>
      <c r="E23" s="27"/>
      <c r="F23" s="27"/>
      <c r="G23" s="183">
        <f t="shared" si="16"/>
        <v>0</v>
      </c>
      <c r="H23" s="27"/>
      <c r="I23" s="27"/>
      <c r="J23" s="27"/>
      <c r="K23" s="27"/>
      <c r="L23" s="183">
        <f t="shared" si="17"/>
        <v>0</v>
      </c>
      <c r="M23" s="27"/>
      <c r="N23" s="27"/>
      <c r="O23" s="27"/>
      <c r="P23" s="27"/>
      <c r="Q23" s="183">
        <f t="shared" si="18"/>
        <v>0</v>
      </c>
      <c r="R23" s="27"/>
      <c r="S23" s="27"/>
      <c r="T23" s="27"/>
      <c r="U23" s="27"/>
      <c r="V23" s="27"/>
      <c r="W23" s="187">
        <f t="shared" si="19"/>
        <v>0</v>
      </c>
      <c r="X23" s="102"/>
    </row>
    <row r="24" spans="1:24" s="1" customFormat="1" ht="39.950000000000003" customHeight="1">
      <c r="A24" s="72" t="s">
        <v>185</v>
      </c>
      <c r="B24" s="183">
        <f t="shared" si="15"/>
        <v>0</v>
      </c>
      <c r="C24" s="27"/>
      <c r="D24" s="27"/>
      <c r="E24" s="27"/>
      <c r="F24" s="27"/>
      <c r="G24" s="183">
        <f t="shared" si="16"/>
        <v>0</v>
      </c>
      <c r="H24" s="27"/>
      <c r="I24" s="27"/>
      <c r="J24" s="27"/>
      <c r="K24" s="27"/>
      <c r="L24" s="183">
        <f t="shared" si="17"/>
        <v>0</v>
      </c>
      <c r="M24" s="27"/>
      <c r="N24" s="27"/>
      <c r="O24" s="27"/>
      <c r="P24" s="27"/>
      <c r="Q24" s="183">
        <f t="shared" si="18"/>
        <v>0</v>
      </c>
      <c r="R24" s="27"/>
      <c r="S24" s="27"/>
      <c r="T24" s="27"/>
      <c r="U24" s="27"/>
      <c r="V24" s="27"/>
      <c r="W24" s="187">
        <f t="shared" si="19"/>
        <v>0</v>
      </c>
      <c r="X24" s="102"/>
    </row>
    <row r="25" spans="1:24" s="1" customFormat="1" ht="60" customHeight="1">
      <c r="A25" s="268" t="s">
        <v>66</v>
      </c>
      <c r="B25" s="268"/>
      <c r="C25" s="268"/>
      <c r="D25" s="268"/>
      <c r="E25" s="268"/>
      <c r="F25" s="268"/>
      <c r="G25" s="268"/>
      <c r="H25" s="268"/>
      <c r="I25" s="268"/>
      <c r="J25" s="268"/>
      <c r="K25" s="268"/>
      <c r="L25" s="268"/>
      <c r="M25" s="268"/>
      <c r="N25" s="268"/>
      <c r="O25" s="268"/>
      <c r="P25" s="268"/>
      <c r="Q25" s="268"/>
      <c r="R25" s="268"/>
      <c r="S25" s="268"/>
      <c r="T25" s="268"/>
      <c r="U25" s="268"/>
      <c r="V25" s="268"/>
      <c r="W25" s="268"/>
      <c r="X25" s="102" t="s">
        <v>144</v>
      </c>
    </row>
    <row r="26" spans="1:24" s="1" customFormat="1" ht="39.950000000000003" customHeight="1">
      <c r="A26" s="163" t="s">
        <v>186</v>
      </c>
      <c r="B26" s="164">
        <f>SUM(C26:F26)</f>
        <v>201</v>
      </c>
      <c r="C26" s="164">
        <v>48</v>
      </c>
      <c r="D26" s="164">
        <v>52</v>
      </c>
      <c r="E26" s="164">
        <v>62</v>
      </c>
      <c r="F26" s="164">
        <v>39</v>
      </c>
      <c r="G26" s="164">
        <f>SUM(H26:K26)</f>
        <v>245</v>
      </c>
      <c r="H26" s="164">
        <v>118</v>
      </c>
      <c r="I26" s="164">
        <v>67</v>
      </c>
      <c r="J26" s="164">
        <v>41</v>
      </c>
      <c r="K26" s="164">
        <v>19</v>
      </c>
      <c r="L26" s="164">
        <f>SUM(M26:P26)</f>
        <v>295</v>
      </c>
      <c r="M26" s="164">
        <v>133</v>
      </c>
      <c r="N26" s="164">
        <v>30</v>
      </c>
      <c r="O26" s="164">
        <v>40</v>
      </c>
      <c r="P26" s="164">
        <v>92</v>
      </c>
      <c r="Q26" s="164">
        <f>+SUM(R26:V26)</f>
        <v>240</v>
      </c>
      <c r="R26" s="164">
        <v>107</v>
      </c>
      <c r="S26" s="164">
        <v>83</v>
      </c>
      <c r="T26" s="164">
        <v>22</v>
      </c>
      <c r="U26" s="164">
        <v>18</v>
      </c>
      <c r="V26" s="164">
        <v>10</v>
      </c>
      <c r="W26" s="164">
        <f>B26+G26+L26+Q26</f>
        <v>981</v>
      </c>
      <c r="X26" s="102"/>
    </row>
    <row r="27" spans="1:24" s="1" customFormat="1" ht="39.950000000000003" customHeight="1">
      <c r="A27" s="168"/>
      <c r="B27" s="167">
        <f t="shared" ref="B27:W27" si="20">B26/B20</f>
        <v>0.71785714285714286</v>
      </c>
      <c r="C27" s="167">
        <f t="shared" si="20"/>
        <v>0.77419354838709675</v>
      </c>
      <c r="D27" s="167">
        <f t="shared" si="20"/>
        <v>0.89655172413793105</v>
      </c>
      <c r="E27" s="167">
        <f t="shared" si="20"/>
        <v>0.62</v>
      </c>
      <c r="F27" s="167">
        <f t="shared" si="20"/>
        <v>0.65</v>
      </c>
      <c r="G27" s="167">
        <f t="shared" si="20"/>
        <v>0.79545454545454541</v>
      </c>
      <c r="H27" s="167">
        <f t="shared" si="20"/>
        <v>0.76623376623376627</v>
      </c>
      <c r="I27" s="167">
        <f t="shared" si="20"/>
        <v>0.87012987012987009</v>
      </c>
      <c r="J27" s="167">
        <f t="shared" si="20"/>
        <v>0.7592592592592593</v>
      </c>
      <c r="K27" s="167">
        <f t="shared" si="20"/>
        <v>0.82608695652173914</v>
      </c>
      <c r="L27" s="167">
        <f t="shared" si="20"/>
        <v>0.76227390180878551</v>
      </c>
      <c r="M27" s="167">
        <f t="shared" si="20"/>
        <v>0.95683453237410077</v>
      </c>
      <c r="N27" s="167">
        <f t="shared" si="20"/>
        <v>0.83333333333333337</v>
      </c>
      <c r="O27" s="167">
        <f t="shared" si="20"/>
        <v>0.33333333333333331</v>
      </c>
      <c r="P27" s="167">
        <f t="shared" si="20"/>
        <v>1</v>
      </c>
      <c r="Q27" s="167">
        <f t="shared" si="20"/>
        <v>0.97560975609756095</v>
      </c>
      <c r="R27" s="167">
        <f t="shared" si="20"/>
        <v>0.94690265486725667</v>
      </c>
      <c r="S27" s="167">
        <f t="shared" si="20"/>
        <v>1</v>
      </c>
      <c r="T27" s="167">
        <f t="shared" si="20"/>
        <v>1</v>
      </c>
      <c r="U27" s="167">
        <f t="shared" si="20"/>
        <v>1</v>
      </c>
      <c r="V27" s="167">
        <f t="shared" si="20"/>
        <v>1</v>
      </c>
      <c r="W27" s="167">
        <f t="shared" si="20"/>
        <v>0.80343980343980348</v>
      </c>
      <c r="X27" s="102"/>
    </row>
    <row r="28" spans="1:24" s="1" customFormat="1" ht="39.950000000000003" customHeight="1">
      <c r="A28" s="72" t="s">
        <v>182</v>
      </c>
      <c r="B28" s="73">
        <f>SUM(C28:F28)</f>
        <v>194</v>
      </c>
      <c r="C28" s="27">
        <v>44</v>
      </c>
      <c r="D28" s="27">
        <v>51</v>
      </c>
      <c r="E28" s="27">
        <v>60</v>
      </c>
      <c r="F28" s="27">
        <v>39</v>
      </c>
      <c r="G28" s="73">
        <f t="shared" ref="G28" si="21">SUM(H28:K28)</f>
        <v>236</v>
      </c>
      <c r="H28" s="27">
        <v>114</v>
      </c>
      <c r="I28" s="27">
        <v>63</v>
      </c>
      <c r="J28" s="27">
        <v>39</v>
      </c>
      <c r="K28" s="27">
        <v>20</v>
      </c>
      <c r="L28" s="73">
        <f t="shared" ref="L28" si="22">SUM(M28:P28)</f>
        <v>279</v>
      </c>
      <c r="M28" s="27">
        <v>120</v>
      </c>
      <c r="N28" s="27">
        <v>34</v>
      </c>
      <c r="O28" s="27">
        <v>46</v>
      </c>
      <c r="P28" s="27">
        <v>79</v>
      </c>
      <c r="Q28" s="73">
        <f t="shared" ref="Q28" si="23">+SUM(R28:V28)</f>
        <v>230</v>
      </c>
      <c r="R28" s="27">
        <v>110</v>
      </c>
      <c r="S28" s="27">
        <v>66</v>
      </c>
      <c r="T28" s="27">
        <v>23</v>
      </c>
      <c r="U28" s="27">
        <v>18</v>
      </c>
      <c r="V28" s="27">
        <v>13</v>
      </c>
      <c r="W28" s="5">
        <f t="shared" ref="W28" si="24">B28+G28+L28+Q28</f>
        <v>939</v>
      </c>
      <c r="X28" s="102"/>
    </row>
    <row r="29" spans="1:24" s="1" customFormat="1" ht="39.950000000000003" customHeight="1">
      <c r="A29" s="81"/>
      <c r="B29" s="82">
        <f t="shared" ref="B29:W29" si="25">B28/B21</f>
        <v>0.71062271062271065</v>
      </c>
      <c r="C29" s="83">
        <f t="shared" si="25"/>
        <v>0.7857142857142857</v>
      </c>
      <c r="D29" s="83">
        <f t="shared" si="25"/>
        <v>0.89473684210526316</v>
      </c>
      <c r="E29" s="83">
        <f t="shared" si="25"/>
        <v>0.6</v>
      </c>
      <c r="F29" s="83">
        <f t="shared" si="25"/>
        <v>0.65</v>
      </c>
      <c r="G29" s="82">
        <f t="shared" si="25"/>
        <v>0.78929765886287628</v>
      </c>
      <c r="H29" s="83">
        <f t="shared" si="25"/>
        <v>0.74025974025974028</v>
      </c>
      <c r="I29" s="83">
        <f t="shared" si="25"/>
        <v>0.88732394366197187</v>
      </c>
      <c r="J29" s="83">
        <f t="shared" si="25"/>
        <v>0.75</v>
      </c>
      <c r="K29" s="83">
        <f t="shared" si="25"/>
        <v>0.90909090909090906</v>
      </c>
      <c r="L29" s="82">
        <f t="shared" si="25"/>
        <v>0.74399999999999999</v>
      </c>
      <c r="M29" s="83">
        <f t="shared" si="25"/>
        <v>0.86956521739130432</v>
      </c>
      <c r="N29" s="83">
        <f t="shared" si="25"/>
        <v>0.94444444444444442</v>
      </c>
      <c r="O29" s="83">
        <f t="shared" si="25"/>
        <v>0.38333333333333336</v>
      </c>
      <c r="P29" s="83">
        <f t="shared" si="25"/>
        <v>0.97530864197530864</v>
      </c>
      <c r="Q29" s="82">
        <f t="shared" si="25"/>
        <v>0.92369477911646591</v>
      </c>
      <c r="R29" s="83">
        <f t="shared" si="25"/>
        <v>0.94017094017094016</v>
      </c>
      <c r="S29" s="83">
        <f t="shared" si="25"/>
        <v>0.8571428571428571</v>
      </c>
      <c r="T29" s="83">
        <f t="shared" si="25"/>
        <v>1</v>
      </c>
      <c r="U29" s="83">
        <f t="shared" si="25"/>
        <v>0.94736842105263153</v>
      </c>
      <c r="V29" s="83">
        <f t="shared" si="25"/>
        <v>1</v>
      </c>
      <c r="W29" s="7">
        <f t="shared" si="25"/>
        <v>0.78511705685618727</v>
      </c>
      <c r="X29" s="102"/>
    </row>
    <row r="30" spans="1:24" s="1" customFormat="1" ht="39.950000000000003" customHeight="1">
      <c r="A30" s="72" t="s">
        <v>183</v>
      </c>
      <c r="B30" s="73">
        <f t="shared" ref="B30" si="26">SUM(C30:F30)</f>
        <v>197</v>
      </c>
      <c r="C30" s="27">
        <v>45</v>
      </c>
      <c r="D30" s="27">
        <v>47</v>
      </c>
      <c r="E30" s="27">
        <v>58</v>
      </c>
      <c r="F30" s="27">
        <v>47</v>
      </c>
      <c r="G30" s="73">
        <f t="shared" ref="G30" si="27">SUM(H30:K30)</f>
        <v>275</v>
      </c>
      <c r="H30" s="27">
        <v>148</v>
      </c>
      <c r="I30" s="27">
        <v>61</v>
      </c>
      <c r="J30" s="27">
        <v>44</v>
      </c>
      <c r="K30" s="27">
        <v>22</v>
      </c>
      <c r="L30" s="73">
        <f t="shared" ref="L30" si="28">SUM(M30:P30)</f>
        <v>329</v>
      </c>
      <c r="M30" s="27">
        <v>132</v>
      </c>
      <c r="N30" s="27">
        <v>36</v>
      </c>
      <c r="O30" s="27">
        <v>78</v>
      </c>
      <c r="P30" s="27">
        <v>83</v>
      </c>
      <c r="Q30" s="73">
        <f t="shared" ref="Q30" si="29">+SUM(R30:V30)</f>
        <v>219</v>
      </c>
      <c r="R30" s="27">
        <v>107</v>
      </c>
      <c r="S30" s="27">
        <v>60</v>
      </c>
      <c r="T30" s="27">
        <v>20</v>
      </c>
      <c r="U30" s="27">
        <v>19</v>
      </c>
      <c r="V30" s="27">
        <v>13</v>
      </c>
      <c r="W30" s="5">
        <f t="shared" ref="W30" si="30">B30+G30+L30+Q30</f>
        <v>1020</v>
      </c>
      <c r="X30" s="102" t="s">
        <v>304</v>
      </c>
    </row>
    <row r="31" spans="1:24" s="1" customFormat="1" ht="39.950000000000003" customHeight="1">
      <c r="A31" s="81"/>
      <c r="B31" s="82">
        <f t="shared" ref="B31:W31" si="31">B30/B22</f>
        <v>0.73234200743494426</v>
      </c>
      <c r="C31" s="83">
        <f t="shared" si="31"/>
        <v>0.81818181818181823</v>
      </c>
      <c r="D31" s="83">
        <f t="shared" si="31"/>
        <v>0.8392857142857143</v>
      </c>
      <c r="E31" s="83">
        <f t="shared" si="31"/>
        <v>0.61052631578947369</v>
      </c>
      <c r="F31" s="83">
        <f t="shared" si="31"/>
        <v>0.74603174603174605</v>
      </c>
      <c r="G31" s="82">
        <f t="shared" si="31"/>
        <v>0.91973244147157196</v>
      </c>
      <c r="H31" s="83">
        <f t="shared" si="31"/>
        <v>0.93670886075949367</v>
      </c>
      <c r="I31" s="83">
        <f t="shared" si="31"/>
        <v>0.87142857142857144</v>
      </c>
      <c r="J31" s="83">
        <f t="shared" si="31"/>
        <v>0.89795918367346939</v>
      </c>
      <c r="K31" s="83">
        <f t="shared" si="31"/>
        <v>1</v>
      </c>
      <c r="L31" s="82">
        <f t="shared" si="31"/>
        <v>0.8773333333333333</v>
      </c>
      <c r="M31" s="83">
        <f t="shared" si="31"/>
        <v>0.9850746268656716</v>
      </c>
      <c r="N31" s="83">
        <f t="shared" si="31"/>
        <v>1</v>
      </c>
      <c r="O31" s="83">
        <f t="shared" si="31"/>
        <v>0.65</v>
      </c>
      <c r="P31" s="83">
        <f t="shared" si="31"/>
        <v>0.97647058823529409</v>
      </c>
      <c r="Q31" s="82">
        <f t="shared" si="31"/>
        <v>0.92796610169491522</v>
      </c>
      <c r="R31" s="83">
        <f t="shared" si="31"/>
        <v>0.89915966386554624</v>
      </c>
      <c r="S31" s="83">
        <f t="shared" si="31"/>
        <v>1</v>
      </c>
      <c r="T31" s="83">
        <f t="shared" si="31"/>
        <v>0.8</v>
      </c>
      <c r="U31" s="83">
        <f t="shared" si="31"/>
        <v>1</v>
      </c>
      <c r="V31" s="83">
        <f t="shared" si="31"/>
        <v>1</v>
      </c>
      <c r="W31" s="7">
        <f t="shared" si="31"/>
        <v>0.86513994910941472</v>
      </c>
      <c r="X31" s="102"/>
    </row>
    <row r="32" spans="1:24" s="1" customFormat="1" ht="39.950000000000003" customHeight="1">
      <c r="A32" s="72" t="s">
        <v>184</v>
      </c>
      <c r="B32" s="183">
        <f t="shared" ref="B32" si="32">SUM(C32:F32)</f>
        <v>0</v>
      </c>
      <c r="C32" s="130"/>
      <c r="D32" s="130"/>
      <c r="E32" s="130"/>
      <c r="F32" s="130"/>
      <c r="G32" s="183">
        <f t="shared" ref="G32" si="33">SUM(H32:K32)</f>
        <v>0</v>
      </c>
      <c r="H32" s="130"/>
      <c r="I32" s="130"/>
      <c r="J32" s="130"/>
      <c r="K32" s="130"/>
      <c r="L32" s="183">
        <f t="shared" ref="L32" si="34">SUM(M32:P32)</f>
        <v>0</v>
      </c>
      <c r="M32" s="130"/>
      <c r="N32" s="130"/>
      <c r="O32" s="130"/>
      <c r="P32" s="130"/>
      <c r="Q32" s="183">
        <f t="shared" ref="Q32" si="35">+SUM(R32:V32)</f>
        <v>0</v>
      </c>
      <c r="R32" s="130"/>
      <c r="S32" s="130"/>
      <c r="T32" s="130"/>
      <c r="U32" s="130"/>
      <c r="V32" s="130"/>
      <c r="W32" s="187">
        <f t="shared" ref="W32" si="36">B32+G32+L32+Q32</f>
        <v>0</v>
      </c>
      <c r="X32" s="102"/>
    </row>
    <row r="33" spans="1:24" s="1" customFormat="1" ht="39.950000000000003" customHeight="1">
      <c r="A33" s="81"/>
      <c r="B33" s="184" t="e">
        <f t="shared" ref="B33:W33" si="37">B32/B23</f>
        <v>#DIV/0!</v>
      </c>
      <c r="C33" s="144" t="e">
        <f t="shared" si="37"/>
        <v>#DIV/0!</v>
      </c>
      <c r="D33" s="144" t="e">
        <f t="shared" si="37"/>
        <v>#DIV/0!</v>
      </c>
      <c r="E33" s="144" t="e">
        <f t="shared" si="37"/>
        <v>#DIV/0!</v>
      </c>
      <c r="F33" s="144" t="e">
        <f t="shared" si="37"/>
        <v>#DIV/0!</v>
      </c>
      <c r="G33" s="184" t="e">
        <f t="shared" si="37"/>
        <v>#DIV/0!</v>
      </c>
      <c r="H33" s="144" t="e">
        <f t="shared" si="37"/>
        <v>#DIV/0!</v>
      </c>
      <c r="I33" s="144" t="e">
        <f t="shared" si="37"/>
        <v>#DIV/0!</v>
      </c>
      <c r="J33" s="144" t="e">
        <f t="shared" si="37"/>
        <v>#DIV/0!</v>
      </c>
      <c r="K33" s="144" t="e">
        <f t="shared" si="37"/>
        <v>#DIV/0!</v>
      </c>
      <c r="L33" s="184" t="e">
        <f t="shared" si="37"/>
        <v>#DIV/0!</v>
      </c>
      <c r="M33" s="144" t="e">
        <f t="shared" si="37"/>
        <v>#DIV/0!</v>
      </c>
      <c r="N33" s="144" t="e">
        <f t="shared" si="37"/>
        <v>#DIV/0!</v>
      </c>
      <c r="O33" s="144" t="e">
        <f t="shared" si="37"/>
        <v>#DIV/0!</v>
      </c>
      <c r="P33" s="144" t="e">
        <f t="shared" si="37"/>
        <v>#DIV/0!</v>
      </c>
      <c r="Q33" s="184" t="e">
        <f t="shared" si="37"/>
        <v>#DIV/0!</v>
      </c>
      <c r="R33" s="144" t="e">
        <f t="shared" si="37"/>
        <v>#DIV/0!</v>
      </c>
      <c r="S33" s="144" t="e">
        <f t="shared" si="37"/>
        <v>#DIV/0!</v>
      </c>
      <c r="T33" s="144" t="e">
        <f t="shared" si="37"/>
        <v>#DIV/0!</v>
      </c>
      <c r="U33" s="144" t="e">
        <f t="shared" si="37"/>
        <v>#DIV/0!</v>
      </c>
      <c r="V33" s="144" t="e">
        <f t="shared" si="37"/>
        <v>#DIV/0!</v>
      </c>
      <c r="W33" s="189" t="e">
        <f t="shared" si="37"/>
        <v>#DIV/0!</v>
      </c>
      <c r="X33" s="102"/>
    </row>
    <row r="34" spans="1:24" s="1" customFormat="1" ht="39.950000000000003" customHeight="1">
      <c r="A34" s="72" t="s">
        <v>185</v>
      </c>
      <c r="B34" s="183">
        <f t="shared" ref="B34" si="38">SUM(C34:F34)</f>
        <v>0</v>
      </c>
      <c r="C34" s="130"/>
      <c r="D34" s="130"/>
      <c r="E34" s="130"/>
      <c r="F34" s="130"/>
      <c r="G34" s="183">
        <f t="shared" ref="G34" si="39">SUM(H34:K34)</f>
        <v>0</v>
      </c>
      <c r="H34" s="130"/>
      <c r="I34" s="130"/>
      <c r="J34" s="130"/>
      <c r="K34" s="130"/>
      <c r="L34" s="183">
        <f t="shared" ref="L34" si="40">SUM(M34:P34)</f>
        <v>0</v>
      </c>
      <c r="M34" s="130"/>
      <c r="N34" s="130"/>
      <c r="O34" s="130"/>
      <c r="P34" s="130"/>
      <c r="Q34" s="183">
        <f t="shared" ref="Q34" si="41">+SUM(R34:V34)</f>
        <v>0</v>
      </c>
      <c r="R34" s="130"/>
      <c r="S34" s="130"/>
      <c r="T34" s="130"/>
      <c r="U34" s="130"/>
      <c r="V34" s="130"/>
      <c r="W34" s="187">
        <f t="shared" ref="W34" si="42">B34+G34+L34+Q34</f>
        <v>0</v>
      </c>
      <c r="X34" s="102"/>
    </row>
    <row r="35" spans="1:24" s="1" customFormat="1" ht="39.950000000000003" customHeight="1">
      <c r="A35" s="81"/>
      <c r="B35" s="184" t="e">
        <f t="shared" ref="B35:W35" si="43">B34/B24</f>
        <v>#DIV/0!</v>
      </c>
      <c r="C35" s="144" t="e">
        <f t="shared" si="43"/>
        <v>#DIV/0!</v>
      </c>
      <c r="D35" s="144" t="e">
        <f t="shared" si="43"/>
        <v>#DIV/0!</v>
      </c>
      <c r="E35" s="144" t="e">
        <f t="shared" si="43"/>
        <v>#DIV/0!</v>
      </c>
      <c r="F35" s="144" t="e">
        <f t="shared" si="43"/>
        <v>#DIV/0!</v>
      </c>
      <c r="G35" s="184" t="e">
        <f t="shared" si="43"/>
        <v>#DIV/0!</v>
      </c>
      <c r="H35" s="144" t="e">
        <f t="shared" si="43"/>
        <v>#DIV/0!</v>
      </c>
      <c r="I35" s="144" t="e">
        <f t="shared" si="43"/>
        <v>#DIV/0!</v>
      </c>
      <c r="J35" s="144" t="e">
        <f t="shared" si="43"/>
        <v>#DIV/0!</v>
      </c>
      <c r="K35" s="144" t="e">
        <f t="shared" si="43"/>
        <v>#DIV/0!</v>
      </c>
      <c r="L35" s="184" t="e">
        <f t="shared" si="43"/>
        <v>#DIV/0!</v>
      </c>
      <c r="M35" s="144" t="e">
        <f t="shared" si="43"/>
        <v>#DIV/0!</v>
      </c>
      <c r="N35" s="144" t="e">
        <f t="shared" si="43"/>
        <v>#DIV/0!</v>
      </c>
      <c r="O35" s="144" t="e">
        <f t="shared" si="43"/>
        <v>#DIV/0!</v>
      </c>
      <c r="P35" s="144" t="e">
        <f t="shared" si="43"/>
        <v>#DIV/0!</v>
      </c>
      <c r="Q35" s="184" t="e">
        <f t="shared" si="43"/>
        <v>#DIV/0!</v>
      </c>
      <c r="R35" s="144" t="e">
        <f t="shared" si="43"/>
        <v>#DIV/0!</v>
      </c>
      <c r="S35" s="144" t="e">
        <f t="shared" si="43"/>
        <v>#DIV/0!</v>
      </c>
      <c r="T35" s="144" t="e">
        <f t="shared" si="43"/>
        <v>#DIV/0!</v>
      </c>
      <c r="U35" s="144" t="e">
        <f t="shared" si="43"/>
        <v>#DIV/0!</v>
      </c>
      <c r="V35" s="144" t="e">
        <f t="shared" si="43"/>
        <v>#DIV/0!</v>
      </c>
      <c r="W35" s="189" t="e">
        <f t="shared" si="43"/>
        <v>#DIV/0!</v>
      </c>
      <c r="X35" s="102"/>
    </row>
    <row r="36" spans="1:24" ht="60" customHeight="1">
      <c r="A36" s="266" t="s">
        <v>15</v>
      </c>
      <c r="B36" s="266"/>
      <c r="C36" s="266"/>
      <c r="D36" s="266"/>
      <c r="E36" s="266"/>
      <c r="F36" s="266"/>
      <c r="G36" s="266"/>
      <c r="H36" s="266"/>
      <c r="I36" s="266"/>
      <c r="J36" s="266"/>
      <c r="K36" s="266"/>
      <c r="L36" s="266"/>
      <c r="M36" s="266"/>
      <c r="N36" s="266"/>
      <c r="O36" s="266"/>
      <c r="P36" s="266"/>
      <c r="Q36" s="266"/>
      <c r="R36" s="266"/>
      <c r="S36" s="266"/>
      <c r="T36" s="266"/>
      <c r="U36" s="266"/>
      <c r="V36" s="266"/>
      <c r="W36" s="266"/>
      <c r="X36" s="101" t="s">
        <v>229</v>
      </c>
    </row>
    <row r="37" spans="1:24" ht="39.950000000000003" customHeight="1">
      <c r="A37" s="163" t="s">
        <v>186</v>
      </c>
      <c r="B37" s="164">
        <f>SUM(C37:F37)</f>
        <v>906</v>
      </c>
      <c r="C37" s="164">
        <f t="shared" ref="C37:F41" si="44">C3+C20</f>
        <v>224</v>
      </c>
      <c r="D37" s="164">
        <f t="shared" si="44"/>
        <v>204</v>
      </c>
      <c r="E37" s="164">
        <f t="shared" si="44"/>
        <v>266</v>
      </c>
      <c r="F37" s="164">
        <f t="shared" si="44"/>
        <v>212</v>
      </c>
      <c r="G37" s="164">
        <f>SUM(H37:K37)</f>
        <v>904</v>
      </c>
      <c r="H37" s="164">
        <f t="shared" ref="H37:K41" si="45">H3+H20</f>
        <v>330</v>
      </c>
      <c r="I37" s="164">
        <f t="shared" si="45"/>
        <v>206</v>
      </c>
      <c r="J37" s="164">
        <f t="shared" si="45"/>
        <v>244</v>
      </c>
      <c r="K37" s="164">
        <f t="shared" si="45"/>
        <v>124</v>
      </c>
      <c r="L37" s="164">
        <f>SUM(M37:P37)</f>
        <v>1310</v>
      </c>
      <c r="M37" s="164">
        <f t="shared" ref="M37:P41" si="46">M3+M20</f>
        <v>515</v>
      </c>
      <c r="N37" s="164">
        <f t="shared" si="46"/>
        <v>111</v>
      </c>
      <c r="O37" s="164">
        <f t="shared" si="46"/>
        <v>342</v>
      </c>
      <c r="P37" s="164">
        <f t="shared" si="46"/>
        <v>342</v>
      </c>
      <c r="Q37" s="164">
        <f>+SUM(R37:V37)</f>
        <v>1014</v>
      </c>
      <c r="R37" s="164">
        <f t="shared" ref="R37:V41" si="47">R3+R20</f>
        <v>400</v>
      </c>
      <c r="S37" s="164">
        <f t="shared" si="47"/>
        <v>310</v>
      </c>
      <c r="T37" s="164">
        <f t="shared" si="47"/>
        <v>90</v>
      </c>
      <c r="U37" s="164">
        <f t="shared" si="47"/>
        <v>139</v>
      </c>
      <c r="V37" s="164">
        <f t="shared" si="47"/>
        <v>75</v>
      </c>
      <c r="W37" s="164">
        <f>B37+G37+L37+Q37</f>
        <v>4134</v>
      </c>
      <c r="X37" s="101"/>
    </row>
    <row r="38" spans="1:24" ht="39.950000000000003" customHeight="1">
      <c r="A38" s="72" t="s">
        <v>182</v>
      </c>
      <c r="B38" s="73">
        <f t="shared" ref="B38:B41" si="48">SUM(C38:F38)</f>
        <v>895</v>
      </c>
      <c r="C38" s="27">
        <f t="shared" si="44"/>
        <v>214</v>
      </c>
      <c r="D38" s="27">
        <f t="shared" si="44"/>
        <v>201</v>
      </c>
      <c r="E38" s="27">
        <f t="shared" si="44"/>
        <v>268</v>
      </c>
      <c r="F38" s="27">
        <f t="shared" si="44"/>
        <v>212</v>
      </c>
      <c r="G38" s="73">
        <f t="shared" ref="G38:G41" si="49">SUM(H38:K38)</f>
        <v>868</v>
      </c>
      <c r="H38" s="27">
        <f t="shared" si="45"/>
        <v>324</v>
      </c>
      <c r="I38" s="27">
        <f t="shared" si="45"/>
        <v>190</v>
      </c>
      <c r="J38" s="27">
        <f t="shared" si="45"/>
        <v>238</v>
      </c>
      <c r="K38" s="27">
        <f t="shared" si="45"/>
        <v>116</v>
      </c>
      <c r="L38" s="73">
        <f t="shared" ref="L38:L41" si="50">SUM(M38:P38)</f>
        <v>1289</v>
      </c>
      <c r="M38" s="27">
        <f t="shared" si="46"/>
        <v>515</v>
      </c>
      <c r="N38" s="27">
        <f t="shared" si="46"/>
        <v>111</v>
      </c>
      <c r="O38" s="27">
        <f t="shared" si="46"/>
        <v>344</v>
      </c>
      <c r="P38" s="27">
        <f t="shared" si="46"/>
        <v>319</v>
      </c>
      <c r="Q38" s="73">
        <f t="shared" ref="Q38:Q41" si="51">+SUM(R38:V38)</f>
        <v>1023</v>
      </c>
      <c r="R38" s="27">
        <f t="shared" si="47"/>
        <v>401</v>
      </c>
      <c r="S38" s="27">
        <f t="shared" si="47"/>
        <v>313</v>
      </c>
      <c r="T38" s="27">
        <f t="shared" si="47"/>
        <v>92</v>
      </c>
      <c r="U38" s="27">
        <f t="shared" si="47"/>
        <v>140</v>
      </c>
      <c r="V38" s="27">
        <f t="shared" si="47"/>
        <v>77</v>
      </c>
      <c r="W38" s="5">
        <f t="shared" ref="W38:W41" si="52">B38+G38+L38+Q38</f>
        <v>4075</v>
      </c>
      <c r="X38" s="101"/>
    </row>
    <row r="39" spans="1:24" ht="39.950000000000003" customHeight="1">
      <c r="A39" s="72" t="s">
        <v>183</v>
      </c>
      <c r="B39" s="73">
        <f t="shared" si="48"/>
        <v>879</v>
      </c>
      <c r="C39" s="27">
        <f t="shared" si="44"/>
        <v>202</v>
      </c>
      <c r="D39" s="27">
        <f t="shared" si="44"/>
        <v>200</v>
      </c>
      <c r="E39" s="27">
        <f t="shared" si="44"/>
        <v>262</v>
      </c>
      <c r="F39" s="27">
        <f t="shared" si="44"/>
        <v>215</v>
      </c>
      <c r="G39" s="73">
        <f t="shared" si="49"/>
        <v>861</v>
      </c>
      <c r="H39" s="27">
        <f t="shared" si="45"/>
        <v>323</v>
      </c>
      <c r="I39" s="27">
        <f t="shared" si="45"/>
        <v>190</v>
      </c>
      <c r="J39" s="27">
        <f t="shared" si="45"/>
        <v>231</v>
      </c>
      <c r="K39" s="27">
        <f t="shared" si="45"/>
        <v>117</v>
      </c>
      <c r="L39" s="73">
        <f t="shared" si="50"/>
        <v>1249</v>
      </c>
      <c r="M39" s="27">
        <f t="shared" si="46"/>
        <v>485</v>
      </c>
      <c r="N39" s="27">
        <f t="shared" si="46"/>
        <v>108</v>
      </c>
      <c r="O39" s="27">
        <f t="shared" si="46"/>
        <v>341</v>
      </c>
      <c r="P39" s="27">
        <f t="shared" si="46"/>
        <v>315</v>
      </c>
      <c r="Q39" s="73">
        <f t="shared" si="51"/>
        <v>997</v>
      </c>
      <c r="R39" s="27">
        <f t="shared" si="47"/>
        <v>407</v>
      </c>
      <c r="S39" s="27">
        <f t="shared" si="47"/>
        <v>279</v>
      </c>
      <c r="T39" s="27">
        <f t="shared" si="47"/>
        <v>94</v>
      </c>
      <c r="U39" s="27">
        <f t="shared" si="47"/>
        <v>139</v>
      </c>
      <c r="V39" s="27">
        <f t="shared" si="47"/>
        <v>78</v>
      </c>
      <c r="W39" s="5">
        <f t="shared" si="52"/>
        <v>3986</v>
      </c>
      <c r="X39" s="101" t="s">
        <v>304</v>
      </c>
    </row>
    <row r="40" spans="1:24" ht="39.950000000000003" customHeight="1">
      <c r="A40" s="72" t="s">
        <v>184</v>
      </c>
      <c r="B40" s="183">
        <f t="shared" si="48"/>
        <v>0</v>
      </c>
      <c r="C40" s="130">
        <f t="shared" si="44"/>
        <v>0</v>
      </c>
      <c r="D40" s="130">
        <f t="shared" si="44"/>
        <v>0</v>
      </c>
      <c r="E40" s="130">
        <f t="shared" si="44"/>
        <v>0</v>
      </c>
      <c r="F40" s="130">
        <f t="shared" si="44"/>
        <v>0</v>
      </c>
      <c r="G40" s="183">
        <f t="shared" si="49"/>
        <v>0</v>
      </c>
      <c r="H40" s="130">
        <f t="shared" si="45"/>
        <v>0</v>
      </c>
      <c r="I40" s="130">
        <f t="shared" si="45"/>
        <v>0</v>
      </c>
      <c r="J40" s="130">
        <f t="shared" si="45"/>
        <v>0</v>
      </c>
      <c r="K40" s="130">
        <f t="shared" si="45"/>
        <v>0</v>
      </c>
      <c r="L40" s="183">
        <f t="shared" si="50"/>
        <v>0</v>
      </c>
      <c r="M40" s="130">
        <f t="shared" si="46"/>
        <v>0</v>
      </c>
      <c r="N40" s="130">
        <f t="shared" si="46"/>
        <v>0</v>
      </c>
      <c r="O40" s="130">
        <f t="shared" si="46"/>
        <v>0</v>
      </c>
      <c r="P40" s="130">
        <f t="shared" si="46"/>
        <v>0</v>
      </c>
      <c r="Q40" s="183">
        <f t="shared" si="51"/>
        <v>0</v>
      </c>
      <c r="R40" s="130">
        <f t="shared" si="47"/>
        <v>0</v>
      </c>
      <c r="S40" s="130">
        <f t="shared" si="47"/>
        <v>0</v>
      </c>
      <c r="T40" s="130">
        <f t="shared" si="47"/>
        <v>0</v>
      </c>
      <c r="U40" s="130">
        <f t="shared" si="47"/>
        <v>0</v>
      </c>
      <c r="V40" s="130">
        <f t="shared" si="47"/>
        <v>0</v>
      </c>
      <c r="W40" s="187">
        <f t="shared" si="52"/>
        <v>0</v>
      </c>
      <c r="X40" s="101"/>
    </row>
    <row r="41" spans="1:24" ht="39.950000000000003" customHeight="1">
      <c r="A41" s="72" t="s">
        <v>185</v>
      </c>
      <c r="B41" s="183">
        <f t="shared" si="48"/>
        <v>0</v>
      </c>
      <c r="C41" s="130">
        <f t="shared" si="44"/>
        <v>0</v>
      </c>
      <c r="D41" s="130">
        <f t="shared" si="44"/>
        <v>0</v>
      </c>
      <c r="E41" s="130">
        <f t="shared" si="44"/>
        <v>0</v>
      </c>
      <c r="F41" s="130">
        <f t="shared" si="44"/>
        <v>0</v>
      </c>
      <c r="G41" s="183">
        <f t="shared" si="49"/>
        <v>0</v>
      </c>
      <c r="H41" s="130">
        <f t="shared" si="45"/>
        <v>0</v>
      </c>
      <c r="I41" s="130">
        <f t="shared" si="45"/>
        <v>0</v>
      </c>
      <c r="J41" s="130">
        <f t="shared" si="45"/>
        <v>0</v>
      </c>
      <c r="K41" s="130">
        <f t="shared" si="45"/>
        <v>0</v>
      </c>
      <c r="L41" s="183">
        <f t="shared" si="50"/>
        <v>0</v>
      </c>
      <c r="M41" s="130">
        <f t="shared" si="46"/>
        <v>0</v>
      </c>
      <c r="N41" s="130">
        <f t="shared" si="46"/>
        <v>0</v>
      </c>
      <c r="O41" s="130">
        <f t="shared" si="46"/>
        <v>0</v>
      </c>
      <c r="P41" s="130">
        <f t="shared" si="46"/>
        <v>0</v>
      </c>
      <c r="Q41" s="183">
        <f t="shared" si="51"/>
        <v>0</v>
      </c>
      <c r="R41" s="130">
        <f t="shared" si="47"/>
        <v>0</v>
      </c>
      <c r="S41" s="130">
        <f t="shared" si="47"/>
        <v>0</v>
      </c>
      <c r="T41" s="130">
        <f t="shared" si="47"/>
        <v>0</v>
      </c>
      <c r="U41" s="130">
        <f t="shared" si="47"/>
        <v>0</v>
      </c>
      <c r="V41" s="130">
        <f t="shared" si="47"/>
        <v>0</v>
      </c>
      <c r="W41" s="187">
        <f t="shared" si="52"/>
        <v>0</v>
      </c>
      <c r="X41" s="101"/>
    </row>
    <row r="42" spans="1:24" ht="60" customHeight="1">
      <c r="A42" s="266" t="s">
        <v>230</v>
      </c>
      <c r="B42" s="266"/>
      <c r="C42" s="266"/>
      <c r="D42" s="266"/>
      <c r="E42" s="266"/>
      <c r="F42" s="266"/>
      <c r="G42" s="266"/>
      <c r="H42" s="266"/>
      <c r="I42" s="266"/>
      <c r="J42" s="266"/>
      <c r="K42" s="266"/>
      <c r="L42" s="266"/>
      <c r="M42" s="266"/>
      <c r="N42" s="266"/>
      <c r="O42" s="266"/>
      <c r="P42" s="266"/>
      <c r="Q42" s="266"/>
      <c r="R42" s="266"/>
      <c r="S42" s="266"/>
      <c r="T42" s="266"/>
      <c r="U42" s="266"/>
      <c r="V42" s="266"/>
      <c r="W42" s="266"/>
      <c r="X42" s="101" t="s">
        <v>145</v>
      </c>
    </row>
    <row r="43" spans="1:24" ht="39.950000000000003" customHeight="1">
      <c r="A43" s="163" t="s">
        <v>186</v>
      </c>
      <c r="B43" s="164">
        <f>SUM(C43:F43)</f>
        <v>189</v>
      </c>
      <c r="C43" s="164">
        <v>0</v>
      </c>
      <c r="D43" s="164">
        <v>28</v>
      </c>
      <c r="E43" s="164">
        <v>130</v>
      </c>
      <c r="F43" s="164">
        <v>31</v>
      </c>
      <c r="G43" s="164">
        <f>SUM(H43:K43)</f>
        <v>78</v>
      </c>
      <c r="H43" s="164">
        <v>17</v>
      </c>
      <c r="I43" s="164">
        <v>34</v>
      </c>
      <c r="J43" s="164">
        <v>12</v>
      </c>
      <c r="K43" s="164">
        <v>15</v>
      </c>
      <c r="L43" s="164">
        <f>SUM(M43:P43)</f>
        <v>89</v>
      </c>
      <c r="M43" s="164">
        <v>29</v>
      </c>
      <c r="N43" s="164">
        <v>3</v>
      </c>
      <c r="O43" s="164">
        <v>29</v>
      </c>
      <c r="P43" s="164">
        <v>28</v>
      </c>
      <c r="Q43" s="164">
        <f>+SUM(R43:V43)</f>
        <v>47</v>
      </c>
      <c r="R43" s="164">
        <v>19</v>
      </c>
      <c r="S43" s="164">
        <v>7</v>
      </c>
      <c r="T43" s="164">
        <v>5</v>
      </c>
      <c r="U43" s="164">
        <v>10</v>
      </c>
      <c r="V43" s="164">
        <v>6</v>
      </c>
      <c r="W43" s="164">
        <f>B43+G43+L43+Q43</f>
        <v>403</v>
      </c>
      <c r="X43" s="101"/>
    </row>
    <row r="44" spans="1:24" ht="50.1" customHeight="1">
      <c r="A44" s="72" t="s">
        <v>182</v>
      </c>
      <c r="B44" s="73">
        <f t="shared" ref="B44:B47" si="53">SUM(C44:F44)</f>
        <v>192</v>
      </c>
      <c r="C44" s="27">
        <v>0</v>
      </c>
      <c r="D44" s="27">
        <v>26</v>
      </c>
      <c r="E44" s="27">
        <v>133</v>
      </c>
      <c r="F44" s="27">
        <v>33</v>
      </c>
      <c r="G44" s="73">
        <f t="shared" ref="G44:G47" si="54">SUM(H44:K44)</f>
        <v>82</v>
      </c>
      <c r="H44" s="27">
        <v>17</v>
      </c>
      <c r="I44" s="27">
        <v>35</v>
      </c>
      <c r="J44" s="27">
        <v>14</v>
      </c>
      <c r="K44" s="27">
        <v>16</v>
      </c>
      <c r="L44" s="73">
        <f t="shared" ref="L44:L47" si="55">SUM(M44:P44)</f>
        <v>91</v>
      </c>
      <c r="M44" s="27">
        <v>31</v>
      </c>
      <c r="N44" s="27">
        <v>3</v>
      </c>
      <c r="O44" s="27">
        <v>28</v>
      </c>
      <c r="P44" s="27">
        <v>29</v>
      </c>
      <c r="Q44" s="73">
        <f t="shared" ref="Q44:Q47" si="56">+SUM(R44:V44)</f>
        <v>48</v>
      </c>
      <c r="R44" s="27">
        <v>19</v>
      </c>
      <c r="S44" s="27">
        <v>8</v>
      </c>
      <c r="T44" s="27">
        <v>5</v>
      </c>
      <c r="U44" s="27">
        <v>10</v>
      </c>
      <c r="V44" s="27">
        <v>6</v>
      </c>
      <c r="W44" s="5">
        <f t="shared" ref="W44:W47" si="57">B44+G44+L44+Q44</f>
        <v>413</v>
      </c>
      <c r="X44" s="101"/>
    </row>
    <row r="45" spans="1:24" ht="39.950000000000003" customHeight="1">
      <c r="A45" s="72" t="s">
        <v>183</v>
      </c>
      <c r="B45" s="73">
        <f t="shared" si="53"/>
        <v>195</v>
      </c>
      <c r="C45" s="27">
        <v>0</v>
      </c>
      <c r="D45" s="27">
        <v>26</v>
      </c>
      <c r="E45" s="27">
        <v>135</v>
      </c>
      <c r="F45" s="27">
        <v>34</v>
      </c>
      <c r="G45" s="73">
        <f t="shared" si="54"/>
        <v>112</v>
      </c>
      <c r="H45" s="27">
        <v>19</v>
      </c>
      <c r="I45" s="27">
        <v>36</v>
      </c>
      <c r="J45" s="27">
        <v>42</v>
      </c>
      <c r="K45" s="27">
        <v>15</v>
      </c>
      <c r="L45" s="73">
        <f t="shared" si="55"/>
        <v>93</v>
      </c>
      <c r="M45" s="27">
        <v>33</v>
      </c>
      <c r="N45" s="27">
        <v>3</v>
      </c>
      <c r="O45" s="27">
        <v>30</v>
      </c>
      <c r="P45" s="27">
        <v>27</v>
      </c>
      <c r="Q45" s="73">
        <f t="shared" si="56"/>
        <v>49</v>
      </c>
      <c r="R45" s="27">
        <v>20</v>
      </c>
      <c r="S45" s="27">
        <v>8</v>
      </c>
      <c r="T45" s="27">
        <v>5</v>
      </c>
      <c r="U45" s="27">
        <v>10</v>
      </c>
      <c r="V45" s="27">
        <v>6</v>
      </c>
      <c r="W45" s="5">
        <f t="shared" si="57"/>
        <v>449</v>
      </c>
      <c r="X45" s="101"/>
    </row>
    <row r="46" spans="1:24" ht="39.950000000000003" customHeight="1">
      <c r="A46" s="72" t="s">
        <v>184</v>
      </c>
      <c r="B46" s="183">
        <f t="shared" si="53"/>
        <v>0</v>
      </c>
      <c r="C46" s="27"/>
      <c r="D46" s="27"/>
      <c r="E46" s="27"/>
      <c r="F46" s="27"/>
      <c r="G46" s="183">
        <f t="shared" si="54"/>
        <v>0</v>
      </c>
      <c r="H46" s="27"/>
      <c r="I46" s="27"/>
      <c r="J46" s="27"/>
      <c r="K46" s="27"/>
      <c r="L46" s="183">
        <f t="shared" si="55"/>
        <v>0</v>
      </c>
      <c r="M46" s="27"/>
      <c r="N46" s="27"/>
      <c r="O46" s="27"/>
      <c r="P46" s="27"/>
      <c r="Q46" s="183">
        <f t="shared" si="56"/>
        <v>0</v>
      </c>
      <c r="R46" s="27"/>
      <c r="S46" s="27"/>
      <c r="T46" s="27"/>
      <c r="U46" s="27"/>
      <c r="V46" s="27"/>
      <c r="W46" s="187">
        <f t="shared" si="57"/>
        <v>0</v>
      </c>
      <c r="X46" s="101"/>
    </row>
    <row r="47" spans="1:24" ht="39.950000000000003" customHeight="1">
      <c r="A47" s="72" t="s">
        <v>185</v>
      </c>
      <c r="B47" s="183">
        <f t="shared" si="53"/>
        <v>0</v>
      </c>
      <c r="C47" s="27"/>
      <c r="D47" s="27"/>
      <c r="E47" s="27"/>
      <c r="F47" s="27"/>
      <c r="G47" s="183">
        <f t="shared" si="54"/>
        <v>0</v>
      </c>
      <c r="H47" s="27"/>
      <c r="I47" s="27"/>
      <c r="J47" s="27"/>
      <c r="K47" s="27"/>
      <c r="L47" s="183">
        <f t="shared" si="55"/>
        <v>0</v>
      </c>
      <c r="M47" s="27"/>
      <c r="N47" s="27"/>
      <c r="O47" s="27"/>
      <c r="P47" s="27"/>
      <c r="Q47" s="183">
        <f t="shared" si="56"/>
        <v>0</v>
      </c>
      <c r="R47" s="27"/>
      <c r="S47" s="27"/>
      <c r="T47" s="27"/>
      <c r="U47" s="27"/>
      <c r="V47" s="27"/>
      <c r="W47" s="187">
        <f t="shared" si="57"/>
        <v>0</v>
      </c>
      <c r="X47" s="101"/>
    </row>
    <row r="48" spans="1:24" ht="60" customHeight="1">
      <c r="A48" s="266" t="s">
        <v>11</v>
      </c>
      <c r="B48" s="266"/>
      <c r="C48" s="266"/>
      <c r="D48" s="266"/>
      <c r="E48" s="266"/>
      <c r="F48" s="266"/>
      <c r="G48" s="266"/>
      <c r="H48" s="266"/>
      <c r="I48" s="266"/>
      <c r="J48" s="266"/>
      <c r="K48" s="266"/>
      <c r="L48" s="266"/>
      <c r="M48" s="266"/>
      <c r="N48" s="266"/>
      <c r="O48" s="266"/>
      <c r="P48" s="266"/>
      <c r="Q48" s="266"/>
      <c r="R48" s="266"/>
      <c r="S48" s="266"/>
      <c r="T48" s="266"/>
      <c r="U48" s="266"/>
      <c r="V48" s="266"/>
      <c r="W48" s="266"/>
      <c r="X48" s="101"/>
    </row>
    <row r="49" spans="1:24" ht="39.950000000000003" customHeight="1">
      <c r="A49" s="163" t="s">
        <v>186</v>
      </c>
      <c r="B49" s="164">
        <f>SUM(C49:F49)</f>
        <v>1095</v>
      </c>
      <c r="C49" s="164">
        <f t="shared" ref="C49:F53" si="58">C37+C43</f>
        <v>224</v>
      </c>
      <c r="D49" s="164">
        <f t="shared" si="58"/>
        <v>232</v>
      </c>
      <c r="E49" s="164">
        <f t="shared" si="58"/>
        <v>396</v>
      </c>
      <c r="F49" s="164">
        <f t="shared" si="58"/>
        <v>243</v>
      </c>
      <c r="G49" s="164">
        <f>SUM(H49:K49)</f>
        <v>982</v>
      </c>
      <c r="H49" s="164">
        <f t="shared" ref="H49:K53" si="59">H37+H43</f>
        <v>347</v>
      </c>
      <c r="I49" s="164">
        <f t="shared" si="59"/>
        <v>240</v>
      </c>
      <c r="J49" s="164">
        <f t="shared" si="59"/>
        <v>256</v>
      </c>
      <c r="K49" s="164">
        <f t="shared" si="59"/>
        <v>139</v>
      </c>
      <c r="L49" s="164">
        <f>SUM(M49:P49)</f>
        <v>1399</v>
      </c>
      <c r="M49" s="164">
        <f t="shared" ref="M49:P53" si="60">M37+M43</f>
        <v>544</v>
      </c>
      <c r="N49" s="164">
        <f t="shared" si="60"/>
        <v>114</v>
      </c>
      <c r="O49" s="164">
        <f t="shared" si="60"/>
        <v>371</v>
      </c>
      <c r="P49" s="164">
        <f t="shared" si="60"/>
        <v>370</v>
      </c>
      <c r="Q49" s="164">
        <f>+SUM(R49:V49)</f>
        <v>1061</v>
      </c>
      <c r="R49" s="164">
        <f t="shared" ref="R49:V53" si="61">R37+R43</f>
        <v>419</v>
      </c>
      <c r="S49" s="164">
        <f t="shared" si="61"/>
        <v>317</v>
      </c>
      <c r="T49" s="164">
        <f t="shared" si="61"/>
        <v>95</v>
      </c>
      <c r="U49" s="164">
        <f t="shared" si="61"/>
        <v>149</v>
      </c>
      <c r="V49" s="164">
        <f t="shared" si="61"/>
        <v>81</v>
      </c>
      <c r="W49" s="164">
        <f>B49+G49+L49+Q49</f>
        <v>4537</v>
      </c>
      <c r="X49" s="101" t="s">
        <v>229</v>
      </c>
    </row>
    <row r="50" spans="1:24" ht="39.950000000000003" customHeight="1">
      <c r="A50" s="72" t="s">
        <v>182</v>
      </c>
      <c r="B50" s="73">
        <f t="shared" ref="B50:B53" si="62">SUM(C50:F50)</f>
        <v>1087</v>
      </c>
      <c r="C50" s="27">
        <f t="shared" si="58"/>
        <v>214</v>
      </c>
      <c r="D50" s="27">
        <f t="shared" si="58"/>
        <v>227</v>
      </c>
      <c r="E50" s="27">
        <f t="shared" si="58"/>
        <v>401</v>
      </c>
      <c r="F50" s="27">
        <f t="shared" si="58"/>
        <v>245</v>
      </c>
      <c r="G50" s="73">
        <f t="shared" ref="G50:G53" si="63">SUM(H50:K50)</f>
        <v>950</v>
      </c>
      <c r="H50" s="27">
        <f t="shared" si="59"/>
        <v>341</v>
      </c>
      <c r="I50" s="27">
        <f t="shared" si="59"/>
        <v>225</v>
      </c>
      <c r="J50" s="27">
        <f t="shared" si="59"/>
        <v>252</v>
      </c>
      <c r="K50" s="27">
        <f t="shared" si="59"/>
        <v>132</v>
      </c>
      <c r="L50" s="73">
        <f t="shared" ref="L50:L53" si="64">SUM(M50:P50)</f>
        <v>1380</v>
      </c>
      <c r="M50" s="27">
        <f t="shared" si="60"/>
        <v>546</v>
      </c>
      <c r="N50" s="27">
        <f t="shared" si="60"/>
        <v>114</v>
      </c>
      <c r="O50" s="27">
        <f t="shared" si="60"/>
        <v>372</v>
      </c>
      <c r="P50" s="27">
        <f t="shared" si="60"/>
        <v>348</v>
      </c>
      <c r="Q50" s="73">
        <f t="shared" ref="Q50:Q53" si="65">+SUM(R50:V50)</f>
        <v>1071</v>
      </c>
      <c r="R50" s="27">
        <f t="shared" si="61"/>
        <v>420</v>
      </c>
      <c r="S50" s="27">
        <f t="shared" si="61"/>
        <v>321</v>
      </c>
      <c r="T50" s="27">
        <f t="shared" si="61"/>
        <v>97</v>
      </c>
      <c r="U50" s="27">
        <f t="shared" si="61"/>
        <v>150</v>
      </c>
      <c r="V50" s="27">
        <f t="shared" si="61"/>
        <v>83</v>
      </c>
      <c r="W50" s="5">
        <f t="shared" ref="W50:W53" si="66">B50+G50+L50+Q50</f>
        <v>4488</v>
      </c>
      <c r="X50" s="101"/>
    </row>
    <row r="51" spans="1:24" ht="39.950000000000003" customHeight="1">
      <c r="A51" s="72" t="s">
        <v>183</v>
      </c>
      <c r="B51" s="73">
        <f t="shared" si="62"/>
        <v>1074</v>
      </c>
      <c r="C51" s="27">
        <f t="shared" si="58"/>
        <v>202</v>
      </c>
      <c r="D51" s="27">
        <f t="shared" si="58"/>
        <v>226</v>
      </c>
      <c r="E51" s="27">
        <f t="shared" si="58"/>
        <v>397</v>
      </c>
      <c r="F51" s="27">
        <f t="shared" si="58"/>
        <v>249</v>
      </c>
      <c r="G51" s="73">
        <f t="shared" si="63"/>
        <v>973</v>
      </c>
      <c r="H51" s="27">
        <f t="shared" si="59"/>
        <v>342</v>
      </c>
      <c r="I51" s="27">
        <f t="shared" si="59"/>
        <v>226</v>
      </c>
      <c r="J51" s="27">
        <f t="shared" si="59"/>
        <v>273</v>
      </c>
      <c r="K51" s="27">
        <f t="shared" si="59"/>
        <v>132</v>
      </c>
      <c r="L51" s="73">
        <f t="shared" si="64"/>
        <v>1342</v>
      </c>
      <c r="M51" s="27">
        <f t="shared" si="60"/>
        <v>518</v>
      </c>
      <c r="N51" s="27">
        <f t="shared" si="60"/>
        <v>111</v>
      </c>
      <c r="O51" s="27">
        <f t="shared" si="60"/>
        <v>371</v>
      </c>
      <c r="P51" s="27">
        <f t="shared" si="60"/>
        <v>342</v>
      </c>
      <c r="Q51" s="73">
        <f t="shared" si="65"/>
        <v>1046</v>
      </c>
      <c r="R51" s="27">
        <f t="shared" si="61"/>
        <v>427</v>
      </c>
      <c r="S51" s="27">
        <f t="shared" si="61"/>
        <v>287</v>
      </c>
      <c r="T51" s="27">
        <f t="shared" si="61"/>
        <v>99</v>
      </c>
      <c r="U51" s="27">
        <f t="shared" si="61"/>
        <v>149</v>
      </c>
      <c r="V51" s="27">
        <f t="shared" si="61"/>
        <v>84</v>
      </c>
      <c r="W51" s="5">
        <f t="shared" si="66"/>
        <v>4435</v>
      </c>
      <c r="X51" s="101" t="s">
        <v>304</v>
      </c>
    </row>
    <row r="52" spans="1:24" ht="39.950000000000003" customHeight="1">
      <c r="A52" s="72" t="s">
        <v>184</v>
      </c>
      <c r="B52" s="183">
        <f t="shared" si="62"/>
        <v>0</v>
      </c>
      <c r="C52" s="130">
        <f t="shared" si="58"/>
        <v>0</v>
      </c>
      <c r="D52" s="130">
        <f t="shared" si="58"/>
        <v>0</v>
      </c>
      <c r="E52" s="130">
        <f t="shared" si="58"/>
        <v>0</v>
      </c>
      <c r="F52" s="130">
        <f t="shared" si="58"/>
        <v>0</v>
      </c>
      <c r="G52" s="183">
        <f t="shared" si="63"/>
        <v>0</v>
      </c>
      <c r="H52" s="130">
        <f t="shared" si="59"/>
        <v>0</v>
      </c>
      <c r="I52" s="130">
        <f t="shared" si="59"/>
        <v>0</v>
      </c>
      <c r="J52" s="130">
        <f t="shared" si="59"/>
        <v>0</v>
      </c>
      <c r="K52" s="130">
        <f t="shared" si="59"/>
        <v>0</v>
      </c>
      <c r="L52" s="183">
        <f t="shared" si="64"/>
        <v>0</v>
      </c>
      <c r="M52" s="130">
        <f t="shared" si="60"/>
        <v>0</v>
      </c>
      <c r="N52" s="130">
        <f t="shared" si="60"/>
        <v>0</v>
      </c>
      <c r="O52" s="130">
        <f t="shared" si="60"/>
        <v>0</v>
      </c>
      <c r="P52" s="130">
        <f t="shared" si="60"/>
        <v>0</v>
      </c>
      <c r="Q52" s="183">
        <f t="shared" si="65"/>
        <v>0</v>
      </c>
      <c r="R52" s="130">
        <f t="shared" si="61"/>
        <v>0</v>
      </c>
      <c r="S52" s="130">
        <f t="shared" si="61"/>
        <v>0</v>
      </c>
      <c r="T52" s="130">
        <f t="shared" si="61"/>
        <v>0</v>
      </c>
      <c r="U52" s="130">
        <f t="shared" si="61"/>
        <v>0</v>
      </c>
      <c r="V52" s="130">
        <f t="shared" si="61"/>
        <v>0</v>
      </c>
      <c r="W52" s="187">
        <f t="shared" si="66"/>
        <v>0</v>
      </c>
      <c r="X52" s="101"/>
    </row>
    <row r="53" spans="1:24" ht="39.950000000000003" customHeight="1">
      <c r="A53" s="72" t="s">
        <v>185</v>
      </c>
      <c r="B53" s="183">
        <f t="shared" si="62"/>
        <v>0</v>
      </c>
      <c r="C53" s="130">
        <f t="shared" si="58"/>
        <v>0</v>
      </c>
      <c r="D53" s="130">
        <f t="shared" si="58"/>
        <v>0</v>
      </c>
      <c r="E53" s="130">
        <f t="shared" si="58"/>
        <v>0</v>
      </c>
      <c r="F53" s="130">
        <f t="shared" si="58"/>
        <v>0</v>
      </c>
      <c r="G53" s="183">
        <f t="shared" si="63"/>
        <v>0</v>
      </c>
      <c r="H53" s="130">
        <f t="shared" si="59"/>
        <v>0</v>
      </c>
      <c r="I53" s="130">
        <f t="shared" si="59"/>
        <v>0</v>
      </c>
      <c r="J53" s="130">
        <f t="shared" si="59"/>
        <v>0</v>
      </c>
      <c r="K53" s="130">
        <f t="shared" si="59"/>
        <v>0</v>
      </c>
      <c r="L53" s="183">
        <f t="shared" si="64"/>
        <v>0</v>
      </c>
      <c r="M53" s="130">
        <f t="shared" si="60"/>
        <v>0</v>
      </c>
      <c r="N53" s="130">
        <f t="shared" si="60"/>
        <v>0</v>
      </c>
      <c r="O53" s="130">
        <f t="shared" si="60"/>
        <v>0</v>
      </c>
      <c r="P53" s="130">
        <f t="shared" si="60"/>
        <v>0</v>
      </c>
      <c r="Q53" s="183">
        <f t="shared" si="65"/>
        <v>0</v>
      </c>
      <c r="R53" s="130">
        <f t="shared" si="61"/>
        <v>0</v>
      </c>
      <c r="S53" s="130">
        <f t="shared" si="61"/>
        <v>0</v>
      </c>
      <c r="T53" s="130">
        <f t="shared" si="61"/>
        <v>0</v>
      </c>
      <c r="U53" s="130">
        <f t="shared" si="61"/>
        <v>0</v>
      </c>
      <c r="V53" s="130">
        <f t="shared" si="61"/>
        <v>0</v>
      </c>
      <c r="W53" s="187">
        <f t="shared" si="66"/>
        <v>0</v>
      </c>
      <c r="X53" s="101"/>
    </row>
    <row r="54" spans="1:24" ht="60" customHeight="1">
      <c r="A54" s="266" t="s">
        <v>67</v>
      </c>
      <c r="B54" s="266"/>
      <c r="C54" s="266"/>
      <c r="D54" s="266"/>
      <c r="E54" s="266"/>
      <c r="F54" s="266"/>
      <c r="G54" s="266"/>
      <c r="H54" s="266"/>
      <c r="I54" s="266"/>
      <c r="J54" s="266"/>
      <c r="K54" s="266"/>
      <c r="L54" s="266"/>
      <c r="M54" s="266"/>
      <c r="N54" s="266"/>
      <c r="O54" s="266"/>
      <c r="P54" s="266"/>
      <c r="Q54" s="266"/>
      <c r="R54" s="266"/>
      <c r="S54" s="266"/>
      <c r="T54" s="266"/>
      <c r="U54" s="266"/>
      <c r="V54" s="266"/>
      <c r="W54" s="266"/>
      <c r="X54" s="101" t="s">
        <v>146</v>
      </c>
    </row>
    <row r="55" spans="1:24" ht="39.950000000000003" customHeight="1">
      <c r="A55" s="163" t="s">
        <v>186</v>
      </c>
      <c r="B55" s="164">
        <f>SUM(C55:F55)</f>
        <v>128</v>
      </c>
      <c r="C55" s="164">
        <v>50</v>
      </c>
      <c r="D55" s="164">
        <v>19</v>
      </c>
      <c r="E55" s="164">
        <v>32</v>
      </c>
      <c r="F55" s="164">
        <v>27</v>
      </c>
      <c r="G55" s="164">
        <f>SUM(H55:K55)</f>
        <v>57</v>
      </c>
      <c r="H55" s="164">
        <v>24</v>
      </c>
      <c r="I55" s="164">
        <v>17</v>
      </c>
      <c r="J55" s="164">
        <v>12</v>
      </c>
      <c r="K55" s="164">
        <v>4</v>
      </c>
      <c r="L55" s="164">
        <f>SUM(M55:P55)</f>
        <v>116</v>
      </c>
      <c r="M55" s="164">
        <v>93</v>
      </c>
      <c r="N55" s="164">
        <v>12</v>
      </c>
      <c r="O55" s="164">
        <v>3</v>
      </c>
      <c r="P55" s="164">
        <v>8</v>
      </c>
      <c r="Q55" s="164">
        <f>+SUM(R55:V55)</f>
        <v>55</v>
      </c>
      <c r="R55" s="164">
        <v>27</v>
      </c>
      <c r="S55" s="164">
        <v>9</v>
      </c>
      <c r="T55" s="164">
        <v>6</v>
      </c>
      <c r="U55" s="164">
        <v>6</v>
      </c>
      <c r="V55" s="164">
        <v>7</v>
      </c>
      <c r="W55" s="164">
        <f>B55+G55+L55+Q55</f>
        <v>356</v>
      </c>
      <c r="X55" s="101"/>
    </row>
    <row r="56" spans="1:24" ht="39.950000000000003" customHeight="1">
      <c r="A56" s="72" t="s">
        <v>182</v>
      </c>
      <c r="B56" s="73">
        <f t="shared" ref="B56:B59" si="67">SUM(C56:F56)</f>
        <v>120</v>
      </c>
      <c r="C56" s="27">
        <v>46</v>
      </c>
      <c r="D56" s="27">
        <v>20</v>
      </c>
      <c r="E56" s="27">
        <v>27</v>
      </c>
      <c r="F56" s="27">
        <v>27</v>
      </c>
      <c r="G56" s="73">
        <f t="shared" ref="G56:G59" si="68">SUM(H56:K56)</f>
        <v>44</v>
      </c>
      <c r="H56" s="27">
        <v>20</v>
      </c>
      <c r="I56" s="27">
        <v>11</v>
      </c>
      <c r="J56" s="27">
        <v>11</v>
      </c>
      <c r="K56" s="27">
        <v>2</v>
      </c>
      <c r="L56" s="73">
        <f t="shared" ref="L56:L59" si="69">SUM(M56:P56)</f>
        <v>121</v>
      </c>
      <c r="M56" s="27">
        <v>93</v>
      </c>
      <c r="N56" s="27">
        <v>14</v>
      </c>
      <c r="O56" s="27">
        <v>6</v>
      </c>
      <c r="P56" s="27">
        <v>8</v>
      </c>
      <c r="Q56" s="73">
        <f t="shared" ref="Q56:Q59" si="70">+SUM(R56:V56)</f>
        <v>43</v>
      </c>
      <c r="R56" s="27">
        <v>22</v>
      </c>
      <c r="S56" s="27">
        <v>8</v>
      </c>
      <c r="T56" s="27">
        <v>7</v>
      </c>
      <c r="U56" s="27">
        <v>3</v>
      </c>
      <c r="V56" s="27">
        <v>3</v>
      </c>
      <c r="W56" s="5">
        <f t="shared" ref="W56:W59" si="71">B56+G56+L56+Q56</f>
        <v>328</v>
      </c>
      <c r="X56" s="101"/>
    </row>
    <row r="57" spans="1:24" ht="39.950000000000003" customHeight="1">
      <c r="A57" s="72" t="s">
        <v>183</v>
      </c>
      <c r="B57" s="73">
        <f t="shared" si="67"/>
        <v>120</v>
      </c>
      <c r="C57" s="27">
        <v>33</v>
      </c>
      <c r="D57" s="27">
        <v>21</v>
      </c>
      <c r="E57" s="27">
        <v>38</v>
      </c>
      <c r="F57" s="27">
        <v>28</v>
      </c>
      <c r="G57" s="73">
        <f t="shared" si="68"/>
        <v>39</v>
      </c>
      <c r="H57" s="27">
        <v>20</v>
      </c>
      <c r="I57" s="27">
        <v>8</v>
      </c>
      <c r="J57" s="27">
        <v>9</v>
      </c>
      <c r="K57" s="27">
        <v>2</v>
      </c>
      <c r="L57" s="73">
        <f t="shared" si="69"/>
        <v>107</v>
      </c>
      <c r="M57" s="27">
        <v>81</v>
      </c>
      <c r="N57" s="27">
        <v>14</v>
      </c>
      <c r="O57" s="27">
        <v>4</v>
      </c>
      <c r="P57" s="27">
        <v>8</v>
      </c>
      <c r="Q57" s="73">
        <f t="shared" si="70"/>
        <v>45</v>
      </c>
      <c r="R57" s="27">
        <v>23</v>
      </c>
      <c r="S57" s="27">
        <v>9</v>
      </c>
      <c r="T57" s="27">
        <v>5</v>
      </c>
      <c r="U57" s="27">
        <v>4</v>
      </c>
      <c r="V57" s="27">
        <v>4</v>
      </c>
      <c r="W57" s="5">
        <f t="shared" si="71"/>
        <v>311</v>
      </c>
      <c r="X57" s="101"/>
    </row>
    <row r="58" spans="1:24" ht="39.950000000000003" customHeight="1">
      <c r="A58" s="72" t="s">
        <v>184</v>
      </c>
      <c r="B58" s="183">
        <f t="shared" si="67"/>
        <v>0</v>
      </c>
      <c r="C58" s="27"/>
      <c r="D58" s="27"/>
      <c r="E58" s="27"/>
      <c r="F58" s="27"/>
      <c r="G58" s="183">
        <f t="shared" si="68"/>
        <v>0</v>
      </c>
      <c r="H58" s="27"/>
      <c r="I58" s="27"/>
      <c r="J58" s="27"/>
      <c r="K58" s="27"/>
      <c r="L58" s="183">
        <f t="shared" si="69"/>
        <v>0</v>
      </c>
      <c r="M58" s="27"/>
      <c r="N58" s="27"/>
      <c r="O58" s="27"/>
      <c r="P58" s="27"/>
      <c r="Q58" s="183">
        <f t="shared" si="70"/>
        <v>0</v>
      </c>
      <c r="R58" s="27"/>
      <c r="S58" s="27"/>
      <c r="T58" s="27"/>
      <c r="U58" s="27"/>
      <c r="V58" s="27"/>
      <c r="W58" s="187">
        <f t="shared" si="71"/>
        <v>0</v>
      </c>
      <c r="X58" s="101"/>
    </row>
    <row r="59" spans="1:24" ht="39.950000000000003" customHeight="1">
      <c r="A59" s="72" t="s">
        <v>185</v>
      </c>
      <c r="B59" s="183">
        <f t="shared" si="67"/>
        <v>0</v>
      </c>
      <c r="C59" s="27"/>
      <c r="D59" s="27"/>
      <c r="E59" s="27"/>
      <c r="F59" s="27"/>
      <c r="G59" s="183">
        <f t="shared" si="68"/>
        <v>0</v>
      </c>
      <c r="H59" s="27"/>
      <c r="I59" s="27"/>
      <c r="J59" s="27"/>
      <c r="K59" s="27"/>
      <c r="L59" s="183">
        <f t="shared" si="69"/>
        <v>0</v>
      </c>
      <c r="M59" s="27"/>
      <c r="N59" s="27"/>
      <c r="O59" s="27"/>
      <c r="P59" s="27"/>
      <c r="Q59" s="183">
        <f t="shared" si="70"/>
        <v>0</v>
      </c>
      <c r="R59" s="27"/>
      <c r="S59" s="27"/>
      <c r="T59" s="27"/>
      <c r="U59" s="27"/>
      <c r="V59" s="27"/>
      <c r="W59" s="187">
        <f t="shared" si="71"/>
        <v>0</v>
      </c>
      <c r="X59" s="101"/>
    </row>
    <row r="60" spans="1:24" ht="60" customHeight="1">
      <c r="A60" s="268" t="s">
        <v>7</v>
      </c>
      <c r="B60" s="268"/>
      <c r="C60" s="268"/>
      <c r="D60" s="268"/>
      <c r="E60" s="268"/>
      <c r="F60" s="268"/>
      <c r="G60" s="268"/>
      <c r="H60" s="268"/>
      <c r="I60" s="268"/>
      <c r="J60" s="268"/>
      <c r="K60" s="268"/>
      <c r="L60" s="268"/>
      <c r="M60" s="268"/>
      <c r="N60" s="268"/>
      <c r="O60" s="268"/>
      <c r="P60" s="268"/>
      <c r="Q60" s="268"/>
      <c r="R60" s="268"/>
      <c r="S60" s="268"/>
      <c r="T60" s="268"/>
      <c r="U60" s="268"/>
      <c r="V60" s="268"/>
      <c r="W60" s="268"/>
      <c r="X60" s="101" t="s">
        <v>147</v>
      </c>
    </row>
    <row r="61" spans="1:24" ht="39.950000000000003" customHeight="1">
      <c r="A61" s="163" t="s">
        <v>186</v>
      </c>
      <c r="B61" s="164">
        <f>SUM(C61:F61)</f>
        <v>101</v>
      </c>
      <c r="C61" s="164">
        <v>36</v>
      </c>
      <c r="D61" s="164">
        <v>18</v>
      </c>
      <c r="E61" s="164">
        <v>23</v>
      </c>
      <c r="F61" s="164">
        <v>24</v>
      </c>
      <c r="G61" s="164">
        <f>SUM(H61:K61)</f>
        <v>51</v>
      </c>
      <c r="H61" s="164">
        <v>23</v>
      </c>
      <c r="I61" s="164">
        <v>16</v>
      </c>
      <c r="J61" s="164">
        <v>8</v>
      </c>
      <c r="K61" s="164">
        <v>4</v>
      </c>
      <c r="L61" s="164">
        <f>SUM(M61:P61)</f>
        <v>114</v>
      </c>
      <c r="M61" s="164">
        <v>92</v>
      </c>
      <c r="N61" s="164">
        <v>12</v>
      </c>
      <c r="O61" s="164">
        <v>3</v>
      </c>
      <c r="P61" s="164">
        <v>7</v>
      </c>
      <c r="Q61" s="164">
        <f>+SUM(R61:V61)</f>
        <v>42</v>
      </c>
      <c r="R61" s="164">
        <v>25</v>
      </c>
      <c r="S61" s="164">
        <v>4</v>
      </c>
      <c r="T61" s="164">
        <v>2</v>
      </c>
      <c r="U61" s="164">
        <v>5</v>
      </c>
      <c r="V61" s="164">
        <v>6</v>
      </c>
      <c r="W61" s="164">
        <f>B61+G61+L61+Q61</f>
        <v>308</v>
      </c>
      <c r="X61" s="101"/>
    </row>
    <row r="62" spans="1:24" ht="39.950000000000003" customHeight="1">
      <c r="A62" s="168"/>
      <c r="B62" s="167">
        <f t="shared" ref="B62:W62" si="72">B61/B55</f>
        <v>0.7890625</v>
      </c>
      <c r="C62" s="167">
        <f t="shared" si="72"/>
        <v>0.72</v>
      </c>
      <c r="D62" s="167">
        <f t="shared" si="72"/>
        <v>0.94736842105263153</v>
      </c>
      <c r="E62" s="167">
        <f t="shared" si="72"/>
        <v>0.71875</v>
      </c>
      <c r="F62" s="167">
        <f t="shared" si="72"/>
        <v>0.88888888888888884</v>
      </c>
      <c r="G62" s="167">
        <f t="shared" si="72"/>
        <v>0.89473684210526316</v>
      </c>
      <c r="H62" s="167">
        <f t="shared" si="72"/>
        <v>0.95833333333333337</v>
      </c>
      <c r="I62" s="167">
        <f t="shared" si="72"/>
        <v>0.94117647058823528</v>
      </c>
      <c r="J62" s="167">
        <f t="shared" si="72"/>
        <v>0.66666666666666663</v>
      </c>
      <c r="K62" s="167">
        <f t="shared" si="72"/>
        <v>1</v>
      </c>
      <c r="L62" s="167">
        <f t="shared" si="72"/>
        <v>0.98275862068965514</v>
      </c>
      <c r="M62" s="167">
        <f t="shared" si="72"/>
        <v>0.989247311827957</v>
      </c>
      <c r="N62" s="167">
        <f t="shared" si="72"/>
        <v>1</v>
      </c>
      <c r="O62" s="167">
        <f t="shared" si="72"/>
        <v>1</v>
      </c>
      <c r="P62" s="167">
        <f t="shared" si="72"/>
        <v>0.875</v>
      </c>
      <c r="Q62" s="167">
        <f t="shared" si="72"/>
        <v>0.76363636363636367</v>
      </c>
      <c r="R62" s="167">
        <f t="shared" si="72"/>
        <v>0.92592592592592593</v>
      </c>
      <c r="S62" s="167">
        <f t="shared" si="72"/>
        <v>0.44444444444444442</v>
      </c>
      <c r="T62" s="167">
        <f t="shared" si="72"/>
        <v>0.33333333333333331</v>
      </c>
      <c r="U62" s="167">
        <f t="shared" si="72"/>
        <v>0.83333333333333337</v>
      </c>
      <c r="V62" s="167">
        <f t="shared" si="72"/>
        <v>0.8571428571428571</v>
      </c>
      <c r="W62" s="167">
        <f t="shared" si="72"/>
        <v>0.8651685393258427</v>
      </c>
      <c r="X62" s="101"/>
    </row>
    <row r="63" spans="1:24" ht="39.950000000000003" customHeight="1">
      <c r="A63" s="72" t="s">
        <v>182</v>
      </c>
      <c r="B63" s="73">
        <f>SUM(C63:F63)</f>
        <v>97</v>
      </c>
      <c r="C63" s="27">
        <v>29</v>
      </c>
      <c r="D63" s="27">
        <v>19</v>
      </c>
      <c r="E63" s="27">
        <v>25</v>
      </c>
      <c r="F63" s="27">
        <v>24</v>
      </c>
      <c r="G63" s="73">
        <f t="shared" ref="G63" si="73">SUM(H63:K63)</f>
        <v>39</v>
      </c>
      <c r="H63" s="27">
        <v>18</v>
      </c>
      <c r="I63" s="27">
        <v>11</v>
      </c>
      <c r="J63" s="27">
        <v>8</v>
      </c>
      <c r="K63" s="27">
        <v>2</v>
      </c>
      <c r="L63" s="73">
        <f t="shared" ref="L63" si="74">SUM(M63:P63)</f>
        <v>111</v>
      </c>
      <c r="M63" s="27">
        <v>87</v>
      </c>
      <c r="N63" s="27">
        <v>12</v>
      </c>
      <c r="O63" s="27">
        <v>5</v>
      </c>
      <c r="P63" s="27">
        <v>7</v>
      </c>
      <c r="Q63" s="73">
        <f t="shared" ref="Q63" si="75">+SUM(R63:V63)</f>
        <v>29</v>
      </c>
      <c r="R63" s="27">
        <v>16</v>
      </c>
      <c r="S63" s="27">
        <v>4</v>
      </c>
      <c r="T63" s="27">
        <v>3</v>
      </c>
      <c r="U63" s="27">
        <v>3</v>
      </c>
      <c r="V63" s="27">
        <v>3</v>
      </c>
      <c r="W63" s="5">
        <f t="shared" ref="W63" si="76">B63+G63+L63+Q63</f>
        <v>276</v>
      </c>
      <c r="X63" s="101"/>
    </row>
    <row r="64" spans="1:24" ht="39.950000000000003" customHeight="1">
      <c r="A64" s="81"/>
      <c r="B64" s="82">
        <f t="shared" ref="B64:W64" si="77">B63/B56</f>
        <v>0.80833333333333335</v>
      </c>
      <c r="C64" s="83">
        <f t="shared" si="77"/>
        <v>0.63043478260869568</v>
      </c>
      <c r="D64" s="83">
        <f t="shared" si="77"/>
        <v>0.95</v>
      </c>
      <c r="E64" s="83">
        <f t="shared" si="77"/>
        <v>0.92592592592592593</v>
      </c>
      <c r="F64" s="83">
        <f t="shared" si="77"/>
        <v>0.88888888888888884</v>
      </c>
      <c r="G64" s="82">
        <f t="shared" si="77"/>
        <v>0.88636363636363635</v>
      </c>
      <c r="H64" s="83">
        <f t="shared" si="77"/>
        <v>0.9</v>
      </c>
      <c r="I64" s="83">
        <f t="shared" si="77"/>
        <v>1</v>
      </c>
      <c r="J64" s="83">
        <f t="shared" si="77"/>
        <v>0.72727272727272729</v>
      </c>
      <c r="K64" s="83">
        <f t="shared" si="77"/>
        <v>1</v>
      </c>
      <c r="L64" s="82">
        <f t="shared" si="77"/>
        <v>0.9173553719008265</v>
      </c>
      <c r="M64" s="83">
        <f t="shared" si="77"/>
        <v>0.93548387096774188</v>
      </c>
      <c r="N64" s="83">
        <f t="shared" si="77"/>
        <v>0.8571428571428571</v>
      </c>
      <c r="O64" s="83">
        <f t="shared" si="77"/>
        <v>0.83333333333333337</v>
      </c>
      <c r="P64" s="83">
        <f t="shared" si="77"/>
        <v>0.875</v>
      </c>
      <c r="Q64" s="82">
        <f t="shared" si="77"/>
        <v>0.67441860465116277</v>
      </c>
      <c r="R64" s="83">
        <f t="shared" si="77"/>
        <v>0.72727272727272729</v>
      </c>
      <c r="S64" s="83">
        <f t="shared" si="77"/>
        <v>0.5</v>
      </c>
      <c r="T64" s="83">
        <f t="shared" si="77"/>
        <v>0.42857142857142855</v>
      </c>
      <c r="U64" s="83">
        <f t="shared" si="77"/>
        <v>1</v>
      </c>
      <c r="V64" s="83">
        <f t="shared" si="77"/>
        <v>1</v>
      </c>
      <c r="W64" s="7">
        <f t="shared" si="77"/>
        <v>0.84146341463414631</v>
      </c>
      <c r="X64" s="101"/>
    </row>
    <row r="65" spans="1:24" ht="39.950000000000003" customHeight="1">
      <c r="A65" s="72" t="s">
        <v>183</v>
      </c>
      <c r="B65" s="73">
        <f t="shared" ref="B65" si="78">SUM(C65:F65)</f>
        <v>109</v>
      </c>
      <c r="C65" s="27">
        <v>30</v>
      </c>
      <c r="D65" s="27">
        <v>21</v>
      </c>
      <c r="E65" s="27">
        <v>36</v>
      </c>
      <c r="F65" s="27">
        <v>22</v>
      </c>
      <c r="G65" s="73">
        <f t="shared" ref="G65" si="79">SUM(H65:K65)</f>
        <v>31</v>
      </c>
      <c r="H65" s="27">
        <v>16</v>
      </c>
      <c r="I65" s="27">
        <v>7</v>
      </c>
      <c r="J65" s="27">
        <v>8</v>
      </c>
      <c r="K65" s="27">
        <v>0</v>
      </c>
      <c r="L65" s="73">
        <f t="shared" ref="L65" si="80">SUM(M65:P65)</f>
        <v>98</v>
      </c>
      <c r="M65" s="27">
        <v>75</v>
      </c>
      <c r="N65" s="27">
        <v>13</v>
      </c>
      <c r="O65" s="27">
        <v>2</v>
      </c>
      <c r="P65" s="27">
        <v>8</v>
      </c>
      <c r="Q65" s="73">
        <f t="shared" ref="Q65" si="81">+SUM(R65:V65)</f>
        <v>33</v>
      </c>
      <c r="R65" s="27">
        <v>21</v>
      </c>
      <c r="S65" s="27">
        <v>3</v>
      </c>
      <c r="T65" s="27">
        <v>3</v>
      </c>
      <c r="U65" s="27">
        <v>3</v>
      </c>
      <c r="V65" s="27">
        <v>3</v>
      </c>
      <c r="W65" s="5">
        <f t="shared" ref="W65" si="82">B65+G65+L65+Q65</f>
        <v>271</v>
      </c>
      <c r="X65" s="101" t="s">
        <v>304</v>
      </c>
    </row>
    <row r="66" spans="1:24" ht="39.950000000000003" customHeight="1">
      <c r="A66" s="81"/>
      <c r="B66" s="82">
        <f t="shared" ref="B66:W66" si="83">B65/B57</f>
        <v>0.90833333333333333</v>
      </c>
      <c r="C66" s="83">
        <f t="shared" si="83"/>
        <v>0.90909090909090906</v>
      </c>
      <c r="D66" s="83">
        <f t="shared" si="83"/>
        <v>1</v>
      </c>
      <c r="E66" s="83">
        <f t="shared" si="83"/>
        <v>0.94736842105263153</v>
      </c>
      <c r="F66" s="83">
        <f t="shared" si="83"/>
        <v>0.7857142857142857</v>
      </c>
      <c r="G66" s="82">
        <f t="shared" si="83"/>
        <v>0.79487179487179482</v>
      </c>
      <c r="H66" s="83">
        <f t="shared" si="83"/>
        <v>0.8</v>
      </c>
      <c r="I66" s="83">
        <f t="shared" si="83"/>
        <v>0.875</v>
      </c>
      <c r="J66" s="83">
        <f t="shared" si="83"/>
        <v>0.88888888888888884</v>
      </c>
      <c r="K66" s="83">
        <f t="shared" si="83"/>
        <v>0</v>
      </c>
      <c r="L66" s="82">
        <f t="shared" si="83"/>
        <v>0.91588785046728971</v>
      </c>
      <c r="M66" s="83">
        <f t="shared" si="83"/>
        <v>0.92592592592592593</v>
      </c>
      <c r="N66" s="83">
        <f t="shared" si="83"/>
        <v>0.9285714285714286</v>
      </c>
      <c r="O66" s="83">
        <f t="shared" si="83"/>
        <v>0.5</v>
      </c>
      <c r="P66" s="83">
        <f t="shared" si="83"/>
        <v>1</v>
      </c>
      <c r="Q66" s="82">
        <f t="shared" si="83"/>
        <v>0.73333333333333328</v>
      </c>
      <c r="R66" s="83">
        <f t="shared" si="83"/>
        <v>0.91304347826086951</v>
      </c>
      <c r="S66" s="83">
        <f t="shared" si="83"/>
        <v>0.33333333333333331</v>
      </c>
      <c r="T66" s="83">
        <f t="shared" si="83"/>
        <v>0.6</v>
      </c>
      <c r="U66" s="83">
        <f t="shared" si="83"/>
        <v>0.75</v>
      </c>
      <c r="V66" s="83">
        <f t="shared" si="83"/>
        <v>0.75</v>
      </c>
      <c r="W66" s="7">
        <f t="shared" si="83"/>
        <v>0.87138263665594851</v>
      </c>
      <c r="X66" s="101"/>
    </row>
    <row r="67" spans="1:24" ht="39.950000000000003" customHeight="1">
      <c r="A67" s="72" t="s">
        <v>184</v>
      </c>
      <c r="B67" s="183">
        <f t="shared" ref="B67" si="84">SUM(C67:F67)</f>
        <v>0</v>
      </c>
      <c r="C67" s="130"/>
      <c r="D67" s="130"/>
      <c r="E67" s="130"/>
      <c r="F67" s="130"/>
      <c r="G67" s="183">
        <f t="shared" ref="G67" si="85">SUM(H67:K67)</f>
        <v>0</v>
      </c>
      <c r="H67" s="130"/>
      <c r="I67" s="130"/>
      <c r="J67" s="130"/>
      <c r="K67" s="130"/>
      <c r="L67" s="183">
        <f t="shared" ref="L67" si="86">SUM(M67:P67)</f>
        <v>0</v>
      </c>
      <c r="M67" s="130"/>
      <c r="N67" s="130"/>
      <c r="O67" s="130"/>
      <c r="P67" s="130"/>
      <c r="Q67" s="183">
        <f t="shared" ref="Q67" si="87">+SUM(R67:V67)</f>
        <v>0</v>
      </c>
      <c r="R67" s="130"/>
      <c r="S67" s="130"/>
      <c r="T67" s="130"/>
      <c r="U67" s="130"/>
      <c r="V67" s="130"/>
      <c r="W67" s="187">
        <f t="shared" ref="W67" si="88">B67+G67+L67+Q67</f>
        <v>0</v>
      </c>
      <c r="X67" s="101"/>
    </row>
    <row r="68" spans="1:24" ht="39.950000000000003" customHeight="1">
      <c r="A68" s="81"/>
      <c r="B68" s="184" t="e">
        <f t="shared" ref="B68:W68" si="89">B67/B58</f>
        <v>#DIV/0!</v>
      </c>
      <c r="C68" s="144" t="e">
        <f t="shared" si="89"/>
        <v>#DIV/0!</v>
      </c>
      <c r="D68" s="144" t="e">
        <f t="shared" si="89"/>
        <v>#DIV/0!</v>
      </c>
      <c r="E68" s="144" t="e">
        <f t="shared" si="89"/>
        <v>#DIV/0!</v>
      </c>
      <c r="F68" s="144" t="e">
        <f t="shared" si="89"/>
        <v>#DIV/0!</v>
      </c>
      <c r="G68" s="184" t="e">
        <f t="shared" si="89"/>
        <v>#DIV/0!</v>
      </c>
      <c r="H68" s="144" t="e">
        <f t="shared" si="89"/>
        <v>#DIV/0!</v>
      </c>
      <c r="I68" s="144" t="e">
        <f t="shared" si="89"/>
        <v>#DIV/0!</v>
      </c>
      <c r="J68" s="144" t="e">
        <f t="shared" si="89"/>
        <v>#DIV/0!</v>
      </c>
      <c r="K68" s="144" t="e">
        <f t="shared" si="89"/>
        <v>#DIV/0!</v>
      </c>
      <c r="L68" s="184" t="e">
        <f t="shared" si="89"/>
        <v>#DIV/0!</v>
      </c>
      <c r="M68" s="144" t="e">
        <f t="shared" si="89"/>
        <v>#DIV/0!</v>
      </c>
      <c r="N68" s="144" t="e">
        <f t="shared" si="89"/>
        <v>#DIV/0!</v>
      </c>
      <c r="O68" s="144" t="e">
        <f t="shared" si="89"/>
        <v>#DIV/0!</v>
      </c>
      <c r="P68" s="144" t="e">
        <f t="shared" si="89"/>
        <v>#DIV/0!</v>
      </c>
      <c r="Q68" s="184" t="e">
        <f t="shared" si="89"/>
        <v>#DIV/0!</v>
      </c>
      <c r="R68" s="144" t="e">
        <f t="shared" si="89"/>
        <v>#DIV/0!</v>
      </c>
      <c r="S68" s="144" t="e">
        <f t="shared" si="89"/>
        <v>#DIV/0!</v>
      </c>
      <c r="T68" s="144" t="e">
        <f t="shared" si="89"/>
        <v>#DIV/0!</v>
      </c>
      <c r="U68" s="144" t="e">
        <f t="shared" si="89"/>
        <v>#DIV/0!</v>
      </c>
      <c r="V68" s="144" t="e">
        <f t="shared" si="89"/>
        <v>#DIV/0!</v>
      </c>
      <c r="W68" s="189" t="e">
        <f t="shared" si="89"/>
        <v>#DIV/0!</v>
      </c>
      <c r="X68" s="101"/>
    </row>
    <row r="69" spans="1:24" ht="39.950000000000003" customHeight="1">
      <c r="A69" s="72" t="s">
        <v>185</v>
      </c>
      <c r="B69" s="183">
        <f t="shared" ref="B69" si="90">SUM(C69:F69)</f>
        <v>0</v>
      </c>
      <c r="C69" s="130"/>
      <c r="D69" s="130"/>
      <c r="E69" s="130"/>
      <c r="F69" s="130"/>
      <c r="G69" s="183">
        <f t="shared" ref="G69" si="91">SUM(H69:K69)</f>
        <v>0</v>
      </c>
      <c r="H69" s="130"/>
      <c r="I69" s="130"/>
      <c r="J69" s="130"/>
      <c r="K69" s="130"/>
      <c r="L69" s="183">
        <f t="shared" ref="L69" si="92">SUM(M69:P69)</f>
        <v>0</v>
      </c>
      <c r="M69" s="130"/>
      <c r="N69" s="130"/>
      <c r="O69" s="130"/>
      <c r="P69" s="130"/>
      <c r="Q69" s="183">
        <f t="shared" ref="Q69" si="93">+SUM(R69:V69)</f>
        <v>0</v>
      </c>
      <c r="R69" s="130"/>
      <c r="S69" s="130"/>
      <c r="T69" s="130"/>
      <c r="U69" s="130"/>
      <c r="V69" s="130"/>
      <c r="W69" s="187">
        <f t="shared" ref="W69" si="94">B69+G69+L69+Q69</f>
        <v>0</v>
      </c>
      <c r="X69" s="101"/>
    </row>
    <row r="70" spans="1:24" ht="39.950000000000003" customHeight="1">
      <c r="A70" s="81"/>
      <c r="B70" s="184" t="e">
        <f t="shared" ref="B70:W70" si="95">B69/B59</f>
        <v>#DIV/0!</v>
      </c>
      <c r="C70" s="144" t="e">
        <f t="shared" si="95"/>
        <v>#DIV/0!</v>
      </c>
      <c r="D70" s="144" t="e">
        <f t="shared" si="95"/>
        <v>#DIV/0!</v>
      </c>
      <c r="E70" s="144" t="e">
        <f t="shared" si="95"/>
        <v>#DIV/0!</v>
      </c>
      <c r="F70" s="144" t="e">
        <f t="shared" si="95"/>
        <v>#DIV/0!</v>
      </c>
      <c r="G70" s="184" t="e">
        <f t="shared" si="95"/>
        <v>#DIV/0!</v>
      </c>
      <c r="H70" s="144" t="e">
        <f t="shared" si="95"/>
        <v>#DIV/0!</v>
      </c>
      <c r="I70" s="144" t="e">
        <f t="shared" si="95"/>
        <v>#DIV/0!</v>
      </c>
      <c r="J70" s="144" t="e">
        <f t="shared" si="95"/>
        <v>#DIV/0!</v>
      </c>
      <c r="K70" s="144" t="e">
        <f t="shared" si="95"/>
        <v>#DIV/0!</v>
      </c>
      <c r="L70" s="184" t="e">
        <f t="shared" si="95"/>
        <v>#DIV/0!</v>
      </c>
      <c r="M70" s="144" t="e">
        <f t="shared" si="95"/>
        <v>#DIV/0!</v>
      </c>
      <c r="N70" s="144" t="e">
        <f t="shared" si="95"/>
        <v>#DIV/0!</v>
      </c>
      <c r="O70" s="144" t="e">
        <f t="shared" si="95"/>
        <v>#DIV/0!</v>
      </c>
      <c r="P70" s="144" t="e">
        <f t="shared" si="95"/>
        <v>#DIV/0!</v>
      </c>
      <c r="Q70" s="184" t="e">
        <f t="shared" si="95"/>
        <v>#DIV/0!</v>
      </c>
      <c r="R70" s="144" t="e">
        <f t="shared" si="95"/>
        <v>#DIV/0!</v>
      </c>
      <c r="S70" s="144" t="e">
        <f t="shared" si="95"/>
        <v>#DIV/0!</v>
      </c>
      <c r="T70" s="144" t="e">
        <f t="shared" si="95"/>
        <v>#DIV/0!</v>
      </c>
      <c r="U70" s="144" t="e">
        <f t="shared" si="95"/>
        <v>#DIV/0!</v>
      </c>
      <c r="V70" s="144" t="e">
        <f t="shared" si="95"/>
        <v>#DIV/0!</v>
      </c>
      <c r="W70" s="189" t="e">
        <f t="shared" si="95"/>
        <v>#DIV/0!</v>
      </c>
      <c r="X70" s="101"/>
    </row>
    <row r="71" spans="1:24" ht="60" customHeight="1">
      <c r="A71" s="268" t="s">
        <v>16</v>
      </c>
      <c r="B71" s="268"/>
      <c r="C71" s="268"/>
      <c r="D71" s="268"/>
      <c r="E71" s="268"/>
      <c r="F71" s="268"/>
      <c r="G71" s="268"/>
      <c r="H71" s="268"/>
      <c r="I71" s="268"/>
      <c r="J71" s="268"/>
      <c r="K71" s="268"/>
      <c r="L71" s="268"/>
      <c r="M71" s="268"/>
      <c r="N71" s="268"/>
      <c r="O71" s="268"/>
      <c r="P71" s="268"/>
      <c r="Q71" s="268"/>
      <c r="R71" s="268"/>
      <c r="S71" s="268"/>
      <c r="T71" s="268"/>
      <c r="U71" s="268"/>
      <c r="V71" s="268"/>
      <c r="W71" s="268"/>
      <c r="X71" s="101" t="s">
        <v>148</v>
      </c>
    </row>
    <row r="72" spans="1:24" ht="39.950000000000003" customHeight="1">
      <c r="A72" s="163" t="s">
        <v>186</v>
      </c>
      <c r="B72" s="164">
        <f>SUM(C72:F72)</f>
        <v>89</v>
      </c>
      <c r="C72" s="164">
        <v>33</v>
      </c>
      <c r="D72" s="164">
        <v>18</v>
      </c>
      <c r="E72" s="164">
        <v>22</v>
      </c>
      <c r="F72" s="164">
        <v>16</v>
      </c>
      <c r="G72" s="164">
        <f>SUM(H72:K72)</f>
        <v>46</v>
      </c>
      <c r="H72" s="164">
        <v>19</v>
      </c>
      <c r="I72" s="164">
        <v>15</v>
      </c>
      <c r="J72" s="164">
        <v>8</v>
      </c>
      <c r="K72" s="164">
        <v>4</v>
      </c>
      <c r="L72" s="164">
        <f>SUM(M72:P72)</f>
        <v>39</v>
      </c>
      <c r="M72" s="164">
        <v>17</v>
      </c>
      <c r="N72" s="164">
        <v>12</v>
      </c>
      <c r="O72" s="164">
        <v>3</v>
      </c>
      <c r="P72" s="164">
        <v>7</v>
      </c>
      <c r="Q72" s="164">
        <f>+SUM(R72:V72)</f>
        <v>37</v>
      </c>
      <c r="R72" s="164">
        <v>20</v>
      </c>
      <c r="S72" s="164">
        <v>4</v>
      </c>
      <c r="T72" s="164">
        <v>2</v>
      </c>
      <c r="U72" s="164">
        <v>5</v>
      </c>
      <c r="V72" s="164">
        <v>6</v>
      </c>
      <c r="W72" s="164">
        <f>B72+G72+L72+Q72</f>
        <v>211</v>
      </c>
      <c r="X72" s="101"/>
    </row>
    <row r="73" spans="1:24" ht="39.950000000000003" customHeight="1">
      <c r="A73" s="168"/>
      <c r="B73" s="167">
        <f t="shared" ref="B73:W73" si="96">B72/B61</f>
        <v>0.88118811881188119</v>
      </c>
      <c r="C73" s="167">
        <f t="shared" si="96"/>
        <v>0.91666666666666663</v>
      </c>
      <c r="D73" s="167">
        <f t="shared" si="96"/>
        <v>1</v>
      </c>
      <c r="E73" s="167">
        <f t="shared" si="96"/>
        <v>0.95652173913043481</v>
      </c>
      <c r="F73" s="167">
        <f t="shared" si="96"/>
        <v>0.66666666666666663</v>
      </c>
      <c r="G73" s="167">
        <f t="shared" si="96"/>
        <v>0.90196078431372551</v>
      </c>
      <c r="H73" s="167">
        <f t="shared" si="96"/>
        <v>0.82608695652173914</v>
      </c>
      <c r="I73" s="167">
        <f t="shared" si="96"/>
        <v>0.9375</v>
      </c>
      <c r="J73" s="167">
        <f t="shared" si="96"/>
        <v>1</v>
      </c>
      <c r="K73" s="167">
        <f t="shared" si="96"/>
        <v>1</v>
      </c>
      <c r="L73" s="167">
        <f t="shared" si="96"/>
        <v>0.34210526315789475</v>
      </c>
      <c r="M73" s="167">
        <f t="shared" si="96"/>
        <v>0.18478260869565216</v>
      </c>
      <c r="N73" s="167">
        <f t="shared" si="96"/>
        <v>1</v>
      </c>
      <c r="O73" s="167">
        <f t="shared" si="96"/>
        <v>1</v>
      </c>
      <c r="P73" s="167">
        <f t="shared" si="96"/>
        <v>1</v>
      </c>
      <c r="Q73" s="167">
        <f t="shared" si="96"/>
        <v>0.88095238095238093</v>
      </c>
      <c r="R73" s="167">
        <f t="shared" si="96"/>
        <v>0.8</v>
      </c>
      <c r="S73" s="167">
        <f t="shared" si="96"/>
        <v>1</v>
      </c>
      <c r="T73" s="167">
        <f t="shared" si="96"/>
        <v>1</v>
      </c>
      <c r="U73" s="167">
        <f t="shared" si="96"/>
        <v>1</v>
      </c>
      <c r="V73" s="167">
        <f t="shared" si="96"/>
        <v>1</v>
      </c>
      <c r="W73" s="167">
        <f t="shared" si="96"/>
        <v>0.68506493506493504</v>
      </c>
      <c r="X73" s="101"/>
    </row>
    <row r="74" spans="1:24" ht="39.950000000000003" customHeight="1">
      <c r="A74" s="72" t="s">
        <v>182</v>
      </c>
      <c r="B74" s="73">
        <f>SUM(C74:F74)</f>
        <v>84</v>
      </c>
      <c r="C74" s="27">
        <v>26</v>
      </c>
      <c r="D74" s="27">
        <v>18</v>
      </c>
      <c r="E74" s="27">
        <v>24</v>
      </c>
      <c r="F74" s="27">
        <v>16</v>
      </c>
      <c r="G74" s="73">
        <f t="shared" ref="G74" si="97">SUM(H74:K74)</f>
        <v>39</v>
      </c>
      <c r="H74" s="27">
        <v>18</v>
      </c>
      <c r="I74" s="27">
        <v>11</v>
      </c>
      <c r="J74" s="27">
        <v>8</v>
      </c>
      <c r="K74" s="27">
        <v>2</v>
      </c>
      <c r="L74" s="73">
        <f t="shared" ref="L74" si="98">SUM(M74:P74)</f>
        <v>41</v>
      </c>
      <c r="M74" s="27">
        <v>19</v>
      </c>
      <c r="N74" s="27">
        <v>12</v>
      </c>
      <c r="O74" s="27">
        <v>3</v>
      </c>
      <c r="P74" s="27">
        <v>7</v>
      </c>
      <c r="Q74" s="73">
        <f t="shared" ref="Q74" si="99">+SUM(R74:V74)</f>
        <v>29</v>
      </c>
      <c r="R74" s="27">
        <v>16</v>
      </c>
      <c r="S74" s="27">
        <v>4</v>
      </c>
      <c r="T74" s="27">
        <v>3</v>
      </c>
      <c r="U74" s="27">
        <v>3</v>
      </c>
      <c r="V74" s="27">
        <v>3</v>
      </c>
      <c r="W74" s="5">
        <f t="shared" ref="W74" si="100">B74+G74+L74+Q74</f>
        <v>193</v>
      </c>
      <c r="X74" s="101"/>
    </row>
    <row r="75" spans="1:24" ht="39.950000000000003" customHeight="1">
      <c r="A75" s="81"/>
      <c r="B75" s="82">
        <f t="shared" ref="B75:W75" si="101">B74/B63</f>
        <v>0.865979381443299</v>
      </c>
      <c r="C75" s="83">
        <f t="shared" si="101"/>
        <v>0.89655172413793105</v>
      </c>
      <c r="D75" s="83">
        <f t="shared" si="101"/>
        <v>0.94736842105263153</v>
      </c>
      <c r="E75" s="83">
        <f t="shared" si="101"/>
        <v>0.96</v>
      </c>
      <c r="F75" s="83">
        <f t="shared" si="101"/>
        <v>0.66666666666666663</v>
      </c>
      <c r="G75" s="82">
        <f t="shared" si="101"/>
        <v>1</v>
      </c>
      <c r="H75" s="83">
        <f t="shared" si="101"/>
        <v>1</v>
      </c>
      <c r="I75" s="83">
        <f t="shared" si="101"/>
        <v>1</v>
      </c>
      <c r="J75" s="83">
        <f t="shared" si="101"/>
        <v>1</v>
      </c>
      <c r="K75" s="83">
        <f t="shared" si="101"/>
        <v>1</v>
      </c>
      <c r="L75" s="82">
        <f t="shared" si="101"/>
        <v>0.36936936936936937</v>
      </c>
      <c r="M75" s="83">
        <f t="shared" si="101"/>
        <v>0.21839080459770116</v>
      </c>
      <c r="N75" s="83">
        <f t="shared" si="101"/>
        <v>1</v>
      </c>
      <c r="O75" s="83">
        <f t="shared" si="101"/>
        <v>0.6</v>
      </c>
      <c r="P75" s="83">
        <f t="shared" si="101"/>
        <v>1</v>
      </c>
      <c r="Q75" s="82">
        <f t="shared" si="101"/>
        <v>1</v>
      </c>
      <c r="R75" s="83">
        <f t="shared" si="101"/>
        <v>1</v>
      </c>
      <c r="S75" s="83">
        <f t="shared" si="101"/>
        <v>1</v>
      </c>
      <c r="T75" s="83">
        <f t="shared" si="101"/>
        <v>1</v>
      </c>
      <c r="U75" s="83">
        <f t="shared" si="101"/>
        <v>1</v>
      </c>
      <c r="V75" s="83">
        <f t="shared" si="101"/>
        <v>1</v>
      </c>
      <c r="W75" s="7">
        <f t="shared" si="101"/>
        <v>0.69927536231884058</v>
      </c>
      <c r="X75" s="101"/>
    </row>
    <row r="76" spans="1:24" ht="39.950000000000003" customHeight="1">
      <c r="A76" s="72" t="s">
        <v>183</v>
      </c>
      <c r="B76" s="73">
        <f t="shared" ref="B76" si="102">SUM(C76:F76)</f>
        <v>96</v>
      </c>
      <c r="C76" s="27">
        <v>27</v>
      </c>
      <c r="D76" s="27">
        <v>19</v>
      </c>
      <c r="E76" s="27">
        <v>32</v>
      </c>
      <c r="F76" s="27">
        <v>18</v>
      </c>
      <c r="G76" s="73">
        <f t="shared" ref="G76" si="103">SUM(H76:K76)</f>
        <v>31</v>
      </c>
      <c r="H76" s="27">
        <v>16</v>
      </c>
      <c r="I76" s="27">
        <v>7</v>
      </c>
      <c r="J76" s="27">
        <v>8</v>
      </c>
      <c r="K76" s="27">
        <v>0</v>
      </c>
      <c r="L76" s="73">
        <f t="shared" ref="L76" si="104">SUM(M76:P76)</f>
        <v>32</v>
      </c>
      <c r="M76" s="27">
        <v>22</v>
      </c>
      <c r="N76" s="27">
        <v>0</v>
      </c>
      <c r="O76" s="27">
        <v>2</v>
      </c>
      <c r="P76" s="27">
        <v>8</v>
      </c>
      <c r="Q76" s="73">
        <f t="shared" ref="Q76" si="105">+SUM(R76:V76)</f>
        <v>31</v>
      </c>
      <c r="R76" s="27">
        <v>19</v>
      </c>
      <c r="S76" s="27">
        <v>3</v>
      </c>
      <c r="T76" s="27">
        <v>3</v>
      </c>
      <c r="U76" s="27">
        <v>3</v>
      </c>
      <c r="V76" s="27">
        <v>3</v>
      </c>
      <c r="W76" s="5">
        <f t="shared" ref="W76" si="106">B76+G76+L76+Q76</f>
        <v>190</v>
      </c>
      <c r="X76" s="101" t="s">
        <v>304</v>
      </c>
    </row>
    <row r="77" spans="1:24" ht="39.950000000000003" customHeight="1">
      <c r="A77" s="81"/>
      <c r="B77" s="82">
        <f t="shared" ref="B77:W77" si="107">B76/B65</f>
        <v>0.88073394495412849</v>
      </c>
      <c r="C77" s="83">
        <f t="shared" si="107"/>
        <v>0.9</v>
      </c>
      <c r="D77" s="83">
        <f t="shared" si="107"/>
        <v>0.90476190476190477</v>
      </c>
      <c r="E77" s="83">
        <f t="shared" si="107"/>
        <v>0.88888888888888884</v>
      </c>
      <c r="F77" s="83">
        <f t="shared" si="107"/>
        <v>0.81818181818181823</v>
      </c>
      <c r="G77" s="82">
        <f t="shared" si="107"/>
        <v>1</v>
      </c>
      <c r="H77" s="83">
        <f t="shared" si="107"/>
        <v>1</v>
      </c>
      <c r="I77" s="83">
        <f t="shared" si="107"/>
        <v>1</v>
      </c>
      <c r="J77" s="83">
        <f t="shared" si="107"/>
        <v>1</v>
      </c>
      <c r="K77" s="144" t="e">
        <f t="shared" si="107"/>
        <v>#DIV/0!</v>
      </c>
      <c r="L77" s="82">
        <f t="shared" si="107"/>
        <v>0.32653061224489793</v>
      </c>
      <c r="M77" s="83">
        <f t="shared" si="107"/>
        <v>0.29333333333333333</v>
      </c>
      <c r="N77" s="83">
        <f t="shared" si="107"/>
        <v>0</v>
      </c>
      <c r="O77" s="83">
        <f t="shared" si="107"/>
        <v>1</v>
      </c>
      <c r="P77" s="83">
        <f t="shared" si="107"/>
        <v>1</v>
      </c>
      <c r="Q77" s="82">
        <f t="shared" si="107"/>
        <v>0.93939393939393945</v>
      </c>
      <c r="R77" s="83">
        <f t="shared" si="107"/>
        <v>0.90476190476190477</v>
      </c>
      <c r="S77" s="83">
        <f t="shared" si="107"/>
        <v>1</v>
      </c>
      <c r="T77" s="83">
        <f t="shared" si="107"/>
        <v>1</v>
      </c>
      <c r="U77" s="83">
        <f t="shared" si="107"/>
        <v>1</v>
      </c>
      <c r="V77" s="83">
        <f t="shared" si="107"/>
        <v>1</v>
      </c>
      <c r="W77" s="7">
        <f t="shared" si="107"/>
        <v>0.70110701107011075</v>
      </c>
      <c r="X77" s="101"/>
    </row>
    <row r="78" spans="1:24" ht="39.950000000000003" customHeight="1">
      <c r="A78" s="72" t="s">
        <v>184</v>
      </c>
      <c r="B78" s="183">
        <f t="shared" ref="B78" si="108">SUM(C78:F78)</f>
        <v>0</v>
      </c>
      <c r="C78" s="130"/>
      <c r="D78" s="130"/>
      <c r="E78" s="130"/>
      <c r="F78" s="130"/>
      <c r="G78" s="183">
        <f t="shared" ref="G78" si="109">SUM(H78:K78)</f>
        <v>0</v>
      </c>
      <c r="H78" s="130"/>
      <c r="I78" s="130"/>
      <c r="J78" s="130"/>
      <c r="K78" s="130"/>
      <c r="L78" s="183">
        <f t="shared" ref="L78" si="110">SUM(M78:P78)</f>
        <v>0</v>
      </c>
      <c r="M78" s="130"/>
      <c r="N78" s="130"/>
      <c r="O78" s="130"/>
      <c r="P78" s="130"/>
      <c r="Q78" s="183">
        <f t="shared" ref="Q78" si="111">+SUM(R78:V78)</f>
        <v>0</v>
      </c>
      <c r="R78" s="130"/>
      <c r="S78" s="130"/>
      <c r="T78" s="130"/>
      <c r="U78" s="130"/>
      <c r="V78" s="130"/>
      <c r="W78" s="187">
        <f t="shared" ref="W78" si="112">B78+G78+L78+Q78</f>
        <v>0</v>
      </c>
      <c r="X78" s="101"/>
    </row>
    <row r="79" spans="1:24" ht="39.950000000000003" customHeight="1">
      <c r="A79" s="81"/>
      <c r="B79" s="184" t="e">
        <f t="shared" ref="B79:W79" si="113">B78/B67</f>
        <v>#DIV/0!</v>
      </c>
      <c r="C79" s="144" t="e">
        <f t="shared" si="113"/>
        <v>#DIV/0!</v>
      </c>
      <c r="D79" s="144" t="e">
        <f t="shared" si="113"/>
        <v>#DIV/0!</v>
      </c>
      <c r="E79" s="144" t="e">
        <f t="shared" si="113"/>
        <v>#DIV/0!</v>
      </c>
      <c r="F79" s="144" t="e">
        <f t="shared" si="113"/>
        <v>#DIV/0!</v>
      </c>
      <c r="G79" s="184" t="e">
        <f t="shared" si="113"/>
        <v>#DIV/0!</v>
      </c>
      <c r="H79" s="144" t="e">
        <f t="shared" si="113"/>
        <v>#DIV/0!</v>
      </c>
      <c r="I79" s="144" t="e">
        <f t="shared" si="113"/>
        <v>#DIV/0!</v>
      </c>
      <c r="J79" s="144" t="e">
        <f t="shared" si="113"/>
        <v>#DIV/0!</v>
      </c>
      <c r="K79" s="144" t="e">
        <f t="shared" si="113"/>
        <v>#DIV/0!</v>
      </c>
      <c r="L79" s="184" t="e">
        <f t="shared" si="113"/>
        <v>#DIV/0!</v>
      </c>
      <c r="M79" s="144" t="e">
        <f t="shared" si="113"/>
        <v>#DIV/0!</v>
      </c>
      <c r="N79" s="144" t="e">
        <f t="shared" si="113"/>
        <v>#DIV/0!</v>
      </c>
      <c r="O79" s="144" t="e">
        <f t="shared" si="113"/>
        <v>#DIV/0!</v>
      </c>
      <c r="P79" s="144" t="e">
        <f t="shared" si="113"/>
        <v>#DIV/0!</v>
      </c>
      <c r="Q79" s="184" t="e">
        <f t="shared" si="113"/>
        <v>#DIV/0!</v>
      </c>
      <c r="R79" s="144" t="e">
        <f t="shared" si="113"/>
        <v>#DIV/0!</v>
      </c>
      <c r="S79" s="144" t="e">
        <f t="shared" si="113"/>
        <v>#DIV/0!</v>
      </c>
      <c r="T79" s="144" t="e">
        <f t="shared" si="113"/>
        <v>#DIV/0!</v>
      </c>
      <c r="U79" s="144" t="e">
        <f t="shared" si="113"/>
        <v>#DIV/0!</v>
      </c>
      <c r="V79" s="144" t="e">
        <f t="shared" si="113"/>
        <v>#DIV/0!</v>
      </c>
      <c r="W79" s="189" t="e">
        <f t="shared" si="113"/>
        <v>#DIV/0!</v>
      </c>
      <c r="X79" s="101"/>
    </row>
    <row r="80" spans="1:24" ht="39.950000000000003" customHeight="1">
      <c r="A80" s="72" t="s">
        <v>185</v>
      </c>
      <c r="B80" s="183">
        <f t="shared" ref="B80" si="114">SUM(C80:F80)</f>
        <v>0</v>
      </c>
      <c r="C80" s="130"/>
      <c r="D80" s="130"/>
      <c r="E80" s="130"/>
      <c r="F80" s="130"/>
      <c r="G80" s="183">
        <f t="shared" ref="G80" si="115">SUM(H80:K80)</f>
        <v>0</v>
      </c>
      <c r="H80" s="130"/>
      <c r="I80" s="130"/>
      <c r="J80" s="130"/>
      <c r="K80" s="130"/>
      <c r="L80" s="183">
        <f t="shared" ref="L80" si="116">SUM(M80:P80)</f>
        <v>0</v>
      </c>
      <c r="M80" s="130"/>
      <c r="N80" s="130"/>
      <c r="O80" s="130"/>
      <c r="P80" s="130"/>
      <c r="Q80" s="183">
        <f t="shared" ref="Q80" si="117">+SUM(R80:V80)</f>
        <v>0</v>
      </c>
      <c r="R80" s="130"/>
      <c r="S80" s="130"/>
      <c r="T80" s="130"/>
      <c r="U80" s="130"/>
      <c r="V80" s="130"/>
      <c r="W80" s="187">
        <f t="shared" ref="W80" si="118">B80+G80+L80+Q80</f>
        <v>0</v>
      </c>
      <c r="X80" s="101"/>
    </row>
    <row r="81" spans="1:24" ht="39.950000000000003" customHeight="1">
      <c r="A81" s="81"/>
      <c r="B81" s="184" t="e">
        <f t="shared" ref="B81:W81" si="119">B80/B69</f>
        <v>#DIV/0!</v>
      </c>
      <c r="C81" s="144" t="e">
        <f t="shared" si="119"/>
        <v>#DIV/0!</v>
      </c>
      <c r="D81" s="144" t="e">
        <f t="shared" si="119"/>
        <v>#DIV/0!</v>
      </c>
      <c r="E81" s="144" t="e">
        <f t="shared" si="119"/>
        <v>#DIV/0!</v>
      </c>
      <c r="F81" s="144" t="e">
        <f t="shared" si="119"/>
        <v>#DIV/0!</v>
      </c>
      <c r="G81" s="184" t="e">
        <f t="shared" si="119"/>
        <v>#DIV/0!</v>
      </c>
      <c r="H81" s="144" t="e">
        <f t="shared" si="119"/>
        <v>#DIV/0!</v>
      </c>
      <c r="I81" s="144" t="e">
        <f t="shared" si="119"/>
        <v>#DIV/0!</v>
      </c>
      <c r="J81" s="144" t="e">
        <f t="shared" si="119"/>
        <v>#DIV/0!</v>
      </c>
      <c r="K81" s="144" t="e">
        <f t="shared" si="119"/>
        <v>#DIV/0!</v>
      </c>
      <c r="L81" s="184" t="e">
        <f t="shared" si="119"/>
        <v>#DIV/0!</v>
      </c>
      <c r="M81" s="144" t="e">
        <f t="shared" si="119"/>
        <v>#DIV/0!</v>
      </c>
      <c r="N81" s="144" t="e">
        <f t="shared" si="119"/>
        <v>#DIV/0!</v>
      </c>
      <c r="O81" s="144" t="e">
        <f t="shared" si="119"/>
        <v>#DIV/0!</v>
      </c>
      <c r="P81" s="144" t="e">
        <f t="shared" si="119"/>
        <v>#DIV/0!</v>
      </c>
      <c r="Q81" s="184" t="e">
        <f t="shared" si="119"/>
        <v>#DIV/0!</v>
      </c>
      <c r="R81" s="144" t="e">
        <f t="shared" si="119"/>
        <v>#DIV/0!</v>
      </c>
      <c r="S81" s="144" t="e">
        <f t="shared" si="119"/>
        <v>#DIV/0!</v>
      </c>
      <c r="T81" s="144" t="e">
        <f t="shared" si="119"/>
        <v>#DIV/0!</v>
      </c>
      <c r="U81" s="144" t="e">
        <f t="shared" si="119"/>
        <v>#DIV/0!</v>
      </c>
      <c r="V81" s="144" t="e">
        <f t="shared" si="119"/>
        <v>#DIV/0!</v>
      </c>
      <c r="W81" s="189" t="e">
        <f t="shared" si="119"/>
        <v>#DIV/0!</v>
      </c>
      <c r="X81" s="101"/>
    </row>
    <row r="82" spans="1:24" ht="60" customHeight="1">
      <c r="A82" s="268" t="s">
        <v>64</v>
      </c>
      <c r="B82" s="268"/>
      <c r="C82" s="268"/>
      <c r="D82" s="268"/>
      <c r="E82" s="268"/>
      <c r="F82" s="268"/>
      <c r="G82" s="268"/>
      <c r="H82" s="268"/>
      <c r="I82" s="268"/>
      <c r="J82" s="268"/>
      <c r="K82" s="268"/>
      <c r="L82" s="268"/>
      <c r="M82" s="268"/>
      <c r="N82" s="268"/>
      <c r="O82" s="268"/>
      <c r="P82" s="268"/>
      <c r="Q82" s="268"/>
      <c r="R82" s="268"/>
      <c r="S82" s="268"/>
      <c r="T82" s="268"/>
      <c r="U82" s="268"/>
      <c r="V82" s="268"/>
      <c r="W82" s="268"/>
      <c r="X82" s="101" t="s">
        <v>229</v>
      </c>
    </row>
    <row r="83" spans="1:24" ht="39.950000000000003" customHeight="1">
      <c r="A83" s="163" t="s">
        <v>186</v>
      </c>
      <c r="B83" s="164">
        <f>SUM(C83:F83)</f>
        <v>12</v>
      </c>
      <c r="C83" s="164">
        <f>C61-C72</f>
        <v>3</v>
      </c>
      <c r="D83" s="164">
        <f>D61-D72</f>
        <v>0</v>
      </c>
      <c r="E83" s="164">
        <f>E61-E72</f>
        <v>1</v>
      </c>
      <c r="F83" s="164">
        <f>F61-F72</f>
        <v>8</v>
      </c>
      <c r="G83" s="164">
        <f>SUM(H83:K83)</f>
        <v>5</v>
      </c>
      <c r="H83" s="164">
        <f>H61-H72</f>
        <v>4</v>
      </c>
      <c r="I83" s="164">
        <f>I61-I72</f>
        <v>1</v>
      </c>
      <c r="J83" s="164">
        <f>J61-J72</f>
        <v>0</v>
      </c>
      <c r="K83" s="164">
        <f>K61-K72</f>
        <v>0</v>
      </c>
      <c r="L83" s="164">
        <f>SUM(M83:P83)</f>
        <v>75</v>
      </c>
      <c r="M83" s="164">
        <f>M61-M72</f>
        <v>75</v>
      </c>
      <c r="N83" s="164">
        <f>N61-N72</f>
        <v>0</v>
      </c>
      <c r="O83" s="164">
        <f>O61-O72</f>
        <v>0</v>
      </c>
      <c r="P83" s="164">
        <f>P61-P72</f>
        <v>0</v>
      </c>
      <c r="Q83" s="164">
        <f>+SUM(R83:V83)</f>
        <v>5</v>
      </c>
      <c r="R83" s="164">
        <f>R61-R72</f>
        <v>5</v>
      </c>
      <c r="S83" s="164">
        <f>S61-S72</f>
        <v>0</v>
      </c>
      <c r="T83" s="164">
        <f>T61-T72</f>
        <v>0</v>
      </c>
      <c r="U83" s="164">
        <f>U61-U72</f>
        <v>0</v>
      </c>
      <c r="V83" s="164">
        <f>V61-V72</f>
        <v>0</v>
      </c>
      <c r="W83" s="164">
        <f>B83+G83+L83+Q83</f>
        <v>97</v>
      </c>
      <c r="X83" s="101"/>
    </row>
    <row r="84" spans="1:24" ht="39.950000000000003" customHeight="1">
      <c r="A84" s="168"/>
      <c r="B84" s="167">
        <f t="shared" ref="B84:W84" si="120">B83/B61</f>
        <v>0.11881188118811881</v>
      </c>
      <c r="C84" s="167">
        <f t="shared" si="120"/>
        <v>8.3333333333333329E-2</v>
      </c>
      <c r="D84" s="167">
        <f t="shared" si="120"/>
        <v>0</v>
      </c>
      <c r="E84" s="167">
        <f t="shared" si="120"/>
        <v>4.3478260869565216E-2</v>
      </c>
      <c r="F84" s="167">
        <f t="shared" si="120"/>
        <v>0.33333333333333331</v>
      </c>
      <c r="G84" s="167">
        <f t="shared" si="120"/>
        <v>9.8039215686274508E-2</v>
      </c>
      <c r="H84" s="167">
        <f t="shared" si="120"/>
        <v>0.17391304347826086</v>
      </c>
      <c r="I84" s="167">
        <f t="shared" si="120"/>
        <v>6.25E-2</v>
      </c>
      <c r="J84" s="167">
        <f t="shared" si="120"/>
        <v>0</v>
      </c>
      <c r="K84" s="167">
        <f t="shared" si="120"/>
        <v>0</v>
      </c>
      <c r="L84" s="167">
        <f t="shared" si="120"/>
        <v>0.65789473684210531</v>
      </c>
      <c r="M84" s="167">
        <f t="shared" si="120"/>
        <v>0.81521739130434778</v>
      </c>
      <c r="N84" s="167">
        <f t="shared" si="120"/>
        <v>0</v>
      </c>
      <c r="O84" s="167">
        <f t="shared" si="120"/>
        <v>0</v>
      </c>
      <c r="P84" s="167">
        <f t="shared" si="120"/>
        <v>0</v>
      </c>
      <c r="Q84" s="167">
        <f t="shared" si="120"/>
        <v>0.11904761904761904</v>
      </c>
      <c r="R84" s="167">
        <f t="shared" si="120"/>
        <v>0.2</v>
      </c>
      <c r="S84" s="167">
        <f t="shared" si="120"/>
        <v>0</v>
      </c>
      <c r="T84" s="167">
        <f t="shared" si="120"/>
        <v>0</v>
      </c>
      <c r="U84" s="167">
        <f t="shared" si="120"/>
        <v>0</v>
      </c>
      <c r="V84" s="167">
        <f t="shared" si="120"/>
        <v>0</v>
      </c>
      <c r="W84" s="167">
        <f t="shared" si="120"/>
        <v>0.31493506493506496</v>
      </c>
      <c r="X84" s="101"/>
    </row>
    <row r="85" spans="1:24" ht="39.950000000000003" customHeight="1">
      <c r="A85" s="72" t="s">
        <v>182</v>
      </c>
      <c r="B85" s="73">
        <f>SUM(C85:F85)</f>
        <v>13</v>
      </c>
      <c r="C85" s="27">
        <f>C63-C74</f>
        <v>3</v>
      </c>
      <c r="D85" s="27">
        <f>D63-D74</f>
        <v>1</v>
      </c>
      <c r="E85" s="27">
        <f>E63-E74</f>
        <v>1</v>
      </c>
      <c r="F85" s="27">
        <f>F63-F74</f>
        <v>8</v>
      </c>
      <c r="G85" s="73">
        <f t="shared" ref="G85" si="121">SUM(H85:K85)</f>
        <v>0</v>
      </c>
      <c r="H85" s="27">
        <f>H63-H74</f>
        <v>0</v>
      </c>
      <c r="I85" s="27">
        <f>I63-I74</f>
        <v>0</v>
      </c>
      <c r="J85" s="27">
        <f>J63-J74</f>
        <v>0</v>
      </c>
      <c r="K85" s="27">
        <f>K63-K74</f>
        <v>0</v>
      </c>
      <c r="L85" s="73">
        <f t="shared" ref="L85" si="122">SUM(M85:P85)</f>
        <v>70</v>
      </c>
      <c r="M85" s="27">
        <f>M63-M74</f>
        <v>68</v>
      </c>
      <c r="N85" s="27">
        <f>N63-N74</f>
        <v>0</v>
      </c>
      <c r="O85" s="27">
        <f>O63-O74</f>
        <v>2</v>
      </c>
      <c r="P85" s="27">
        <f>P63-P74</f>
        <v>0</v>
      </c>
      <c r="Q85" s="73">
        <f t="shared" ref="Q85" si="123">+SUM(R85:V85)</f>
        <v>0</v>
      </c>
      <c r="R85" s="27">
        <f>R63-R74</f>
        <v>0</v>
      </c>
      <c r="S85" s="27">
        <f>S63-S74</f>
        <v>0</v>
      </c>
      <c r="T85" s="27">
        <f>T63-T74</f>
        <v>0</v>
      </c>
      <c r="U85" s="27">
        <f>U63-U74</f>
        <v>0</v>
      </c>
      <c r="V85" s="27">
        <f>V63-V74</f>
        <v>0</v>
      </c>
      <c r="W85" s="5">
        <f t="shared" ref="W85" si="124">B85+G85+L85+Q85</f>
        <v>83</v>
      </c>
      <c r="X85" s="101"/>
    </row>
    <row r="86" spans="1:24" ht="39.950000000000003" customHeight="1">
      <c r="A86" s="81"/>
      <c r="B86" s="82">
        <f t="shared" ref="B86:W86" si="125">B85/B63</f>
        <v>0.13402061855670103</v>
      </c>
      <c r="C86" s="83">
        <f t="shared" si="125"/>
        <v>0.10344827586206896</v>
      </c>
      <c r="D86" s="83">
        <f t="shared" si="125"/>
        <v>5.2631578947368418E-2</v>
      </c>
      <c r="E86" s="83">
        <f t="shared" si="125"/>
        <v>0.04</v>
      </c>
      <c r="F86" s="83">
        <f t="shared" si="125"/>
        <v>0.33333333333333331</v>
      </c>
      <c r="G86" s="82">
        <f t="shared" si="125"/>
        <v>0</v>
      </c>
      <c r="H86" s="83">
        <f t="shared" si="125"/>
        <v>0</v>
      </c>
      <c r="I86" s="83">
        <f t="shared" si="125"/>
        <v>0</v>
      </c>
      <c r="J86" s="83">
        <f t="shared" si="125"/>
        <v>0</v>
      </c>
      <c r="K86" s="83">
        <f t="shared" si="125"/>
        <v>0</v>
      </c>
      <c r="L86" s="82">
        <f t="shared" si="125"/>
        <v>0.63063063063063063</v>
      </c>
      <c r="M86" s="83">
        <f t="shared" si="125"/>
        <v>0.7816091954022989</v>
      </c>
      <c r="N86" s="83">
        <f t="shared" si="125"/>
        <v>0</v>
      </c>
      <c r="O86" s="83">
        <f t="shared" si="125"/>
        <v>0.4</v>
      </c>
      <c r="P86" s="83">
        <f t="shared" si="125"/>
        <v>0</v>
      </c>
      <c r="Q86" s="82">
        <f t="shared" si="125"/>
        <v>0</v>
      </c>
      <c r="R86" s="83">
        <f t="shared" si="125"/>
        <v>0</v>
      </c>
      <c r="S86" s="83">
        <f t="shared" si="125"/>
        <v>0</v>
      </c>
      <c r="T86" s="83">
        <f t="shared" si="125"/>
        <v>0</v>
      </c>
      <c r="U86" s="83">
        <f t="shared" si="125"/>
        <v>0</v>
      </c>
      <c r="V86" s="83">
        <f t="shared" si="125"/>
        <v>0</v>
      </c>
      <c r="W86" s="7">
        <f t="shared" si="125"/>
        <v>0.30072463768115942</v>
      </c>
      <c r="X86" s="101"/>
    </row>
    <row r="87" spans="1:24" ht="39.950000000000003" customHeight="1">
      <c r="A87" s="72" t="s">
        <v>183</v>
      </c>
      <c r="B87" s="73">
        <f t="shared" ref="B87" si="126">SUM(C87:F87)</f>
        <v>13</v>
      </c>
      <c r="C87" s="27">
        <f>C65-C76</f>
        <v>3</v>
      </c>
      <c r="D87" s="27">
        <f>D65-D76</f>
        <v>2</v>
      </c>
      <c r="E87" s="27">
        <f>E65-E76</f>
        <v>4</v>
      </c>
      <c r="F87" s="27">
        <f>F65-F76</f>
        <v>4</v>
      </c>
      <c r="G87" s="73">
        <f t="shared" ref="G87" si="127">SUM(H87:K87)</f>
        <v>0</v>
      </c>
      <c r="H87" s="27">
        <f>H65-H76</f>
        <v>0</v>
      </c>
      <c r="I87" s="27">
        <f>I65-I76</f>
        <v>0</v>
      </c>
      <c r="J87" s="27">
        <f>J65-J76</f>
        <v>0</v>
      </c>
      <c r="K87" s="27">
        <f>K65-K76</f>
        <v>0</v>
      </c>
      <c r="L87" s="73">
        <f t="shared" ref="L87" si="128">SUM(M87:P87)</f>
        <v>66</v>
      </c>
      <c r="M87" s="27">
        <f>M65-M76</f>
        <v>53</v>
      </c>
      <c r="N87" s="27">
        <f>N65-N76</f>
        <v>13</v>
      </c>
      <c r="O87" s="27">
        <f>O65-O76</f>
        <v>0</v>
      </c>
      <c r="P87" s="27">
        <f>P65-P76</f>
        <v>0</v>
      </c>
      <c r="Q87" s="73">
        <f t="shared" ref="Q87" si="129">+SUM(R87:V87)</f>
        <v>2</v>
      </c>
      <c r="R87" s="27">
        <f>R65-R76</f>
        <v>2</v>
      </c>
      <c r="S87" s="27">
        <f>S65-S76</f>
        <v>0</v>
      </c>
      <c r="T87" s="27">
        <f>T65-T76</f>
        <v>0</v>
      </c>
      <c r="U87" s="27">
        <f>U65-U76</f>
        <v>0</v>
      </c>
      <c r="V87" s="27">
        <f>V65-V76</f>
        <v>0</v>
      </c>
      <c r="W87" s="5">
        <f t="shared" ref="W87" si="130">B87+G87+L87+Q87</f>
        <v>81</v>
      </c>
      <c r="X87" s="101" t="s">
        <v>304</v>
      </c>
    </row>
    <row r="88" spans="1:24" ht="39.950000000000003" customHeight="1">
      <c r="A88" s="81"/>
      <c r="B88" s="82">
        <f t="shared" ref="B88:W88" si="131">B87/B65</f>
        <v>0.11926605504587157</v>
      </c>
      <c r="C88" s="83">
        <f t="shared" si="131"/>
        <v>0.1</v>
      </c>
      <c r="D88" s="83">
        <f t="shared" si="131"/>
        <v>9.5238095238095233E-2</v>
      </c>
      <c r="E88" s="83">
        <f t="shared" si="131"/>
        <v>0.1111111111111111</v>
      </c>
      <c r="F88" s="83">
        <f t="shared" si="131"/>
        <v>0.18181818181818182</v>
      </c>
      <c r="G88" s="82">
        <f t="shared" si="131"/>
        <v>0</v>
      </c>
      <c r="H88" s="83">
        <f t="shared" si="131"/>
        <v>0</v>
      </c>
      <c r="I88" s="83">
        <f t="shared" si="131"/>
        <v>0</v>
      </c>
      <c r="J88" s="83">
        <f t="shared" si="131"/>
        <v>0</v>
      </c>
      <c r="K88" s="144" t="e">
        <f t="shared" si="131"/>
        <v>#DIV/0!</v>
      </c>
      <c r="L88" s="82">
        <f t="shared" si="131"/>
        <v>0.67346938775510201</v>
      </c>
      <c r="M88" s="83">
        <f t="shared" si="131"/>
        <v>0.70666666666666667</v>
      </c>
      <c r="N88" s="83">
        <f t="shared" si="131"/>
        <v>1</v>
      </c>
      <c r="O88" s="83">
        <f t="shared" si="131"/>
        <v>0</v>
      </c>
      <c r="P88" s="83">
        <f t="shared" si="131"/>
        <v>0</v>
      </c>
      <c r="Q88" s="82">
        <f t="shared" si="131"/>
        <v>6.0606060606060608E-2</v>
      </c>
      <c r="R88" s="83">
        <f t="shared" si="131"/>
        <v>9.5238095238095233E-2</v>
      </c>
      <c r="S88" s="83">
        <f t="shared" si="131"/>
        <v>0</v>
      </c>
      <c r="T88" s="83">
        <f t="shared" si="131"/>
        <v>0</v>
      </c>
      <c r="U88" s="83">
        <f t="shared" si="131"/>
        <v>0</v>
      </c>
      <c r="V88" s="83">
        <f t="shared" si="131"/>
        <v>0</v>
      </c>
      <c r="W88" s="7">
        <f t="shared" si="131"/>
        <v>0.2988929889298893</v>
      </c>
      <c r="X88" s="101"/>
    </row>
    <row r="89" spans="1:24" ht="39.950000000000003" customHeight="1">
      <c r="A89" s="72" t="s">
        <v>184</v>
      </c>
      <c r="B89" s="183">
        <f t="shared" ref="B89" si="132">SUM(C89:F89)</f>
        <v>0</v>
      </c>
      <c r="C89" s="130">
        <f>C67-C78</f>
        <v>0</v>
      </c>
      <c r="D89" s="130">
        <f>D67-D78</f>
        <v>0</v>
      </c>
      <c r="E89" s="130">
        <f>E67-E78</f>
        <v>0</v>
      </c>
      <c r="F89" s="130">
        <f>F67-F78</f>
        <v>0</v>
      </c>
      <c r="G89" s="183">
        <f t="shared" ref="G89" si="133">SUM(H89:K89)</f>
        <v>0</v>
      </c>
      <c r="H89" s="130">
        <f>H67-H78</f>
        <v>0</v>
      </c>
      <c r="I89" s="130">
        <f>I67-I78</f>
        <v>0</v>
      </c>
      <c r="J89" s="130">
        <f>J67-J78</f>
        <v>0</v>
      </c>
      <c r="K89" s="130">
        <f>K67-K78</f>
        <v>0</v>
      </c>
      <c r="L89" s="183">
        <f t="shared" ref="L89" si="134">SUM(M89:P89)</f>
        <v>0</v>
      </c>
      <c r="M89" s="130">
        <f>M67-M78</f>
        <v>0</v>
      </c>
      <c r="N89" s="130">
        <f>N67-N78</f>
        <v>0</v>
      </c>
      <c r="O89" s="130">
        <f>O67-O78</f>
        <v>0</v>
      </c>
      <c r="P89" s="130">
        <f>P67-P78</f>
        <v>0</v>
      </c>
      <c r="Q89" s="183">
        <f t="shared" ref="Q89" si="135">+SUM(R89:V89)</f>
        <v>0</v>
      </c>
      <c r="R89" s="130">
        <f>R67-R78</f>
        <v>0</v>
      </c>
      <c r="S89" s="130">
        <f>S67-S78</f>
        <v>0</v>
      </c>
      <c r="T89" s="130">
        <f>T67-T78</f>
        <v>0</v>
      </c>
      <c r="U89" s="130">
        <f>U67-U78</f>
        <v>0</v>
      </c>
      <c r="V89" s="130">
        <f>V67-V78</f>
        <v>0</v>
      </c>
      <c r="W89" s="187">
        <f t="shared" ref="W89" si="136">B89+G89+L89+Q89</f>
        <v>0</v>
      </c>
      <c r="X89" s="101"/>
    </row>
    <row r="90" spans="1:24" ht="39.950000000000003" customHeight="1">
      <c r="A90" s="81"/>
      <c r="B90" s="184" t="e">
        <f t="shared" ref="B90:W90" si="137">B89/B67</f>
        <v>#DIV/0!</v>
      </c>
      <c r="C90" s="144" t="e">
        <f t="shared" si="137"/>
        <v>#DIV/0!</v>
      </c>
      <c r="D90" s="144" t="e">
        <f t="shared" si="137"/>
        <v>#DIV/0!</v>
      </c>
      <c r="E90" s="144" t="e">
        <f t="shared" si="137"/>
        <v>#DIV/0!</v>
      </c>
      <c r="F90" s="144" t="e">
        <f t="shared" si="137"/>
        <v>#DIV/0!</v>
      </c>
      <c r="G90" s="184" t="e">
        <f t="shared" si="137"/>
        <v>#DIV/0!</v>
      </c>
      <c r="H90" s="144" t="e">
        <f t="shared" si="137"/>
        <v>#DIV/0!</v>
      </c>
      <c r="I90" s="144" t="e">
        <f t="shared" si="137"/>
        <v>#DIV/0!</v>
      </c>
      <c r="J90" s="144" t="e">
        <f t="shared" si="137"/>
        <v>#DIV/0!</v>
      </c>
      <c r="K90" s="144" t="e">
        <f t="shared" si="137"/>
        <v>#DIV/0!</v>
      </c>
      <c r="L90" s="184" t="e">
        <f t="shared" si="137"/>
        <v>#DIV/0!</v>
      </c>
      <c r="M90" s="144" t="e">
        <f t="shared" si="137"/>
        <v>#DIV/0!</v>
      </c>
      <c r="N90" s="144" t="e">
        <f t="shared" si="137"/>
        <v>#DIV/0!</v>
      </c>
      <c r="O90" s="144" t="e">
        <f t="shared" si="137"/>
        <v>#DIV/0!</v>
      </c>
      <c r="P90" s="144" t="e">
        <f t="shared" si="137"/>
        <v>#DIV/0!</v>
      </c>
      <c r="Q90" s="184" t="e">
        <f t="shared" si="137"/>
        <v>#DIV/0!</v>
      </c>
      <c r="R90" s="144" t="e">
        <f t="shared" si="137"/>
        <v>#DIV/0!</v>
      </c>
      <c r="S90" s="144" t="e">
        <f t="shared" si="137"/>
        <v>#DIV/0!</v>
      </c>
      <c r="T90" s="144" t="e">
        <f t="shared" si="137"/>
        <v>#DIV/0!</v>
      </c>
      <c r="U90" s="144" t="e">
        <f t="shared" si="137"/>
        <v>#DIV/0!</v>
      </c>
      <c r="V90" s="144" t="e">
        <f t="shared" si="137"/>
        <v>#DIV/0!</v>
      </c>
      <c r="W90" s="189" t="e">
        <f t="shared" si="137"/>
        <v>#DIV/0!</v>
      </c>
      <c r="X90" s="101"/>
    </row>
    <row r="91" spans="1:24" ht="39.950000000000003" customHeight="1">
      <c r="A91" s="72" t="s">
        <v>185</v>
      </c>
      <c r="B91" s="183">
        <f t="shared" ref="B91" si="138">SUM(C91:F91)</f>
        <v>0</v>
      </c>
      <c r="C91" s="130">
        <f>C69-C80</f>
        <v>0</v>
      </c>
      <c r="D91" s="130">
        <f>D69-D80</f>
        <v>0</v>
      </c>
      <c r="E91" s="130">
        <f>E69-E80</f>
        <v>0</v>
      </c>
      <c r="F91" s="130">
        <f>F69-F80</f>
        <v>0</v>
      </c>
      <c r="G91" s="183">
        <f t="shared" ref="G91" si="139">SUM(H91:K91)</f>
        <v>0</v>
      </c>
      <c r="H91" s="130">
        <f>H69-H80</f>
        <v>0</v>
      </c>
      <c r="I91" s="130">
        <f>I69-I80</f>
        <v>0</v>
      </c>
      <c r="J91" s="130">
        <f>J69-J80</f>
        <v>0</v>
      </c>
      <c r="K91" s="130">
        <f>K69-K80</f>
        <v>0</v>
      </c>
      <c r="L91" s="183">
        <f t="shared" ref="L91" si="140">SUM(M91:P91)</f>
        <v>0</v>
      </c>
      <c r="M91" s="130">
        <f>M69-M80</f>
        <v>0</v>
      </c>
      <c r="N91" s="130">
        <f>N69-N80</f>
        <v>0</v>
      </c>
      <c r="O91" s="130">
        <f>O69-O80</f>
        <v>0</v>
      </c>
      <c r="P91" s="130">
        <f>P69-P80</f>
        <v>0</v>
      </c>
      <c r="Q91" s="183">
        <f t="shared" ref="Q91" si="141">+SUM(R91:V91)</f>
        <v>0</v>
      </c>
      <c r="R91" s="130">
        <f>R69-R80</f>
        <v>0</v>
      </c>
      <c r="S91" s="130">
        <f>S69-S80</f>
        <v>0</v>
      </c>
      <c r="T91" s="130">
        <f>T69-T80</f>
        <v>0</v>
      </c>
      <c r="U91" s="130">
        <f>U69-U80</f>
        <v>0</v>
      </c>
      <c r="V91" s="130">
        <f>V69-V80</f>
        <v>0</v>
      </c>
      <c r="W91" s="187">
        <f t="shared" ref="W91" si="142">B91+G91+L91+Q91</f>
        <v>0</v>
      </c>
      <c r="X91" s="101"/>
    </row>
    <row r="92" spans="1:24" ht="39.950000000000003" customHeight="1">
      <c r="A92" s="81"/>
      <c r="B92" s="184" t="e">
        <f t="shared" ref="B92:W92" si="143">B91/B69</f>
        <v>#DIV/0!</v>
      </c>
      <c r="C92" s="144" t="e">
        <f t="shared" si="143"/>
        <v>#DIV/0!</v>
      </c>
      <c r="D92" s="144" t="e">
        <f t="shared" si="143"/>
        <v>#DIV/0!</v>
      </c>
      <c r="E92" s="144" t="e">
        <f t="shared" si="143"/>
        <v>#DIV/0!</v>
      </c>
      <c r="F92" s="144" t="e">
        <f t="shared" si="143"/>
        <v>#DIV/0!</v>
      </c>
      <c r="G92" s="184" t="e">
        <f t="shared" si="143"/>
        <v>#DIV/0!</v>
      </c>
      <c r="H92" s="144" t="e">
        <f t="shared" si="143"/>
        <v>#DIV/0!</v>
      </c>
      <c r="I92" s="144" t="e">
        <f t="shared" si="143"/>
        <v>#DIV/0!</v>
      </c>
      <c r="J92" s="144" t="e">
        <f t="shared" si="143"/>
        <v>#DIV/0!</v>
      </c>
      <c r="K92" s="144" t="e">
        <f t="shared" si="143"/>
        <v>#DIV/0!</v>
      </c>
      <c r="L92" s="184" t="e">
        <f t="shared" si="143"/>
        <v>#DIV/0!</v>
      </c>
      <c r="M92" s="144" t="e">
        <f t="shared" si="143"/>
        <v>#DIV/0!</v>
      </c>
      <c r="N92" s="144" t="e">
        <f t="shared" si="143"/>
        <v>#DIV/0!</v>
      </c>
      <c r="O92" s="144" t="e">
        <f t="shared" si="143"/>
        <v>#DIV/0!</v>
      </c>
      <c r="P92" s="144" t="e">
        <f t="shared" si="143"/>
        <v>#DIV/0!</v>
      </c>
      <c r="Q92" s="184" t="e">
        <f t="shared" si="143"/>
        <v>#DIV/0!</v>
      </c>
      <c r="R92" s="144" t="e">
        <f t="shared" si="143"/>
        <v>#DIV/0!</v>
      </c>
      <c r="S92" s="144" t="e">
        <f t="shared" si="143"/>
        <v>#DIV/0!</v>
      </c>
      <c r="T92" s="144" t="e">
        <f t="shared" si="143"/>
        <v>#DIV/0!</v>
      </c>
      <c r="U92" s="144" t="e">
        <f t="shared" si="143"/>
        <v>#DIV/0!</v>
      </c>
      <c r="V92" s="144" t="e">
        <f t="shared" si="143"/>
        <v>#DIV/0!</v>
      </c>
      <c r="W92" s="189" t="e">
        <f t="shared" si="143"/>
        <v>#DIV/0!</v>
      </c>
      <c r="X92" s="101"/>
    </row>
    <row r="93" spans="1:24" s="19" customFormat="1" ht="39.950000000000003" customHeight="1">
      <c r="A93" s="90" t="s">
        <v>199</v>
      </c>
      <c r="B93" s="27"/>
      <c r="C93" s="15"/>
      <c r="D93" s="15"/>
      <c r="E93" s="15"/>
      <c r="F93" s="15"/>
      <c r="G93" s="27"/>
      <c r="H93" s="15"/>
      <c r="I93" s="15"/>
      <c r="J93" s="15"/>
      <c r="K93" s="15"/>
      <c r="L93" s="27"/>
      <c r="M93" s="15"/>
      <c r="N93" s="15"/>
      <c r="O93" s="15"/>
      <c r="P93" s="15"/>
      <c r="Q93" s="27"/>
      <c r="R93" s="15"/>
      <c r="S93" s="15"/>
      <c r="T93" s="15"/>
      <c r="U93" s="15"/>
      <c r="V93" s="15"/>
      <c r="W93" s="27"/>
      <c r="X93" s="101"/>
    </row>
    <row r="94" spans="1:24" ht="39.950000000000003" customHeight="1">
      <c r="A94" s="13"/>
      <c r="B94" s="14"/>
      <c r="C94" s="15"/>
      <c r="D94" s="15"/>
      <c r="E94" s="15"/>
      <c r="F94" s="15"/>
      <c r="G94" s="14"/>
      <c r="H94" s="15"/>
      <c r="I94" s="15"/>
      <c r="J94" s="15"/>
      <c r="K94" s="15"/>
      <c r="L94" s="14"/>
      <c r="M94" s="15"/>
      <c r="N94" s="15"/>
      <c r="O94" s="15"/>
      <c r="P94" s="15"/>
      <c r="Q94" s="14"/>
      <c r="R94" s="15"/>
      <c r="S94" s="15"/>
      <c r="T94" s="15"/>
      <c r="U94" s="15"/>
      <c r="V94" s="15"/>
      <c r="W94" s="16"/>
    </row>
    <row r="95" spans="1:24" ht="39.950000000000003" customHeight="1">
      <c r="A95" s="13"/>
      <c r="B95" s="14"/>
      <c r="C95" s="15"/>
      <c r="D95" s="15"/>
      <c r="E95" s="15"/>
      <c r="F95" s="15"/>
      <c r="G95" s="14"/>
      <c r="H95" s="15"/>
      <c r="I95" s="15"/>
      <c r="J95" s="15"/>
      <c r="K95" s="15"/>
      <c r="L95" s="14"/>
      <c r="M95" s="15"/>
      <c r="N95" s="15"/>
      <c r="O95" s="15"/>
      <c r="P95" s="15"/>
      <c r="Q95" s="14"/>
      <c r="R95" s="15"/>
      <c r="S95" s="15"/>
      <c r="T95" s="15"/>
      <c r="U95" s="15"/>
      <c r="V95" s="15"/>
      <c r="W95" s="16"/>
    </row>
    <row r="96" spans="1:24" ht="39.950000000000003" customHeight="1">
      <c r="A96" s="13"/>
      <c r="B96" s="14"/>
      <c r="C96" s="15"/>
      <c r="D96" s="15"/>
      <c r="E96" s="15"/>
      <c r="F96" s="15"/>
      <c r="G96" s="14"/>
      <c r="H96" s="15"/>
      <c r="I96" s="15"/>
      <c r="J96" s="15"/>
      <c r="K96" s="15"/>
      <c r="L96" s="14"/>
      <c r="M96" s="15"/>
      <c r="N96" s="15"/>
      <c r="O96" s="15"/>
      <c r="P96" s="15"/>
      <c r="Q96" s="14"/>
      <c r="R96" s="15"/>
      <c r="S96" s="15"/>
      <c r="T96" s="15"/>
      <c r="U96" s="15"/>
      <c r="V96" s="15"/>
      <c r="W96" s="16"/>
    </row>
    <row r="97" spans="1:23" ht="39.950000000000003" customHeight="1">
      <c r="A97" s="13"/>
      <c r="B97" s="14"/>
      <c r="C97" s="15"/>
      <c r="D97" s="15"/>
      <c r="E97" s="15"/>
      <c r="F97" s="15"/>
      <c r="G97" s="14"/>
      <c r="H97" s="15"/>
      <c r="I97" s="246"/>
      <c r="J97" s="15"/>
      <c r="K97" s="15"/>
      <c r="L97" s="14"/>
      <c r="M97" s="15"/>
      <c r="N97" s="15"/>
      <c r="O97" s="15"/>
      <c r="P97" s="15"/>
      <c r="Q97" s="14"/>
      <c r="R97" s="15"/>
      <c r="S97" s="15"/>
      <c r="T97" s="15"/>
      <c r="U97" s="15"/>
      <c r="V97" s="15"/>
      <c r="W97" s="16"/>
    </row>
    <row r="98" spans="1:23" ht="39.950000000000003" customHeight="1">
      <c r="A98" s="13"/>
      <c r="B98" s="14"/>
      <c r="C98" s="15"/>
      <c r="D98" s="15"/>
      <c r="E98" s="15"/>
      <c r="F98" s="15"/>
      <c r="G98" s="14"/>
      <c r="H98" s="15"/>
      <c r="I98" s="246"/>
      <c r="J98" s="15"/>
      <c r="K98" s="15"/>
      <c r="L98" s="14"/>
      <c r="M98" s="15"/>
      <c r="N98" s="15"/>
      <c r="O98" s="15"/>
      <c r="P98" s="15"/>
      <c r="Q98" s="14"/>
      <c r="R98" s="15"/>
      <c r="S98" s="15"/>
      <c r="T98" s="15"/>
      <c r="U98" s="15"/>
      <c r="V98" s="15"/>
      <c r="W98" s="16"/>
    </row>
    <row r="99" spans="1:23" ht="39.950000000000003" customHeight="1">
      <c r="A99" s="13"/>
      <c r="B99" s="14"/>
      <c r="C99" s="15"/>
      <c r="D99" s="15"/>
      <c r="E99" s="15"/>
      <c r="F99" s="15"/>
      <c r="G99" s="14"/>
      <c r="H99" s="15"/>
      <c r="I99" s="246"/>
      <c r="J99" s="15"/>
      <c r="K99" s="15"/>
      <c r="L99" s="14"/>
      <c r="M99" s="15"/>
      <c r="N99" s="15"/>
      <c r="O99" s="15"/>
      <c r="P99" s="15"/>
      <c r="Q99" s="14"/>
      <c r="R99" s="15"/>
      <c r="S99" s="15"/>
      <c r="T99" s="15"/>
      <c r="U99" s="15"/>
      <c r="V99" s="15"/>
      <c r="W99" s="16"/>
    </row>
    <row r="100" spans="1:23" ht="39.950000000000003" customHeight="1">
      <c r="A100" s="13"/>
      <c r="B100" s="14"/>
      <c r="C100" s="15"/>
      <c r="D100" s="15"/>
      <c r="E100" s="15"/>
      <c r="F100" s="15"/>
      <c r="G100" s="14"/>
      <c r="H100" s="15"/>
      <c r="I100" s="246"/>
      <c r="J100" s="15"/>
      <c r="K100" s="15"/>
      <c r="L100" s="14"/>
      <c r="M100" s="15"/>
      <c r="N100" s="15"/>
      <c r="O100" s="15"/>
      <c r="P100" s="15"/>
      <c r="Q100" s="14"/>
      <c r="R100" s="15"/>
      <c r="S100" s="15"/>
      <c r="T100" s="15"/>
      <c r="U100" s="15"/>
      <c r="V100" s="15"/>
      <c r="W100" s="16"/>
    </row>
    <row r="101" spans="1:23" ht="39.950000000000003" customHeight="1">
      <c r="A101" s="13"/>
      <c r="B101" s="14"/>
      <c r="C101" s="15"/>
      <c r="D101" s="15"/>
      <c r="E101" s="15"/>
      <c r="F101" s="15"/>
      <c r="G101" s="14"/>
      <c r="H101" s="15"/>
      <c r="I101" s="15"/>
      <c r="J101" s="15"/>
      <c r="K101" s="15"/>
      <c r="L101" s="14"/>
      <c r="M101" s="15"/>
      <c r="N101" s="15"/>
      <c r="O101" s="15"/>
      <c r="P101" s="15"/>
      <c r="Q101" s="14"/>
      <c r="R101" s="15"/>
      <c r="S101" s="15"/>
      <c r="T101" s="15"/>
      <c r="U101" s="15"/>
      <c r="V101" s="15"/>
      <c r="W101" s="16"/>
    </row>
    <row r="102" spans="1:23" ht="39.950000000000003" customHeight="1">
      <c r="A102" s="13"/>
      <c r="B102" s="14"/>
      <c r="C102" s="15"/>
      <c r="D102" s="15"/>
      <c r="E102" s="15"/>
      <c r="F102" s="15"/>
      <c r="G102" s="14"/>
      <c r="H102" s="15"/>
      <c r="I102" s="15"/>
      <c r="J102" s="15"/>
      <c r="K102" s="15"/>
      <c r="L102" s="14"/>
      <c r="M102" s="15"/>
      <c r="N102" s="15"/>
      <c r="O102" s="15"/>
      <c r="P102" s="15"/>
      <c r="Q102" s="14"/>
      <c r="R102" s="15"/>
      <c r="S102" s="15"/>
      <c r="T102" s="15"/>
      <c r="U102" s="15"/>
      <c r="V102" s="15"/>
      <c r="W102" s="16"/>
    </row>
    <row r="103" spans="1:23" ht="39.950000000000003" customHeight="1">
      <c r="A103" s="13"/>
      <c r="B103" s="14"/>
      <c r="C103" s="15"/>
      <c r="D103" s="15"/>
      <c r="E103" s="15"/>
      <c r="F103" s="15"/>
      <c r="G103" s="14"/>
      <c r="H103" s="15"/>
      <c r="I103" s="15"/>
      <c r="J103" s="15"/>
      <c r="K103" s="15"/>
      <c r="L103" s="14"/>
      <c r="M103" s="15"/>
      <c r="N103" s="15"/>
      <c r="O103" s="15"/>
      <c r="P103" s="15"/>
      <c r="Q103" s="14"/>
      <c r="R103" s="15"/>
      <c r="S103" s="15"/>
      <c r="T103" s="15"/>
      <c r="U103" s="15"/>
      <c r="V103" s="15"/>
      <c r="W103" s="16"/>
    </row>
    <row r="104" spans="1:23" ht="39.950000000000003" customHeight="1">
      <c r="A104" s="13"/>
      <c r="B104" s="14"/>
      <c r="C104" s="15"/>
      <c r="D104" s="15"/>
      <c r="E104" s="15"/>
      <c r="F104" s="15"/>
      <c r="G104" s="14"/>
      <c r="H104" s="15"/>
      <c r="I104" s="15"/>
      <c r="J104" s="15"/>
      <c r="K104" s="15"/>
      <c r="L104" s="14"/>
      <c r="M104" s="15"/>
      <c r="N104" s="15"/>
      <c r="O104" s="15"/>
      <c r="P104" s="15"/>
      <c r="Q104" s="14"/>
      <c r="R104" s="15"/>
      <c r="S104" s="15"/>
      <c r="T104" s="15"/>
      <c r="U104" s="15"/>
      <c r="V104" s="15"/>
      <c r="W104" s="16"/>
    </row>
    <row r="105" spans="1:23" ht="39.950000000000003" customHeight="1">
      <c r="A105" s="13"/>
      <c r="B105" s="14"/>
      <c r="C105" s="15"/>
      <c r="D105" s="15"/>
      <c r="E105" s="15"/>
      <c r="F105" s="15"/>
      <c r="G105" s="14"/>
      <c r="H105" s="15"/>
      <c r="I105" s="15"/>
      <c r="J105" s="15"/>
      <c r="K105" s="15"/>
      <c r="L105" s="14"/>
      <c r="M105" s="15"/>
      <c r="N105" s="15"/>
      <c r="O105" s="15"/>
      <c r="P105" s="15"/>
      <c r="Q105" s="14"/>
      <c r="R105" s="15"/>
      <c r="S105" s="15"/>
      <c r="T105" s="15"/>
      <c r="U105" s="15"/>
      <c r="V105" s="15"/>
      <c r="W105" s="16"/>
    </row>
    <row r="106" spans="1:23" ht="39.950000000000003" customHeight="1">
      <c r="A106" s="13"/>
      <c r="B106" s="14"/>
      <c r="C106" s="15"/>
      <c r="D106" s="15"/>
      <c r="E106" s="15"/>
      <c r="F106" s="15"/>
      <c r="G106" s="14"/>
      <c r="H106" s="15"/>
      <c r="I106" s="15"/>
      <c r="J106" s="15"/>
      <c r="K106" s="15"/>
      <c r="L106" s="14"/>
      <c r="M106" s="15"/>
      <c r="N106" s="15"/>
      <c r="O106" s="15"/>
      <c r="P106" s="15"/>
      <c r="Q106" s="14"/>
      <c r="R106" s="15"/>
      <c r="S106" s="15"/>
      <c r="T106" s="15"/>
      <c r="U106" s="15"/>
      <c r="V106" s="15"/>
      <c r="W106" s="16"/>
    </row>
    <row r="107" spans="1:23" ht="39.950000000000003" customHeight="1">
      <c r="A107" s="13"/>
      <c r="B107" s="14"/>
      <c r="C107" s="15"/>
      <c r="D107" s="15"/>
      <c r="E107" s="15"/>
      <c r="F107" s="15"/>
      <c r="G107" s="14"/>
      <c r="H107" s="15"/>
      <c r="I107" s="15"/>
      <c r="J107" s="15"/>
      <c r="K107" s="15"/>
      <c r="L107" s="14"/>
      <c r="M107" s="15"/>
      <c r="N107" s="15"/>
      <c r="O107" s="15"/>
      <c r="P107" s="15"/>
      <c r="Q107" s="14"/>
      <c r="R107" s="15"/>
      <c r="S107" s="15"/>
      <c r="T107" s="15"/>
      <c r="U107" s="15"/>
      <c r="V107" s="15"/>
      <c r="W107" s="16"/>
    </row>
  </sheetData>
  <mergeCells count="10">
    <mergeCell ref="A82:W82"/>
    <mergeCell ref="A2:W2"/>
    <mergeCell ref="A36:W36"/>
    <mergeCell ref="A42:W42"/>
    <mergeCell ref="A48:W48"/>
    <mergeCell ref="A54:W54"/>
    <mergeCell ref="A19:W19"/>
    <mergeCell ref="A25:W25"/>
    <mergeCell ref="A60:W60"/>
    <mergeCell ref="A71:W71"/>
  </mergeCells>
  <pageMargins left="0.74803149606299213" right="0.74803149606299213" top="0.98425196850393704" bottom="0.98425196850393704" header="0.51181102362204722" footer="0.51181102362204722"/>
  <pageSetup paperSize="9" scale="35" firstPageNumber="33" fitToHeight="5" orientation="landscape" useFirstPageNumber="1" r:id="rId1"/>
  <headerFooter alignWithMargins="0">
    <oddFooter>&amp;R Page &amp;P</oddFooter>
  </headerFooter>
  <rowBreaks count="3" manualBreakCount="3">
    <brk id="24" max="22" man="1"/>
    <brk id="47" max="22" man="1"/>
    <brk id="70" max="22" man="1"/>
  </rowBreaks>
</worksheet>
</file>

<file path=xl/worksheets/sheet14.xml><?xml version="1.0" encoding="utf-8"?>
<worksheet xmlns="http://schemas.openxmlformats.org/spreadsheetml/2006/main" xmlns:r="http://schemas.openxmlformats.org/officeDocument/2006/relationships">
  <sheetPr>
    <tabColor rgb="FF00B050"/>
  </sheetPr>
  <dimension ref="A1:Y71"/>
  <sheetViews>
    <sheetView view="pageBreakPreview" zoomScale="57" zoomScaleNormal="65" zoomScaleSheetLayoutView="57" workbookViewId="0">
      <selection activeCell="AA10" sqref="AA10"/>
    </sheetView>
  </sheetViews>
  <sheetFormatPr defaultRowHeight="12.75"/>
  <cols>
    <col min="1" max="1" width="41.42578125" customWidth="1"/>
    <col min="2" max="2" width="17.28515625" style="9" bestFit="1" customWidth="1"/>
    <col min="3" max="23" width="15" style="9" customWidth="1"/>
    <col min="24" max="24" width="0" hidden="1" customWidth="1"/>
  </cols>
  <sheetData>
    <row r="1" spans="1:24" ht="219.95" customHeight="1">
      <c r="A1" s="76" t="s">
        <v>200</v>
      </c>
      <c r="B1" s="67" t="s">
        <v>26</v>
      </c>
      <c r="C1" s="68" t="s">
        <v>27</v>
      </c>
      <c r="D1" s="68" t="s">
        <v>28</v>
      </c>
      <c r="E1" s="68" t="s">
        <v>29</v>
      </c>
      <c r="F1" s="68" t="s">
        <v>17</v>
      </c>
      <c r="G1" s="67" t="s">
        <v>30</v>
      </c>
      <c r="H1" s="68" t="s">
        <v>31</v>
      </c>
      <c r="I1" s="68" t="s">
        <v>24</v>
      </c>
      <c r="J1" s="68" t="s">
        <v>32</v>
      </c>
      <c r="K1" s="68" t="s">
        <v>33</v>
      </c>
      <c r="L1" s="67" t="s">
        <v>40</v>
      </c>
      <c r="M1" s="68" t="s">
        <v>34</v>
      </c>
      <c r="N1" s="69" t="s">
        <v>35</v>
      </c>
      <c r="O1" s="68" t="s">
        <v>36</v>
      </c>
      <c r="P1" s="69" t="s">
        <v>37</v>
      </c>
      <c r="Q1" s="67" t="s">
        <v>41</v>
      </c>
      <c r="R1" s="68" t="s">
        <v>20</v>
      </c>
      <c r="S1" s="68" t="s">
        <v>21</v>
      </c>
      <c r="T1" s="68" t="s">
        <v>22</v>
      </c>
      <c r="U1" s="69" t="s">
        <v>38</v>
      </c>
      <c r="V1" s="68" t="s">
        <v>39</v>
      </c>
      <c r="W1" s="10" t="s">
        <v>25</v>
      </c>
    </row>
    <row r="2" spans="1:24" ht="60" customHeight="1">
      <c r="A2" s="266" t="s">
        <v>208</v>
      </c>
      <c r="B2" s="266"/>
      <c r="C2" s="266"/>
      <c r="D2" s="266"/>
      <c r="E2" s="266"/>
      <c r="F2" s="266"/>
      <c r="G2" s="266"/>
      <c r="H2" s="266"/>
      <c r="I2" s="266"/>
      <c r="J2" s="266"/>
      <c r="K2" s="266"/>
      <c r="L2" s="266"/>
      <c r="M2" s="266"/>
      <c r="N2" s="266"/>
      <c r="O2" s="266"/>
      <c r="P2" s="266"/>
      <c r="Q2" s="266"/>
      <c r="R2" s="266"/>
      <c r="S2" s="266"/>
      <c r="T2" s="266"/>
      <c r="U2" s="266"/>
      <c r="V2" s="266"/>
      <c r="W2" s="266"/>
      <c r="X2" s="65" t="s">
        <v>201</v>
      </c>
    </row>
    <row r="3" spans="1:24" ht="39.950000000000003" customHeight="1">
      <c r="A3" s="163" t="s">
        <v>186</v>
      </c>
      <c r="B3" s="164">
        <f>SUM(C3:F3)</f>
        <v>1264</v>
      </c>
      <c r="C3" s="164">
        <v>403</v>
      </c>
      <c r="D3" s="164">
        <v>378</v>
      </c>
      <c r="E3" s="164">
        <v>212</v>
      </c>
      <c r="F3" s="164">
        <v>271</v>
      </c>
      <c r="G3" s="164">
        <f>SUM(H3:K3)</f>
        <v>1019</v>
      </c>
      <c r="H3" s="164">
        <v>312</v>
      </c>
      <c r="I3" s="164">
        <v>268</v>
      </c>
      <c r="J3" s="164">
        <v>314</v>
      </c>
      <c r="K3" s="164">
        <v>125</v>
      </c>
      <c r="L3" s="164">
        <f>SUM(M3:P3)</f>
        <v>1073</v>
      </c>
      <c r="M3" s="164">
        <v>478</v>
      </c>
      <c r="N3" s="164">
        <v>130</v>
      </c>
      <c r="O3" s="164">
        <v>214</v>
      </c>
      <c r="P3" s="164">
        <v>251</v>
      </c>
      <c r="Q3" s="164">
        <f>+SUM(R3:V3)</f>
        <v>1151</v>
      </c>
      <c r="R3" s="164">
        <v>434</v>
      </c>
      <c r="S3" s="164">
        <v>338</v>
      </c>
      <c r="T3" s="164">
        <v>129</v>
      </c>
      <c r="U3" s="164">
        <v>146</v>
      </c>
      <c r="V3" s="164">
        <v>104</v>
      </c>
      <c r="W3" s="164">
        <f>B3+G3+L3+Q3</f>
        <v>4507</v>
      </c>
    </row>
    <row r="4" spans="1:24" ht="39.950000000000003" customHeight="1">
      <c r="A4" s="72" t="s">
        <v>182</v>
      </c>
      <c r="B4" s="73">
        <f t="shared" ref="B4:B7" si="0">SUM(C4:F4)</f>
        <v>1266</v>
      </c>
      <c r="C4" s="27">
        <v>404</v>
      </c>
      <c r="D4" s="27">
        <v>377</v>
      </c>
      <c r="E4" s="27">
        <v>214</v>
      </c>
      <c r="F4" s="27">
        <v>271</v>
      </c>
      <c r="G4" s="73">
        <f t="shared" ref="G4:G7" si="1">SUM(H4:K4)</f>
        <v>1008</v>
      </c>
      <c r="H4" s="27">
        <v>309</v>
      </c>
      <c r="I4" s="27">
        <v>264</v>
      </c>
      <c r="J4" s="27">
        <v>311</v>
      </c>
      <c r="K4" s="27">
        <v>124</v>
      </c>
      <c r="L4" s="73">
        <f t="shared" ref="L4:L7" si="2">SUM(M4:P4)</f>
        <v>1067</v>
      </c>
      <c r="M4" s="27">
        <v>476</v>
      </c>
      <c r="N4" s="27">
        <v>128</v>
      </c>
      <c r="O4" s="27">
        <v>224</v>
      </c>
      <c r="P4" s="27">
        <v>239</v>
      </c>
      <c r="Q4" s="73">
        <f t="shared" ref="Q4:Q7" si="3">+SUM(R4:V4)</f>
        <v>1143</v>
      </c>
      <c r="R4" s="27">
        <v>430</v>
      </c>
      <c r="S4" s="27">
        <v>336</v>
      </c>
      <c r="T4" s="27">
        <v>129</v>
      </c>
      <c r="U4" s="27">
        <v>146</v>
      </c>
      <c r="V4" s="27">
        <v>102</v>
      </c>
      <c r="W4" s="5">
        <f t="shared" ref="W4:W7" si="4">B4+G4+L4+Q4</f>
        <v>4484</v>
      </c>
    </row>
    <row r="5" spans="1:24" ht="39.950000000000003" customHeight="1">
      <c r="A5" s="72" t="s">
        <v>183</v>
      </c>
      <c r="B5" s="73">
        <f t="shared" si="0"/>
        <v>1263</v>
      </c>
      <c r="C5" s="27">
        <v>178</v>
      </c>
      <c r="D5" s="27">
        <v>367</v>
      </c>
      <c r="E5" s="27">
        <v>448</v>
      </c>
      <c r="F5" s="27">
        <v>270</v>
      </c>
      <c r="G5" s="73">
        <f t="shared" si="1"/>
        <v>1001</v>
      </c>
      <c r="H5" s="27">
        <v>304</v>
      </c>
      <c r="I5" s="27">
        <v>263</v>
      </c>
      <c r="J5" s="27">
        <v>310</v>
      </c>
      <c r="K5" s="27">
        <v>124</v>
      </c>
      <c r="L5" s="73">
        <f t="shared" si="2"/>
        <v>1069</v>
      </c>
      <c r="M5" s="27">
        <v>478</v>
      </c>
      <c r="N5" s="27">
        <v>128</v>
      </c>
      <c r="O5" s="27">
        <v>224</v>
      </c>
      <c r="P5" s="27">
        <v>239</v>
      </c>
      <c r="Q5" s="73">
        <f t="shared" si="3"/>
        <v>1135</v>
      </c>
      <c r="R5" s="27">
        <v>425</v>
      </c>
      <c r="S5" s="27">
        <v>334</v>
      </c>
      <c r="T5" s="27">
        <v>129</v>
      </c>
      <c r="U5" s="27">
        <v>146</v>
      </c>
      <c r="V5" s="27">
        <v>101</v>
      </c>
      <c r="W5" s="5">
        <f t="shared" si="4"/>
        <v>4468</v>
      </c>
    </row>
    <row r="6" spans="1:24" ht="39.950000000000003" customHeight="1">
      <c r="A6" s="72" t="s">
        <v>184</v>
      </c>
      <c r="B6" s="73">
        <f t="shared" si="0"/>
        <v>0</v>
      </c>
      <c r="C6" s="27"/>
      <c r="D6" s="27"/>
      <c r="E6" s="27"/>
      <c r="F6" s="27"/>
      <c r="G6" s="73">
        <f t="shared" si="1"/>
        <v>0</v>
      </c>
      <c r="H6" s="27"/>
      <c r="I6" s="27"/>
      <c r="J6" s="27"/>
      <c r="K6" s="27"/>
      <c r="L6" s="73">
        <f t="shared" si="2"/>
        <v>0</v>
      </c>
      <c r="M6" s="27"/>
      <c r="N6" s="27"/>
      <c r="O6" s="27"/>
      <c r="P6" s="27"/>
      <c r="Q6" s="73">
        <f t="shared" si="3"/>
        <v>0</v>
      </c>
      <c r="R6" s="27"/>
      <c r="S6" s="27"/>
      <c r="T6" s="27"/>
      <c r="U6" s="27"/>
      <c r="V6" s="27"/>
      <c r="W6" s="5">
        <f t="shared" si="4"/>
        <v>0</v>
      </c>
    </row>
    <row r="7" spans="1:24" ht="39.950000000000003" customHeight="1">
      <c r="A7" s="72" t="s">
        <v>185</v>
      </c>
      <c r="B7" s="73">
        <f t="shared" si="0"/>
        <v>0</v>
      </c>
      <c r="C7" s="27"/>
      <c r="D7" s="27"/>
      <c r="E7" s="27"/>
      <c r="F7" s="27"/>
      <c r="G7" s="73">
        <f t="shared" si="1"/>
        <v>0</v>
      </c>
      <c r="H7" s="27"/>
      <c r="I7" s="27"/>
      <c r="J7" s="27"/>
      <c r="K7" s="27"/>
      <c r="L7" s="73">
        <f t="shared" si="2"/>
        <v>0</v>
      </c>
      <c r="M7" s="27"/>
      <c r="N7" s="27"/>
      <c r="O7" s="27"/>
      <c r="P7" s="27"/>
      <c r="Q7" s="73">
        <f t="shared" si="3"/>
        <v>0</v>
      </c>
      <c r="R7" s="27"/>
      <c r="S7" s="27"/>
      <c r="T7" s="27"/>
      <c r="U7" s="27"/>
      <c r="V7" s="27"/>
      <c r="W7" s="5">
        <f t="shared" si="4"/>
        <v>0</v>
      </c>
    </row>
    <row r="8" spans="1:24" ht="60" customHeight="1">
      <c r="A8" s="79" t="s">
        <v>299</v>
      </c>
      <c r="B8" s="80"/>
      <c r="C8" s="80"/>
      <c r="D8" s="80"/>
      <c r="E8" s="80"/>
      <c r="F8" s="80"/>
      <c r="G8" s="80"/>
      <c r="H8" s="80"/>
      <c r="I8" s="80"/>
      <c r="J8" s="80"/>
      <c r="K8" s="80"/>
      <c r="L8" s="80"/>
      <c r="M8" s="80"/>
      <c r="N8" s="80"/>
      <c r="O8" s="80"/>
      <c r="P8" s="80"/>
      <c r="Q8" s="80"/>
      <c r="R8" s="80"/>
      <c r="S8" s="80"/>
      <c r="T8" s="80"/>
      <c r="U8" s="80"/>
      <c r="V8" s="80"/>
      <c r="W8" s="80"/>
      <c r="X8" s="65" t="s">
        <v>202</v>
      </c>
    </row>
    <row r="9" spans="1:24" ht="39.950000000000003" customHeight="1">
      <c r="A9" s="163" t="s">
        <v>194</v>
      </c>
      <c r="B9" s="164">
        <f>SUM(C9:F9)</f>
        <v>554</v>
      </c>
      <c r="C9" s="164">
        <v>159</v>
      </c>
      <c r="D9" s="164">
        <v>153</v>
      </c>
      <c r="E9" s="164">
        <v>82</v>
      </c>
      <c r="F9" s="164">
        <v>160</v>
      </c>
      <c r="G9" s="164">
        <f>SUM(H9:K9)</f>
        <v>399</v>
      </c>
      <c r="H9" s="164">
        <v>131</v>
      </c>
      <c r="I9" s="164">
        <v>101</v>
      </c>
      <c r="J9" s="164">
        <v>134</v>
      </c>
      <c r="K9" s="164">
        <v>33</v>
      </c>
      <c r="L9" s="164">
        <f>SUM(M9:P9)</f>
        <v>415</v>
      </c>
      <c r="M9" s="164">
        <v>223</v>
      </c>
      <c r="N9" s="164">
        <v>48</v>
      </c>
      <c r="O9" s="164">
        <v>92</v>
      </c>
      <c r="P9" s="164">
        <v>52</v>
      </c>
      <c r="Q9" s="164">
        <f>+SUM(R9:V9)</f>
        <v>604</v>
      </c>
      <c r="R9" s="164">
        <v>230</v>
      </c>
      <c r="S9" s="164">
        <v>171</v>
      </c>
      <c r="T9" s="164">
        <v>66</v>
      </c>
      <c r="U9" s="164">
        <v>85</v>
      </c>
      <c r="V9" s="164">
        <v>52</v>
      </c>
      <c r="W9" s="164">
        <f t="shared" ref="W9:W13" si="5">B9+G9+L9+Q9</f>
        <v>1972</v>
      </c>
    </row>
    <row r="10" spans="1:24" ht="39.950000000000003" customHeight="1">
      <c r="A10" s="72" t="s">
        <v>182</v>
      </c>
      <c r="B10" s="73">
        <f>SUM(C10:F10)</f>
        <v>63</v>
      </c>
      <c r="C10" s="27">
        <v>21</v>
      </c>
      <c r="D10" s="27">
        <v>25</v>
      </c>
      <c r="E10" s="27">
        <v>7</v>
      </c>
      <c r="F10" s="27">
        <v>10</v>
      </c>
      <c r="G10" s="73">
        <f t="shared" ref="G10:G13" si="6">SUM(H10:K10)</f>
        <v>80</v>
      </c>
      <c r="H10" s="27">
        <v>21</v>
      </c>
      <c r="I10" s="27">
        <v>24</v>
      </c>
      <c r="J10" s="27">
        <v>26</v>
      </c>
      <c r="K10" s="27">
        <v>9</v>
      </c>
      <c r="L10" s="73">
        <f t="shared" ref="L10:L13" si="7">SUM(M10:P10)</f>
        <v>118</v>
      </c>
      <c r="M10" s="27">
        <v>58</v>
      </c>
      <c r="N10" s="27">
        <v>10</v>
      </c>
      <c r="O10" s="27">
        <v>32</v>
      </c>
      <c r="P10" s="27">
        <v>18</v>
      </c>
      <c r="Q10" s="73">
        <f t="shared" ref="Q10:Q13" si="8">+SUM(R10:V10)</f>
        <v>119</v>
      </c>
      <c r="R10" s="27">
        <v>67</v>
      </c>
      <c r="S10" s="27">
        <v>28</v>
      </c>
      <c r="T10" s="27">
        <v>10</v>
      </c>
      <c r="U10" s="27">
        <v>12</v>
      </c>
      <c r="V10" s="27">
        <v>2</v>
      </c>
      <c r="W10" s="5">
        <f>B10+G10+L10+Q10</f>
        <v>380</v>
      </c>
    </row>
    <row r="11" spans="1:24" ht="39.950000000000003" customHeight="1">
      <c r="A11" s="72" t="s">
        <v>183</v>
      </c>
      <c r="B11" s="73">
        <f>SUM(C11:F11)</f>
        <v>149</v>
      </c>
      <c r="C11" s="27">
        <v>18</v>
      </c>
      <c r="D11" s="27">
        <v>70</v>
      </c>
      <c r="E11" s="27">
        <v>55</v>
      </c>
      <c r="F11" s="27">
        <v>6</v>
      </c>
      <c r="G11" s="73">
        <f>SUM(H11:K11)</f>
        <v>98</v>
      </c>
      <c r="H11" s="27">
        <v>23</v>
      </c>
      <c r="I11" s="27">
        <v>22</v>
      </c>
      <c r="J11" s="27">
        <v>28</v>
      </c>
      <c r="K11" s="27">
        <v>25</v>
      </c>
      <c r="L11" s="73">
        <f>SUM(M11:P11)</f>
        <v>126</v>
      </c>
      <c r="M11" s="27">
        <v>72</v>
      </c>
      <c r="N11" s="27">
        <v>14</v>
      </c>
      <c r="O11" s="27">
        <v>25</v>
      </c>
      <c r="P11" s="27">
        <v>15</v>
      </c>
      <c r="Q11" s="73">
        <f>+SUM(R11:V11)</f>
        <v>98</v>
      </c>
      <c r="R11" s="27">
        <v>50</v>
      </c>
      <c r="S11" s="27">
        <v>17</v>
      </c>
      <c r="T11" s="27">
        <v>5</v>
      </c>
      <c r="U11" s="27">
        <v>15</v>
      </c>
      <c r="V11" s="27">
        <v>11</v>
      </c>
      <c r="W11" s="5">
        <f>B11+G11+L11+Q11</f>
        <v>471</v>
      </c>
    </row>
    <row r="12" spans="1:24" ht="39.950000000000003" customHeight="1">
      <c r="A12" s="72" t="s">
        <v>184</v>
      </c>
      <c r="B12" s="73">
        <f t="shared" ref="B12:B13" si="9">SUM(C12:F12)</f>
        <v>0</v>
      </c>
      <c r="C12" s="27"/>
      <c r="D12" s="27"/>
      <c r="E12" s="27"/>
      <c r="F12" s="27"/>
      <c r="G12" s="73">
        <f t="shared" si="6"/>
        <v>0</v>
      </c>
      <c r="H12" s="27"/>
      <c r="I12" s="27"/>
      <c r="J12" s="27"/>
      <c r="K12" s="27"/>
      <c r="L12" s="73">
        <f t="shared" si="7"/>
        <v>0</v>
      </c>
      <c r="M12" s="27"/>
      <c r="N12" s="27"/>
      <c r="O12" s="27"/>
      <c r="P12" s="27"/>
      <c r="Q12" s="73">
        <f t="shared" si="8"/>
        <v>0</v>
      </c>
      <c r="R12" s="27"/>
      <c r="S12" s="27"/>
      <c r="T12" s="27"/>
      <c r="U12" s="27"/>
      <c r="V12" s="27"/>
      <c r="W12" s="5">
        <f t="shared" si="5"/>
        <v>0</v>
      </c>
      <c r="X12" s="58"/>
    </row>
    <row r="13" spans="1:24" ht="39.950000000000003" customHeight="1">
      <c r="A13" s="72" t="s">
        <v>185</v>
      </c>
      <c r="B13" s="73">
        <f t="shared" si="9"/>
        <v>0</v>
      </c>
      <c r="C13" s="27"/>
      <c r="D13" s="27"/>
      <c r="E13" s="27"/>
      <c r="F13" s="27"/>
      <c r="G13" s="73">
        <f t="shared" si="6"/>
        <v>0</v>
      </c>
      <c r="H13" s="27"/>
      <c r="I13" s="27"/>
      <c r="J13" s="27"/>
      <c r="K13" s="27"/>
      <c r="L13" s="73">
        <f t="shared" si="7"/>
        <v>0</v>
      </c>
      <c r="M13" s="27"/>
      <c r="N13" s="27"/>
      <c r="O13" s="27"/>
      <c r="P13" s="27"/>
      <c r="Q13" s="73">
        <f t="shared" si="8"/>
        <v>0</v>
      </c>
      <c r="R13" s="27"/>
      <c r="S13" s="27"/>
      <c r="T13" s="27"/>
      <c r="U13" s="27"/>
      <c r="V13" s="27"/>
      <c r="W13" s="5">
        <f t="shared" si="5"/>
        <v>0</v>
      </c>
      <c r="X13" s="58"/>
    </row>
    <row r="14" spans="1:24" s="1" customFormat="1" ht="39.950000000000003" customHeight="1">
      <c r="A14" s="84" t="s">
        <v>195</v>
      </c>
      <c r="B14" s="75">
        <f>SUM(B10:B13)</f>
        <v>212</v>
      </c>
      <c r="C14" s="75">
        <f t="shared" ref="C14:W14" si="10">SUM(C10:C13)</f>
        <v>39</v>
      </c>
      <c r="D14" s="75">
        <f t="shared" si="10"/>
        <v>95</v>
      </c>
      <c r="E14" s="75">
        <f t="shared" si="10"/>
        <v>62</v>
      </c>
      <c r="F14" s="75">
        <f t="shared" si="10"/>
        <v>16</v>
      </c>
      <c r="G14" s="75">
        <f t="shared" si="10"/>
        <v>178</v>
      </c>
      <c r="H14" s="75">
        <f t="shared" si="10"/>
        <v>44</v>
      </c>
      <c r="I14" s="75">
        <f t="shared" si="10"/>
        <v>46</v>
      </c>
      <c r="J14" s="75">
        <f t="shared" si="10"/>
        <v>54</v>
      </c>
      <c r="K14" s="75">
        <f t="shared" si="10"/>
        <v>34</v>
      </c>
      <c r="L14" s="75">
        <f t="shared" si="10"/>
        <v>244</v>
      </c>
      <c r="M14" s="75">
        <f t="shared" si="10"/>
        <v>130</v>
      </c>
      <c r="N14" s="75">
        <f t="shared" si="10"/>
        <v>24</v>
      </c>
      <c r="O14" s="75">
        <f t="shared" si="10"/>
        <v>57</v>
      </c>
      <c r="P14" s="75">
        <f t="shared" si="10"/>
        <v>33</v>
      </c>
      <c r="Q14" s="75">
        <f t="shared" si="10"/>
        <v>217</v>
      </c>
      <c r="R14" s="75">
        <f t="shared" si="10"/>
        <v>117</v>
      </c>
      <c r="S14" s="75">
        <f t="shared" si="10"/>
        <v>45</v>
      </c>
      <c r="T14" s="75">
        <f t="shared" si="10"/>
        <v>15</v>
      </c>
      <c r="U14" s="75">
        <f t="shared" si="10"/>
        <v>27</v>
      </c>
      <c r="V14" s="75">
        <f t="shared" si="10"/>
        <v>13</v>
      </c>
      <c r="W14" s="75">
        <f t="shared" si="10"/>
        <v>851</v>
      </c>
      <c r="X14" s="58"/>
    </row>
    <row r="15" spans="1:24" s="1" customFormat="1" ht="60" customHeight="1">
      <c r="A15" s="266" t="s">
        <v>206</v>
      </c>
      <c r="B15" s="266"/>
      <c r="C15" s="266"/>
      <c r="D15" s="266"/>
      <c r="E15" s="266"/>
      <c r="F15" s="266"/>
      <c r="G15" s="266"/>
      <c r="H15" s="266"/>
      <c r="I15" s="266"/>
      <c r="J15" s="266"/>
      <c r="K15" s="266"/>
      <c r="L15" s="266"/>
      <c r="M15" s="266"/>
      <c r="N15" s="266"/>
      <c r="O15" s="266"/>
      <c r="P15" s="266"/>
      <c r="Q15" s="266"/>
      <c r="R15" s="266"/>
      <c r="S15" s="266"/>
      <c r="T15" s="266"/>
      <c r="U15" s="266"/>
      <c r="V15" s="266"/>
      <c r="W15" s="266"/>
      <c r="X15" s="65" t="s">
        <v>207</v>
      </c>
    </row>
    <row r="16" spans="1:24" s="1" customFormat="1" ht="39.950000000000003" customHeight="1">
      <c r="A16" s="163" t="s">
        <v>205</v>
      </c>
      <c r="B16" s="87">
        <f>SUM(C16:F16)</f>
        <v>0</v>
      </c>
      <c r="C16" s="88"/>
      <c r="D16" s="88"/>
      <c r="E16" s="88"/>
      <c r="F16" s="88"/>
      <c r="G16" s="87">
        <f>SUM(H16:K16)</f>
        <v>0</v>
      </c>
      <c r="H16" s="88"/>
      <c r="I16" s="88"/>
      <c r="J16" s="88"/>
      <c r="K16" s="88"/>
      <c r="L16" s="87">
        <f>SUM(M16:P16)</f>
        <v>0</v>
      </c>
      <c r="M16" s="88"/>
      <c r="N16" s="88"/>
      <c r="O16" s="88"/>
      <c r="P16" s="88"/>
      <c r="Q16" s="87">
        <f>+SUM(R16:V16)</f>
        <v>0</v>
      </c>
      <c r="R16" s="88"/>
      <c r="S16" s="88"/>
      <c r="T16" s="88"/>
      <c r="U16" s="88"/>
      <c r="V16" s="88"/>
      <c r="W16" s="89">
        <f>B16+G16+L16+Q16</f>
        <v>0</v>
      </c>
      <c r="X16" s="66"/>
    </row>
    <row r="17" spans="1:25" s="1" customFormat="1" ht="39.950000000000003" customHeight="1">
      <c r="A17" s="72" t="s">
        <v>182</v>
      </c>
      <c r="B17" s="73">
        <f t="shared" ref="B17:B20" si="11">SUM(C17:F17)</f>
        <v>2</v>
      </c>
      <c r="C17" s="27">
        <v>1</v>
      </c>
      <c r="D17" s="27">
        <v>0</v>
      </c>
      <c r="E17" s="27">
        <v>0</v>
      </c>
      <c r="F17" s="27">
        <v>1</v>
      </c>
      <c r="G17" s="73">
        <f t="shared" ref="G17:G21" si="12">SUM(H17:K17)</f>
        <v>6</v>
      </c>
      <c r="H17" s="27">
        <v>2</v>
      </c>
      <c r="I17" s="27">
        <v>1</v>
      </c>
      <c r="J17" s="27">
        <v>3</v>
      </c>
      <c r="K17" s="27">
        <v>0</v>
      </c>
      <c r="L17" s="73">
        <f t="shared" ref="L17:L21" si="13">SUM(M17:P17)</f>
        <v>4</v>
      </c>
      <c r="M17" s="27">
        <v>2</v>
      </c>
      <c r="N17" s="27">
        <v>0</v>
      </c>
      <c r="O17" s="27">
        <v>1</v>
      </c>
      <c r="P17" s="27">
        <v>1</v>
      </c>
      <c r="Q17" s="73">
        <f t="shared" ref="Q17:Q21" si="14">+SUM(R17:V17)</f>
        <v>4</v>
      </c>
      <c r="R17" s="27">
        <v>0</v>
      </c>
      <c r="S17" s="27">
        <v>2</v>
      </c>
      <c r="T17" s="27">
        <v>0</v>
      </c>
      <c r="U17" s="27">
        <v>0</v>
      </c>
      <c r="V17" s="27">
        <v>2</v>
      </c>
      <c r="W17" s="5">
        <f t="shared" ref="W17:W21" si="15">B17+G17+L17+Q17</f>
        <v>16</v>
      </c>
      <c r="X17" s="66"/>
    </row>
    <row r="18" spans="1:25" s="1" customFormat="1" ht="39.950000000000003" customHeight="1">
      <c r="A18" s="72" t="s">
        <v>183</v>
      </c>
      <c r="B18" s="73">
        <f t="shared" si="11"/>
        <v>7</v>
      </c>
      <c r="C18" s="27">
        <v>1</v>
      </c>
      <c r="D18" s="27">
        <v>3</v>
      </c>
      <c r="E18" s="27">
        <v>2</v>
      </c>
      <c r="F18" s="27">
        <v>1</v>
      </c>
      <c r="G18" s="73">
        <f t="shared" si="12"/>
        <v>8</v>
      </c>
      <c r="H18" s="27">
        <v>3</v>
      </c>
      <c r="I18" s="27">
        <v>3</v>
      </c>
      <c r="J18" s="27">
        <v>2</v>
      </c>
      <c r="K18" s="27">
        <v>0</v>
      </c>
      <c r="L18" s="73">
        <f t="shared" si="13"/>
        <v>8</v>
      </c>
      <c r="M18" s="27">
        <v>3</v>
      </c>
      <c r="N18" s="27">
        <v>1</v>
      </c>
      <c r="O18" s="27">
        <v>2</v>
      </c>
      <c r="P18" s="27">
        <v>2</v>
      </c>
      <c r="Q18" s="73">
        <f t="shared" si="14"/>
        <v>8</v>
      </c>
      <c r="R18" s="27">
        <v>2</v>
      </c>
      <c r="S18" s="27">
        <v>2</v>
      </c>
      <c r="T18" s="27">
        <v>1</v>
      </c>
      <c r="U18" s="27">
        <v>2</v>
      </c>
      <c r="V18" s="27">
        <v>1</v>
      </c>
      <c r="W18" s="5">
        <f t="shared" si="15"/>
        <v>31</v>
      </c>
      <c r="X18" s="66"/>
    </row>
    <row r="19" spans="1:25" s="1" customFormat="1" ht="39.950000000000003" customHeight="1">
      <c r="A19" s="72" t="s">
        <v>184</v>
      </c>
      <c r="B19" s="73">
        <f t="shared" si="11"/>
        <v>0</v>
      </c>
      <c r="C19" s="27"/>
      <c r="D19" s="27"/>
      <c r="E19" s="27"/>
      <c r="F19" s="27"/>
      <c r="G19" s="73">
        <f t="shared" si="12"/>
        <v>0</v>
      </c>
      <c r="H19" s="27"/>
      <c r="I19" s="27"/>
      <c r="J19" s="27"/>
      <c r="K19" s="27"/>
      <c r="L19" s="73">
        <f t="shared" si="13"/>
        <v>0</v>
      </c>
      <c r="M19" s="27"/>
      <c r="N19" s="27"/>
      <c r="O19" s="27"/>
      <c r="P19" s="27"/>
      <c r="Q19" s="73">
        <f t="shared" si="14"/>
        <v>0</v>
      </c>
      <c r="R19" s="27"/>
      <c r="S19" s="27"/>
      <c r="T19" s="27"/>
      <c r="U19" s="27"/>
      <c r="V19" s="27"/>
      <c r="W19" s="5">
        <f t="shared" si="15"/>
        <v>0</v>
      </c>
      <c r="X19" s="66"/>
    </row>
    <row r="20" spans="1:25" s="1" customFormat="1" ht="39.950000000000003" customHeight="1">
      <c r="A20" s="72" t="s">
        <v>185</v>
      </c>
      <c r="B20" s="73">
        <f t="shared" si="11"/>
        <v>0</v>
      </c>
      <c r="C20" s="27"/>
      <c r="D20" s="27"/>
      <c r="E20" s="27"/>
      <c r="F20" s="27"/>
      <c r="G20" s="73">
        <f t="shared" si="12"/>
        <v>0</v>
      </c>
      <c r="H20" s="27"/>
      <c r="I20" s="27"/>
      <c r="J20" s="27"/>
      <c r="K20" s="27"/>
      <c r="L20" s="73">
        <f t="shared" si="13"/>
        <v>0</v>
      </c>
      <c r="M20" s="27"/>
      <c r="N20" s="27"/>
      <c r="O20" s="27"/>
      <c r="P20" s="27"/>
      <c r="Q20" s="73">
        <f t="shared" si="14"/>
        <v>0</v>
      </c>
      <c r="R20" s="27"/>
      <c r="S20" s="27"/>
      <c r="T20" s="27"/>
      <c r="U20" s="27"/>
      <c r="V20" s="27"/>
      <c r="W20" s="5">
        <f t="shared" si="15"/>
        <v>0</v>
      </c>
      <c r="X20" s="66"/>
    </row>
    <row r="21" spans="1:25" s="1" customFormat="1" ht="39.950000000000003" customHeight="1">
      <c r="A21" s="74" t="s">
        <v>195</v>
      </c>
      <c r="B21" s="75">
        <f t="shared" ref="B21" si="16">SUM(C21:F21)</f>
        <v>9</v>
      </c>
      <c r="C21" s="75">
        <f>SUM(C17:C20)</f>
        <v>2</v>
      </c>
      <c r="D21" s="75">
        <f t="shared" ref="D21:F21" si="17">SUM(D17:D20)</f>
        <v>3</v>
      </c>
      <c r="E21" s="75">
        <f t="shared" si="17"/>
        <v>2</v>
      </c>
      <c r="F21" s="75">
        <f t="shared" si="17"/>
        <v>2</v>
      </c>
      <c r="G21" s="75">
        <f t="shared" si="12"/>
        <v>14</v>
      </c>
      <c r="H21" s="75">
        <f>SUM(H17:H20)</f>
        <v>5</v>
      </c>
      <c r="I21" s="75">
        <f t="shared" ref="I21:K21" si="18">SUM(I17:I20)</f>
        <v>4</v>
      </c>
      <c r="J21" s="75">
        <f t="shared" si="18"/>
        <v>5</v>
      </c>
      <c r="K21" s="75">
        <f t="shared" si="18"/>
        <v>0</v>
      </c>
      <c r="L21" s="75">
        <f t="shared" si="13"/>
        <v>12</v>
      </c>
      <c r="M21" s="75">
        <f>SUM(M17:M20)</f>
        <v>5</v>
      </c>
      <c r="N21" s="75">
        <f t="shared" ref="N21:P21" si="19">SUM(N17:N20)</f>
        <v>1</v>
      </c>
      <c r="O21" s="75">
        <f t="shared" si="19"/>
        <v>3</v>
      </c>
      <c r="P21" s="75">
        <f t="shared" si="19"/>
        <v>3</v>
      </c>
      <c r="Q21" s="75">
        <f t="shared" si="14"/>
        <v>12</v>
      </c>
      <c r="R21" s="75">
        <f>SUM(R17:R20)</f>
        <v>2</v>
      </c>
      <c r="S21" s="75">
        <f t="shared" ref="S21:U21" si="20">SUM(S17:S20)</f>
        <v>4</v>
      </c>
      <c r="T21" s="75">
        <f t="shared" si="20"/>
        <v>1</v>
      </c>
      <c r="U21" s="75">
        <f t="shared" si="20"/>
        <v>2</v>
      </c>
      <c r="V21" s="75">
        <f>SUM(V17:V20)</f>
        <v>3</v>
      </c>
      <c r="W21" s="75">
        <f t="shared" si="15"/>
        <v>47</v>
      </c>
      <c r="X21" s="66"/>
    </row>
    <row r="22" spans="1:25" s="1" customFormat="1" ht="60" customHeight="1">
      <c r="A22" s="266" t="s">
        <v>210</v>
      </c>
      <c r="B22" s="266"/>
      <c r="C22" s="266"/>
      <c r="D22" s="266"/>
      <c r="E22" s="266"/>
      <c r="F22" s="266"/>
      <c r="G22" s="266"/>
      <c r="H22" s="266"/>
      <c r="I22" s="266"/>
      <c r="J22" s="266"/>
      <c r="K22" s="266"/>
      <c r="L22" s="266"/>
      <c r="M22" s="266"/>
      <c r="N22" s="266"/>
      <c r="O22" s="266"/>
      <c r="P22" s="266"/>
      <c r="Q22" s="266"/>
      <c r="R22" s="266"/>
      <c r="S22" s="266"/>
      <c r="T22" s="266"/>
      <c r="U22" s="266"/>
      <c r="V22" s="266"/>
      <c r="W22" s="266"/>
      <c r="X22" s="65" t="s">
        <v>209</v>
      </c>
    </row>
    <row r="23" spans="1:25" s="1" customFormat="1" ht="39.950000000000003" customHeight="1">
      <c r="A23" s="163" t="s">
        <v>205</v>
      </c>
      <c r="B23" s="87">
        <f>SUM(C23:F23)</f>
        <v>0</v>
      </c>
      <c r="C23" s="88"/>
      <c r="D23" s="88"/>
      <c r="E23" s="88"/>
      <c r="F23" s="88"/>
      <c r="G23" s="87">
        <f>SUM(H23:K23)</f>
        <v>0</v>
      </c>
      <c r="H23" s="88"/>
      <c r="I23" s="88"/>
      <c r="J23" s="88"/>
      <c r="K23" s="88"/>
      <c r="L23" s="87">
        <f>SUM(M23:P23)</f>
        <v>0</v>
      </c>
      <c r="M23" s="88"/>
      <c r="N23" s="88"/>
      <c r="O23" s="88"/>
      <c r="P23" s="88"/>
      <c r="Q23" s="87">
        <f>+SUM(R23:V23)</f>
        <v>0</v>
      </c>
      <c r="R23" s="88"/>
      <c r="S23" s="88"/>
      <c r="T23" s="88"/>
      <c r="U23" s="88"/>
      <c r="V23" s="88"/>
      <c r="W23" s="89">
        <f>B23+G23+L23+Q23</f>
        <v>0</v>
      </c>
      <c r="X23" s="66"/>
    </row>
    <row r="24" spans="1:25" s="1" customFormat="1" ht="39.950000000000003" customHeight="1">
      <c r="A24" s="72" t="s">
        <v>182</v>
      </c>
      <c r="B24" s="73">
        <f t="shared" ref="B24:B27" si="21">SUM(C24:F24)</f>
        <v>4</v>
      </c>
      <c r="C24" s="27">
        <v>1</v>
      </c>
      <c r="D24" s="27">
        <v>0</v>
      </c>
      <c r="E24" s="27">
        <v>3</v>
      </c>
      <c r="F24" s="27">
        <v>0</v>
      </c>
      <c r="G24" s="73">
        <f t="shared" ref="G24:G27" si="22">SUM(H24:K24)</f>
        <v>2</v>
      </c>
      <c r="H24" s="27">
        <v>0</v>
      </c>
      <c r="I24" s="27">
        <v>1</v>
      </c>
      <c r="J24" s="27">
        <v>1</v>
      </c>
      <c r="K24" s="27">
        <v>0</v>
      </c>
      <c r="L24" s="73">
        <f t="shared" ref="L24:L27" si="23">SUM(M24:P24)</f>
        <v>0</v>
      </c>
      <c r="M24" s="27">
        <v>0</v>
      </c>
      <c r="N24" s="27">
        <v>0</v>
      </c>
      <c r="O24" s="27">
        <v>0</v>
      </c>
      <c r="P24" s="27">
        <v>0</v>
      </c>
      <c r="Q24" s="73">
        <f t="shared" ref="Q24:Q27" si="24">+SUM(R24:V24)</f>
        <v>0</v>
      </c>
      <c r="R24" s="27">
        <v>0</v>
      </c>
      <c r="S24" s="27">
        <v>0</v>
      </c>
      <c r="T24" s="27">
        <v>0</v>
      </c>
      <c r="U24" s="27">
        <v>0</v>
      </c>
      <c r="V24" s="27">
        <v>0</v>
      </c>
      <c r="W24" s="5">
        <f t="shared" ref="W24:W27" si="25">B24+G24+L24+Q24</f>
        <v>6</v>
      </c>
      <c r="X24" s="66"/>
    </row>
    <row r="25" spans="1:25" s="1" customFormat="1" ht="39.950000000000003" customHeight="1">
      <c r="A25" s="72" t="s">
        <v>183</v>
      </c>
      <c r="B25" s="73">
        <f t="shared" si="21"/>
        <v>2</v>
      </c>
      <c r="C25" s="27">
        <v>0</v>
      </c>
      <c r="D25" s="27">
        <v>0</v>
      </c>
      <c r="E25" s="27">
        <v>1</v>
      </c>
      <c r="F25" s="27">
        <v>1</v>
      </c>
      <c r="G25" s="73">
        <f t="shared" si="22"/>
        <v>0</v>
      </c>
      <c r="H25" s="27">
        <v>0</v>
      </c>
      <c r="I25" s="27">
        <v>0</v>
      </c>
      <c r="J25" s="27">
        <v>0</v>
      </c>
      <c r="K25" s="27">
        <v>0</v>
      </c>
      <c r="L25" s="73">
        <f t="shared" si="23"/>
        <v>3</v>
      </c>
      <c r="M25" s="27">
        <v>3</v>
      </c>
      <c r="N25" s="27">
        <v>0</v>
      </c>
      <c r="O25" s="27">
        <v>0</v>
      </c>
      <c r="P25" s="27">
        <v>0</v>
      </c>
      <c r="Q25" s="73">
        <f t="shared" si="24"/>
        <v>0</v>
      </c>
      <c r="R25" s="27">
        <v>0</v>
      </c>
      <c r="S25" s="27">
        <v>0</v>
      </c>
      <c r="T25" s="27">
        <v>0</v>
      </c>
      <c r="U25" s="27">
        <v>0</v>
      </c>
      <c r="V25" s="27">
        <v>0</v>
      </c>
      <c r="W25" s="5">
        <f t="shared" si="25"/>
        <v>5</v>
      </c>
      <c r="X25" s="66"/>
    </row>
    <row r="26" spans="1:25" s="1" customFormat="1" ht="39.950000000000003" customHeight="1">
      <c r="A26" s="72" t="s">
        <v>184</v>
      </c>
      <c r="B26" s="73">
        <f t="shared" si="21"/>
        <v>0</v>
      </c>
      <c r="C26" s="27"/>
      <c r="D26" s="27"/>
      <c r="E26" s="27"/>
      <c r="F26" s="27"/>
      <c r="G26" s="73">
        <f t="shared" si="22"/>
        <v>0</v>
      </c>
      <c r="H26" s="27"/>
      <c r="I26" s="27"/>
      <c r="J26" s="27"/>
      <c r="K26" s="27"/>
      <c r="L26" s="73">
        <f t="shared" si="23"/>
        <v>0</v>
      </c>
      <c r="M26" s="27"/>
      <c r="N26" s="27"/>
      <c r="O26" s="27"/>
      <c r="P26" s="27"/>
      <c r="Q26" s="73">
        <f t="shared" si="24"/>
        <v>0</v>
      </c>
      <c r="R26" s="27"/>
      <c r="S26" s="27"/>
      <c r="T26" s="27"/>
      <c r="U26" s="27"/>
      <c r="V26" s="27"/>
      <c r="W26" s="5">
        <f t="shared" si="25"/>
        <v>0</v>
      </c>
      <c r="X26" s="66"/>
    </row>
    <row r="27" spans="1:25" s="1" customFormat="1" ht="39.950000000000003" customHeight="1">
      <c r="A27" s="72" t="s">
        <v>185</v>
      </c>
      <c r="B27" s="73">
        <f t="shared" si="21"/>
        <v>0</v>
      </c>
      <c r="C27" s="27"/>
      <c r="D27" s="27"/>
      <c r="E27" s="27"/>
      <c r="F27" s="27"/>
      <c r="G27" s="73">
        <f t="shared" si="22"/>
        <v>0</v>
      </c>
      <c r="H27" s="27"/>
      <c r="I27" s="27"/>
      <c r="J27" s="27"/>
      <c r="K27" s="27"/>
      <c r="L27" s="73">
        <f t="shared" si="23"/>
        <v>0</v>
      </c>
      <c r="M27" s="27"/>
      <c r="N27" s="27"/>
      <c r="O27" s="27"/>
      <c r="P27" s="27"/>
      <c r="Q27" s="73">
        <f t="shared" si="24"/>
        <v>0</v>
      </c>
      <c r="R27" s="27"/>
      <c r="S27" s="27"/>
      <c r="T27" s="27"/>
      <c r="U27" s="27"/>
      <c r="V27" s="27"/>
      <c r="W27" s="5">
        <f t="shared" si="25"/>
        <v>0</v>
      </c>
      <c r="X27" s="66"/>
    </row>
    <row r="28" spans="1:25" s="1" customFormat="1" ht="39.950000000000003" customHeight="1">
      <c r="A28" s="74" t="s">
        <v>195</v>
      </c>
      <c r="B28" s="75">
        <f>SUM(B24:B27)</f>
        <v>6</v>
      </c>
      <c r="C28" s="75">
        <f t="shared" ref="C28:W28" si="26">SUM(C24:C27)</f>
        <v>1</v>
      </c>
      <c r="D28" s="75">
        <f t="shared" si="26"/>
        <v>0</v>
      </c>
      <c r="E28" s="75">
        <f t="shared" si="26"/>
        <v>4</v>
      </c>
      <c r="F28" s="75">
        <f t="shared" si="26"/>
        <v>1</v>
      </c>
      <c r="G28" s="75">
        <f t="shared" si="26"/>
        <v>2</v>
      </c>
      <c r="H28" s="75">
        <f t="shared" si="26"/>
        <v>0</v>
      </c>
      <c r="I28" s="75">
        <f t="shared" si="26"/>
        <v>1</v>
      </c>
      <c r="J28" s="75">
        <f t="shared" si="26"/>
        <v>1</v>
      </c>
      <c r="K28" s="75">
        <f t="shared" si="26"/>
        <v>0</v>
      </c>
      <c r="L28" s="75">
        <f t="shared" si="26"/>
        <v>3</v>
      </c>
      <c r="M28" s="75">
        <f t="shared" si="26"/>
        <v>3</v>
      </c>
      <c r="N28" s="75">
        <f t="shared" si="26"/>
        <v>0</v>
      </c>
      <c r="O28" s="75">
        <f t="shared" si="26"/>
        <v>0</v>
      </c>
      <c r="P28" s="75">
        <f t="shared" si="26"/>
        <v>0</v>
      </c>
      <c r="Q28" s="75">
        <f t="shared" si="26"/>
        <v>0</v>
      </c>
      <c r="R28" s="75">
        <f t="shared" si="26"/>
        <v>0</v>
      </c>
      <c r="S28" s="75">
        <f t="shared" si="26"/>
        <v>0</v>
      </c>
      <c r="T28" s="75">
        <f t="shared" si="26"/>
        <v>0</v>
      </c>
      <c r="U28" s="75">
        <f t="shared" si="26"/>
        <v>0</v>
      </c>
      <c r="V28" s="75">
        <f t="shared" si="26"/>
        <v>0</v>
      </c>
      <c r="W28" s="75">
        <f t="shared" si="26"/>
        <v>11</v>
      </c>
      <c r="X28" s="66"/>
    </row>
    <row r="29" spans="1:25" s="1" customFormat="1" ht="60" customHeight="1">
      <c r="A29" s="266" t="s">
        <v>5</v>
      </c>
      <c r="B29" s="266"/>
      <c r="C29" s="266"/>
      <c r="D29" s="266"/>
      <c r="E29" s="266"/>
      <c r="F29" s="266"/>
      <c r="G29" s="266"/>
      <c r="H29" s="266"/>
      <c r="I29" s="266"/>
      <c r="J29" s="266"/>
      <c r="K29" s="266"/>
      <c r="L29" s="266"/>
      <c r="M29" s="266"/>
      <c r="N29" s="266"/>
      <c r="O29" s="266"/>
      <c r="P29" s="266"/>
      <c r="Q29" s="266"/>
      <c r="R29" s="266"/>
      <c r="S29" s="266"/>
      <c r="T29" s="266"/>
      <c r="U29" s="266"/>
      <c r="V29" s="266"/>
      <c r="W29" s="266"/>
      <c r="X29" s="65" t="s">
        <v>204</v>
      </c>
      <c r="Y29"/>
    </row>
    <row r="30" spans="1:25" s="1" customFormat="1" ht="39.950000000000003" customHeight="1">
      <c r="A30" s="163" t="s">
        <v>186</v>
      </c>
      <c r="B30" s="164">
        <f>SUM(C30:F30)</f>
        <v>73</v>
      </c>
      <c r="C30" s="164">
        <v>32</v>
      </c>
      <c r="D30" s="164">
        <v>22</v>
      </c>
      <c r="E30" s="164">
        <v>9</v>
      </c>
      <c r="F30" s="164">
        <v>10</v>
      </c>
      <c r="G30" s="164">
        <f>SUM(H30:K30)</f>
        <v>58</v>
      </c>
      <c r="H30" s="164">
        <v>10</v>
      </c>
      <c r="I30" s="164">
        <v>23</v>
      </c>
      <c r="J30" s="164">
        <v>20</v>
      </c>
      <c r="K30" s="164">
        <v>5</v>
      </c>
      <c r="L30" s="164">
        <f>SUM(M30:P30)</f>
        <v>33</v>
      </c>
      <c r="M30" s="164">
        <v>12</v>
      </c>
      <c r="N30" s="164">
        <v>6</v>
      </c>
      <c r="O30" s="164">
        <v>10</v>
      </c>
      <c r="P30" s="164">
        <v>5</v>
      </c>
      <c r="Q30" s="164">
        <f>+SUM(R30:V30)</f>
        <v>43</v>
      </c>
      <c r="R30" s="164">
        <v>17</v>
      </c>
      <c r="S30" s="164">
        <v>13</v>
      </c>
      <c r="T30" s="164">
        <v>10</v>
      </c>
      <c r="U30" s="164">
        <v>2</v>
      </c>
      <c r="V30" s="164">
        <v>1</v>
      </c>
      <c r="W30" s="164">
        <f>B30+G30+L30+Q30</f>
        <v>207</v>
      </c>
      <c r="X30"/>
      <c r="Y30"/>
    </row>
    <row r="31" spans="1:25" s="1" customFormat="1" ht="39.950000000000003" customHeight="1">
      <c r="A31" s="72" t="s">
        <v>182</v>
      </c>
      <c r="B31" s="73">
        <f t="shared" ref="B31:B34" si="27">SUM(C31:F31)</f>
        <v>29</v>
      </c>
      <c r="C31" s="27">
        <v>15</v>
      </c>
      <c r="D31" s="27">
        <v>3</v>
      </c>
      <c r="E31" s="27">
        <v>7</v>
      </c>
      <c r="F31" s="27">
        <v>4</v>
      </c>
      <c r="G31" s="73">
        <f t="shared" ref="G31:G34" si="28">SUM(H31:K31)</f>
        <v>40</v>
      </c>
      <c r="H31" s="27">
        <v>10</v>
      </c>
      <c r="I31" s="27">
        <v>12</v>
      </c>
      <c r="J31" s="27">
        <v>12</v>
      </c>
      <c r="K31" s="27">
        <v>6</v>
      </c>
      <c r="L31" s="73">
        <f t="shared" ref="L31:L34" si="29">SUM(M31:P31)</f>
        <v>8</v>
      </c>
      <c r="M31" s="27">
        <v>6</v>
      </c>
      <c r="N31" s="27">
        <v>0</v>
      </c>
      <c r="O31" s="27">
        <v>2</v>
      </c>
      <c r="P31" s="27">
        <v>0</v>
      </c>
      <c r="Q31" s="73">
        <f t="shared" ref="Q31:Q34" si="30">+SUM(R31:V31)</f>
        <v>11</v>
      </c>
      <c r="R31" s="27">
        <v>1</v>
      </c>
      <c r="S31" s="27">
        <v>5</v>
      </c>
      <c r="T31" s="27">
        <v>3</v>
      </c>
      <c r="U31" s="27">
        <v>1</v>
      </c>
      <c r="V31" s="27">
        <v>1</v>
      </c>
      <c r="W31" s="5">
        <f>B31+G31+L31+Q31</f>
        <v>88</v>
      </c>
      <c r="X31"/>
      <c r="Y31"/>
    </row>
    <row r="32" spans="1:25" s="1" customFormat="1" ht="39.950000000000003" customHeight="1">
      <c r="A32" s="72" t="s">
        <v>183</v>
      </c>
      <c r="B32" s="73">
        <f t="shared" si="27"/>
        <v>32</v>
      </c>
      <c r="C32" s="27">
        <v>11</v>
      </c>
      <c r="D32" s="27">
        <v>4</v>
      </c>
      <c r="E32" s="27">
        <v>12</v>
      </c>
      <c r="F32" s="27">
        <v>5</v>
      </c>
      <c r="G32" s="73">
        <f t="shared" si="28"/>
        <v>25</v>
      </c>
      <c r="H32" s="27">
        <v>9</v>
      </c>
      <c r="I32" s="27">
        <v>11</v>
      </c>
      <c r="J32" s="27">
        <v>4</v>
      </c>
      <c r="K32" s="27">
        <v>1</v>
      </c>
      <c r="L32" s="73">
        <f t="shared" si="29"/>
        <v>14</v>
      </c>
      <c r="M32" s="27">
        <v>7</v>
      </c>
      <c r="N32" s="27">
        <v>1</v>
      </c>
      <c r="O32" s="27">
        <v>3</v>
      </c>
      <c r="P32" s="27">
        <v>3</v>
      </c>
      <c r="Q32" s="73">
        <f t="shared" si="30"/>
        <v>27</v>
      </c>
      <c r="R32" s="27">
        <v>8</v>
      </c>
      <c r="S32" s="27">
        <v>10</v>
      </c>
      <c r="T32" s="27">
        <v>3</v>
      </c>
      <c r="U32" s="27">
        <v>2</v>
      </c>
      <c r="V32" s="27">
        <v>4</v>
      </c>
      <c r="W32" s="5">
        <f t="shared" ref="W32:W34" si="31">B32+G32+L32+Q32</f>
        <v>98</v>
      </c>
      <c r="X32"/>
      <c r="Y32"/>
    </row>
    <row r="33" spans="1:25" s="1" customFormat="1" ht="39.950000000000003" customHeight="1">
      <c r="A33" s="72" t="s">
        <v>184</v>
      </c>
      <c r="B33" s="73">
        <f t="shared" si="27"/>
        <v>0</v>
      </c>
      <c r="C33" s="27"/>
      <c r="D33" s="27"/>
      <c r="E33" s="27"/>
      <c r="F33" s="27"/>
      <c r="G33" s="73">
        <f t="shared" si="28"/>
        <v>0</v>
      </c>
      <c r="H33" s="27"/>
      <c r="I33" s="27"/>
      <c r="J33" s="27"/>
      <c r="K33" s="27"/>
      <c r="L33" s="73">
        <f t="shared" si="29"/>
        <v>0</v>
      </c>
      <c r="M33" s="27"/>
      <c r="N33" s="27"/>
      <c r="O33" s="27"/>
      <c r="P33" s="27"/>
      <c r="Q33" s="73">
        <f t="shared" si="30"/>
        <v>0</v>
      </c>
      <c r="R33" s="27"/>
      <c r="S33" s="27"/>
      <c r="T33" s="27"/>
      <c r="U33" s="27"/>
      <c r="V33" s="27"/>
      <c r="W33" s="5">
        <f t="shared" si="31"/>
        <v>0</v>
      </c>
      <c r="X33"/>
      <c r="Y33"/>
    </row>
    <row r="34" spans="1:25" s="1" customFormat="1" ht="39.950000000000003" customHeight="1">
      <c r="A34" s="72" t="s">
        <v>185</v>
      </c>
      <c r="B34" s="73">
        <f t="shared" si="27"/>
        <v>0</v>
      </c>
      <c r="C34" s="27"/>
      <c r="D34" s="27"/>
      <c r="E34" s="27"/>
      <c r="F34" s="27"/>
      <c r="G34" s="73">
        <f t="shared" si="28"/>
        <v>0</v>
      </c>
      <c r="H34" s="27"/>
      <c r="I34" s="27"/>
      <c r="J34" s="27"/>
      <c r="K34" s="27"/>
      <c r="L34" s="73">
        <f t="shared" si="29"/>
        <v>0</v>
      </c>
      <c r="M34" s="27"/>
      <c r="N34" s="27"/>
      <c r="O34" s="27"/>
      <c r="P34" s="27"/>
      <c r="Q34" s="73">
        <f t="shared" si="30"/>
        <v>0</v>
      </c>
      <c r="R34" s="27"/>
      <c r="S34" s="27"/>
      <c r="T34" s="27"/>
      <c r="U34" s="27"/>
      <c r="V34" s="27"/>
      <c r="W34" s="5">
        <f t="shared" si="31"/>
        <v>0</v>
      </c>
      <c r="X34"/>
      <c r="Y34"/>
    </row>
    <row r="35" spans="1:25" s="1" customFormat="1" ht="39.950000000000003" customHeight="1">
      <c r="A35" s="74" t="s">
        <v>195</v>
      </c>
      <c r="B35" s="75">
        <f>SUM(B31:B34)</f>
        <v>61</v>
      </c>
      <c r="C35" s="75">
        <f t="shared" ref="C35:W35" si="32">SUM(C31:C34)</f>
        <v>26</v>
      </c>
      <c r="D35" s="75">
        <f t="shared" si="32"/>
        <v>7</v>
      </c>
      <c r="E35" s="75">
        <f t="shared" si="32"/>
        <v>19</v>
      </c>
      <c r="F35" s="75">
        <f t="shared" si="32"/>
        <v>9</v>
      </c>
      <c r="G35" s="75">
        <f t="shared" si="32"/>
        <v>65</v>
      </c>
      <c r="H35" s="75">
        <f t="shared" si="32"/>
        <v>19</v>
      </c>
      <c r="I35" s="75">
        <f t="shared" si="32"/>
        <v>23</v>
      </c>
      <c r="J35" s="75">
        <f t="shared" si="32"/>
        <v>16</v>
      </c>
      <c r="K35" s="75">
        <f t="shared" si="32"/>
        <v>7</v>
      </c>
      <c r="L35" s="75">
        <f t="shared" si="32"/>
        <v>22</v>
      </c>
      <c r="M35" s="75">
        <f t="shared" si="32"/>
        <v>13</v>
      </c>
      <c r="N35" s="75">
        <f t="shared" si="32"/>
        <v>1</v>
      </c>
      <c r="O35" s="75">
        <f t="shared" si="32"/>
        <v>5</v>
      </c>
      <c r="P35" s="75">
        <f t="shared" si="32"/>
        <v>3</v>
      </c>
      <c r="Q35" s="75">
        <f t="shared" si="32"/>
        <v>38</v>
      </c>
      <c r="R35" s="75">
        <f t="shared" si="32"/>
        <v>9</v>
      </c>
      <c r="S35" s="75">
        <f t="shared" si="32"/>
        <v>15</v>
      </c>
      <c r="T35" s="75">
        <f t="shared" si="32"/>
        <v>6</v>
      </c>
      <c r="U35" s="75">
        <f t="shared" si="32"/>
        <v>3</v>
      </c>
      <c r="V35" s="75">
        <f t="shared" si="32"/>
        <v>5</v>
      </c>
      <c r="W35" s="75">
        <f t="shared" si="32"/>
        <v>186</v>
      </c>
      <c r="X35"/>
      <c r="Y35"/>
    </row>
    <row r="36" spans="1:25" s="1" customFormat="1" ht="60" customHeight="1">
      <c r="A36" s="266" t="s">
        <v>212</v>
      </c>
      <c r="B36" s="266"/>
      <c r="C36" s="266"/>
      <c r="D36" s="266"/>
      <c r="E36" s="266"/>
      <c r="F36" s="266"/>
      <c r="G36" s="266"/>
      <c r="H36" s="266"/>
      <c r="I36" s="266"/>
      <c r="J36" s="266"/>
      <c r="K36" s="266"/>
      <c r="L36" s="266"/>
      <c r="M36" s="266"/>
      <c r="N36" s="266"/>
      <c r="O36" s="266"/>
      <c r="P36" s="266"/>
      <c r="Q36" s="266"/>
      <c r="R36" s="266"/>
      <c r="S36" s="266"/>
      <c r="T36" s="266"/>
      <c r="U36" s="266"/>
      <c r="V36" s="266"/>
      <c r="W36" s="266"/>
      <c r="X36" s="65" t="s">
        <v>211</v>
      </c>
    </row>
    <row r="37" spans="1:25" s="1" customFormat="1" ht="39.950000000000003" customHeight="1">
      <c r="A37" s="163" t="s">
        <v>205</v>
      </c>
      <c r="B37" s="87">
        <f>SUM(C37:F37)</f>
        <v>0</v>
      </c>
      <c r="C37" s="88"/>
      <c r="D37" s="88"/>
      <c r="E37" s="88"/>
      <c r="F37" s="88"/>
      <c r="G37" s="87">
        <f>SUM(H37:K37)</f>
        <v>0</v>
      </c>
      <c r="H37" s="88"/>
      <c r="I37" s="88"/>
      <c r="J37" s="88"/>
      <c r="K37" s="88"/>
      <c r="L37" s="87">
        <f>SUM(M37:P37)</f>
        <v>0</v>
      </c>
      <c r="M37" s="88"/>
      <c r="N37" s="88"/>
      <c r="O37" s="88"/>
      <c r="P37" s="88"/>
      <c r="Q37" s="87">
        <f>+SUM(R37:V37)</f>
        <v>0</v>
      </c>
      <c r="R37" s="88"/>
      <c r="S37" s="88"/>
      <c r="T37" s="88"/>
      <c r="U37" s="88"/>
      <c r="V37" s="88"/>
      <c r="W37" s="89">
        <f>B37+G37+L37+Q37</f>
        <v>0</v>
      </c>
      <c r="X37" s="66"/>
    </row>
    <row r="38" spans="1:25" s="1" customFormat="1" ht="39.950000000000003" customHeight="1">
      <c r="A38" s="72" t="s">
        <v>182</v>
      </c>
      <c r="B38" s="73">
        <f t="shared" ref="B38:B41" si="33">SUM(C38:F38)</f>
        <v>33</v>
      </c>
      <c r="C38" s="27">
        <v>6</v>
      </c>
      <c r="D38" s="27">
        <v>14</v>
      </c>
      <c r="E38" s="27">
        <v>9</v>
      </c>
      <c r="F38" s="27">
        <v>4</v>
      </c>
      <c r="G38" s="73">
        <f t="shared" ref="G38:G41" si="34">SUM(H38:K38)</f>
        <v>13</v>
      </c>
      <c r="H38" s="27">
        <v>2</v>
      </c>
      <c r="I38" s="27">
        <v>5</v>
      </c>
      <c r="J38" s="27">
        <v>6</v>
      </c>
      <c r="K38" s="27">
        <v>0</v>
      </c>
      <c r="L38" s="73">
        <f t="shared" ref="L38:L41" si="35">SUM(M38:P38)</f>
        <v>10</v>
      </c>
      <c r="M38" s="27">
        <v>9</v>
      </c>
      <c r="N38" s="27">
        <v>0</v>
      </c>
      <c r="O38" s="27">
        <v>0</v>
      </c>
      <c r="P38" s="27">
        <v>1</v>
      </c>
      <c r="Q38" s="73">
        <f t="shared" ref="Q38:Q41" si="36">+SUM(R38:V38)</f>
        <v>22</v>
      </c>
      <c r="R38" s="27">
        <v>7</v>
      </c>
      <c r="S38" s="27">
        <v>3</v>
      </c>
      <c r="T38" s="27">
        <v>3</v>
      </c>
      <c r="U38" s="27">
        <v>1</v>
      </c>
      <c r="V38" s="27">
        <v>8</v>
      </c>
      <c r="W38" s="5">
        <f t="shared" ref="W38:W41" si="37">B38+G38+L38+Q38</f>
        <v>78</v>
      </c>
      <c r="X38" s="66"/>
    </row>
    <row r="39" spans="1:25" s="1" customFormat="1" ht="39.950000000000003" customHeight="1">
      <c r="A39" s="72" t="s">
        <v>183</v>
      </c>
      <c r="B39" s="73">
        <f t="shared" si="33"/>
        <v>8</v>
      </c>
      <c r="C39" s="27">
        <v>3</v>
      </c>
      <c r="D39" s="27">
        <v>4</v>
      </c>
      <c r="E39" s="27">
        <v>1</v>
      </c>
      <c r="F39" s="27">
        <v>0</v>
      </c>
      <c r="G39" s="73">
        <f t="shared" si="34"/>
        <v>11</v>
      </c>
      <c r="H39" s="27">
        <v>5</v>
      </c>
      <c r="I39" s="27">
        <v>1</v>
      </c>
      <c r="J39" s="27">
        <v>4</v>
      </c>
      <c r="K39" s="27">
        <v>1</v>
      </c>
      <c r="L39" s="73">
        <f t="shared" si="35"/>
        <v>8</v>
      </c>
      <c r="M39" s="27">
        <v>2</v>
      </c>
      <c r="N39" s="27">
        <v>1</v>
      </c>
      <c r="O39" s="27">
        <v>4</v>
      </c>
      <c r="P39" s="27">
        <v>1</v>
      </c>
      <c r="Q39" s="73">
        <f t="shared" si="36"/>
        <v>7</v>
      </c>
      <c r="R39" s="27">
        <v>2</v>
      </c>
      <c r="S39" s="27">
        <v>1</v>
      </c>
      <c r="T39" s="27">
        <v>0</v>
      </c>
      <c r="U39" s="27">
        <v>0</v>
      </c>
      <c r="V39" s="27">
        <v>4</v>
      </c>
      <c r="W39" s="5">
        <f t="shared" si="37"/>
        <v>34</v>
      </c>
      <c r="X39" s="66"/>
    </row>
    <row r="40" spans="1:25" s="1" customFormat="1" ht="39.950000000000003" customHeight="1">
      <c r="A40" s="72" t="s">
        <v>184</v>
      </c>
      <c r="B40" s="73">
        <f t="shared" si="33"/>
        <v>0</v>
      </c>
      <c r="C40" s="27"/>
      <c r="D40" s="27"/>
      <c r="E40" s="27"/>
      <c r="F40" s="27"/>
      <c r="G40" s="73">
        <f t="shared" si="34"/>
        <v>0</v>
      </c>
      <c r="H40" s="27"/>
      <c r="I40" s="27"/>
      <c r="J40" s="27"/>
      <c r="K40" s="27"/>
      <c r="L40" s="73">
        <f t="shared" si="35"/>
        <v>0</v>
      </c>
      <c r="M40" s="27"/>
      <c r="N40" s="27"/>
      <c r="O40" s="27"/>
      <c r="P40" s="27"/>
      <c r="Q40" s="73">
        <f t="shared" si="36"/>
        <v>0</v>
      </c>
      <c r="R40" s="27"/>
      <c r="S40" s="27"/>
      <c r="T40" s="27"/>
      <c r="U40" s="27"/>
      <c r="V40" s="27"/>
      <c r="W40" s="5">
        <f t="shared" si="37"/>
        <v>0</v>
      </c>
      <c r="X40" s="66"/>
    </row>
    <row r="41" spans="1:25" s="1" customFormat="1" ht="39.950000000000003" customHeight="1">
      <c r="A41" s="72" t="s">
        <v>185</v>
      </c>
      <c r="B41" s="73">
        <f t="shared" si="33"/>
        <v>0</v>
      </c>
      <c r="C41" s="27"/>
      <c r="D41" s="27"/>
      <c r="E41" s="27"/>
      <c r="F41" s="27"/>
      <c r="G41" s="73">
        <f t="shared" si="34"/>
        <v>0</v>
      </c>
      <c r="H41" s="27"/>
      <c r="I41" s="27"/>
      <c r="J41" s="27"/>
      <c r="K41" s="27"/>
      <c r="L41" s="73">
        <f t="shared" si="35"/>
        <v>0</v>
      </c>
      <c r="M41" s="27"/>
      <c r="N41" s="27"/>
      <c r="O41" s="27"/>
      <c r="P41" s="27"/>
      <c r="Q41" s="73">
        <f t="shared" si="36"/>
        <v>0</v>
      </c>
      <c r="R41" s="27"/>
      <c r="S41" s="27"/>
      <c r="T41" s="27"/>
      <c r="U41" s="27"/>
      <c r="V41" s="27"/>
      <c r="W41" s="5">
        <f t="shared" si="37"/>
        <v>0</v>
      </c>
      <c r="X41" s="66"/>
    </row>
    <row r="42" spans="1:25" s="1" customFormat="1" ht="39.950000000000003" customHeight="1">
      <c r="A42" s="74" t="s">
        <v>195</v>
      </c>
      <c r="B42" s="75">
        <f>SUM(B38:B41)</f>
        <v>41</v>
      </c>
      <c r="C42" s="75">
        <f t="shared" ref="C42:W42" si="38">SUM(C38:C41)</f>
        <v>9</v>
      </c>
      <c r="D42" s="75">
        <f t="shared" si="38"/>
        <v>18</v>
      </c>
      <c r="E42" s="75">
        <f t="shared" si="38"/>
        <v>10</v>
      </c>
      <c r="F42" s="75">
        <f t="shared" si="38"/>
        <v>4</v>
      </c>
      <c r="G42" s="75">
        <f t="shared" si="38"/>
        <v>24</v>
      </c>
      <c r="H42" s="75">
        <f t="shared" si="38"/>
        <v>7</v>
      </c>
      <c r="I42" s="75">
        <f t="shared" si="38"/>
        <v>6</v>
      </c>
      <c r="J42" s="75">
        <f t="shared" si="38"/>
        <v>10</v>
      </c>
      <c r="K42" s="75">
        <f t="shared" si="38"/>
        <v>1</v>
      </c>
      <c r="L42" s="75">
        <f t="shared" si="38"/>
        <v>18</v>
      </c>
      <c r="M42" s="75">
        <f t="shared" si="38"/>
        <v>11</v>
      </c>
      <c r="N42" s="75">
        <f t="shared" si="38"/>
        <v>1</v>
      </c>
      <c r="O42" s="75">
        <f t="shared" si="38"/>
        <v>4</v>
      </c>
      <c r="P42" s="75">
        <f t="shared" si="38"/>
        <v>2</v>
      </c>
      <c r="Q42" s="75">
        <f t="shared" si="38"/>
        <v>29</v>
      </c>
      <c r="R42" s="75">
        <f t="shared" si="38"/>
        <v>9</v>
      </c>
      <c r="S42" s="75">
        <f t="shared" si="38"/>
        <v>4</v>
      </c>
      <c r="T42" s="75">
        <f t="shared" si="38"/>
        <v>3</v>
      </c>
      <c r="U42" s="75">
        <f t="shared" si="38"/>
        <v>1</v>
      </c>
      <c r="V42" s="75">
        <f t="shared" si="38"/>
        <v>12</v>
      </c>
      <c r="W42" s="75">
        <f t="shared" si="38"/>
        <v>112</v>
      </c>
      <c r="X42" s="66"/>
    </row>
    <row r="43" spans="1:25" s="1" customFormat="1" ht="60" customHeight="1">
      <c r="A43" s="266" t="s">
        <v>6</v>
      </c>
      <c r="B43" s="266"/>
      <c r="C43" s="266"/>
      <c r="D43" s="266"/>
      <c r="E43" s="266"/>
      <c r="F43" s="266"/>
      <c r="G43" s="266"/>
      <c r="H43" s="266"/>
      <c r="I43" s="266"/>
      <c r="J43" s="266"/>
      <c r="K43" s="266"/>
      <c r="L43" s="266"/>
      <c r="M43" s="266"/>
      <c r="N43" s="266"/>
      <c r="O43" s="266"/>
      <c r="P43" s="266"/>
      <c r="Q43" s="266"/>
      <c r="R43" s="266"/>
      <c r="S43" s="266"/>
      <c r="T43" s="266"/>
      <c r="U43" s="266"/>
      <c r="V43" s="266"/>
      <c r="W43" s="266"/>
      <c r="X43" s="65" t="s">
        <v>213</v>
      </c>
    </row>
    <row r="44" spans="1:25" s="1" customFormat="1" ht="39.950000000000003" customHeight="1">
      <c r="A44" s="163" t="s">
        <v>186</v>
      </c>
      <c r="B44" s="164">
        <f>SUM(C44:F44)</f>
        <v>0</v>
      </c>
      <c r="C44" s="164">
        <v>0</v>
      </c>
      <c r="D44" s="164">
        <v>0</v>
      </c>
      <c r="E44" s="164">
        <v>0</v>
      </c>
      <c r="F44" s="164">
        <v>0</v>
      </c>
      <c r="G44" s="164">
        <f>SUM(H44:K44)</f>
        <v>0</v>
      </c>
      <c r="H44" s="164">
        <v>0</v>
      </c>
      <c r="I44" s="164">
        <v>0</v>
      </c>
      <c r="J44" s="164">
        <v>0</v>
      </c>
      <c r="K44" s="164">
        <v>0</v>
      </c>
      <c r="L44" s="164">
        <f>SUM(M44:P44)</f>
        <v>0</v>
      </c>
      <c r="M44" s="164">
        <v>0</v>
      </c>
      <c r="N44" s="164">
        <v>0</v>
      </c>
      <c r="O44" s="164">
        <v>0</v>
      </c>
      <c r="P44" s="164">
        <v>0</v>
      </c>
      <c r="Q44" s="164">
        <f>+SUM(R44:V44)</f>
        <v>0</v>
      </c>
      <c r="R44" s="164">
        <v>0</v>
      </c>
      <c r="S44" s="164">
        <v>0</v>
      </c>
      <c r="T44" s="164">
        <v>0</v>
      </c>
      <c r="U44" s="164">
        <v>0</v>
      </c>
      <c r="V44" s="164">
        <v>0</v>
      </c>
      <c r="W44" s="164">
        <f>B44+G44+L44+Q44</f>
        <v>0</v>
      </c>
      <c r="X44"/>
    </row>
    <row r="45" spans="1:25" s="1" customFormat="1" ht="39.950000000000003" customHeight="1">
      <c r="A45" s="72" t="s">
        <v>182</v>
      </c>
      <c r="B45" s="73">
        <f t="shared" ref="B45:B48" si="39">SUM(C45:F45)</f>
        <v>0</v>
      </c>
      <c r="C45" s="27">
        <v>0</v>
      </c>
      <c r="D45" s="27">
        <v>0</v>
      </c>
      <c r="E45" s="27">
        <v>0</v>
      </c>
      <c r="F45" s="27">
        <v>0</v>
      </c>
      <c r="G45" s="73">
        <f t="shared" ref="G45:G48" si="40">SUM(H45:K45)</f>
        <v>0</v>
      </c>
      <c r="H45" s="27">
        <v>0</v>
      </c>
      <c r="I45" s="27">
        <v>0</v>
      </c>
      <c r="J45" s="27">
        <v>0</v>
      </c>
      <c r="K45" s="27">
        <v>0</v>
      </c>
      <c r="L45" s="73">
        <f t="shared" ref="L45:L48" si="41">SUM(M45:P45)</f>
        <v>0</v>
      </c>
      <c r="M45" s="27">
        <v>0</v>
      </c>
      <c r="N45" s="27">
        <v>0</v>
      </c>
      <c r="O45" s="27">
        <v>0</v>
      </c>
      <c r="P45" s="27">
        <v>0</v>
      </c>
      <c r="Q45" s="73">
        <f t="shared" ref="Q45:Q48" si="42">+SUM(R45:V45)</f>
        <v>0</v>
      </c>
      <c r="R45" s="27">
        <v>0</v>
      </c>
      <c r="S45" s="27">
        <v>0</v>
      </c>
      <c r="T45" s="27">
        <v>0</v>
      </c>
      <c r="U45" s="27">
        <v>0</v>
      </c>
      <c r="V45" s="27">
        <v>0</v>
      </c>
      <c r="W45" s="5">
        <f t="shared" ref="W45:W48" si="43">B45+G45+L45+Q45</f>
        <v>0</v>
      </c>
      <c r="X45"/>
    </row>
    <row r="46" spans="1:25" s="1" customFormat="1" ht="39.950000000000003" customHeight="1">
      <c r="A46" s="72" t="s">
        <v>183</v>
      </c>
      <c r="B46" s="73">
        <f t="shared" si="39"/>
        <v>0</v>
      </c>
      <c r="C46" s="27">
        <v>0</v>
      </c>
      <c r="D46" s="27">
        <v>0</v>
      </c>
      <c r="E46" s="27">
        <v>0</v>
      </c>
      <c r="F46" s="27">
        <v>0</v>
      </c>
      <c r="G46" s="73">
        <f t="shared" si="40"/>
        <v>0</v>
      </c>
      <c r="H46" s="27">
        <v>0</v>
      </c>
      <c r="I46" s="27">
        <v>0</v>
      </c>
      <c r="J46" s="27">
        <v>0</v>
      </c>
      <c r="K46" s="27">
        <v>0</v>
      </c>
      <c r="L46" s="73">
        <f t="shared" si="41"/>
        <v>0</v>
      </c>
      <c r="M46" s="27">
        <v>0</v>
      </c>
      <c r="N46" s="27">
        <v>0</v>
      </c>
      <c r="O46" s="27">
        <v>0</v>
      </c>
      <c r="P46" s="27">
        <v>0</v>
      </c>
      <c r="Q46" s="73">
        <f t="shared" si="42"/>
        <v>0</v>
      </c>
      <c r="R46" s="27">
        <v>0</v>
      </c>
      <c r="S46" s="27">
        <v>0</v>
      </c>
      <c r="T46" s="27">
        <v>0</v>
      </c>
      <c r="U46" s="27">
        <v>0</v>
      </c>
      <c r="V46" s="27">
        <v>0</v>
      </c>
      <c r="W46" s="5">
        <f t="shared" si="43"/>
        <v>0</v>
      </c>
      <c r="X46"/>
    </row>
    <row r="47" spans="1:25" s="1" customFormat="1" ht="39.950000000000003" customHeight="1">
      <c r="A47" s="72" t="s">
        <v>184</v>
      </c>
      <c r="B47" s="73">
        <f t="shared" si="39"/>
        <v>0</v>
      </c>
      <c r="C47" s="27"/>
      <c r="D47" s="27"/>
      <c r="E47" s="27"/>
      <c r="F47" s="27"/>
      <c r="G47" s="73">
        <f t="shared" si="40"/>
        <v>0</v>
      </c>
      <c r="H47" s="27"/>
      <c r="I47" s="27"/>
      <c r="J47" s="27"/>
      <c r="K47" s="27"/>
      <c r="L47" s="73">
        <f t="shared" si="41"/>
        <v>0</v>
      </c>
      <c r="M47" s="27"/>
      <c r="N47" s="27"/>
      <c r="O47" s="27"/>
      <c r="P47" s="27"/>
      <c r="Q47" s="73">
        <f t="shared" si="42"/>
        <v>0</v>
      </c>
      <c r="R47" s="27"/>
      <c r="S47" s="27"/>
      <c r="T47" s="27"/>
      <c r="U47" s="27"/>
      <c r="V47" s="27"/>
      <c r="W47" s="5">
        <f t="shared" si="43"/>
        <v>0</v>
      </c>
      <c r="X47"/>
    </row>
    <row r="48" spans="1:25" s="1" customFormat="1" ht="39.950000000000003" customHeight="1">
      <c r="A48" s="72" t="s">
        <v>185</v>
      </c>
      <c r="B48" s="73">
        <f t="shared" si="39"/>
        <v>0</v>
      </c>
      <c r="C48" s="27"/>
      <c r="D48" s="27"/>
      <c r="E48" s="27"/>
      <c r="F48" s="27"/>
      <c r="G48" s="73">
        <f t="shared" si="40"/>
        <v>0</v>
      </c>
      <c r="H48" s="27"/>
      <c r="I48" s="27"/>
      <c r="J48" s="27"/>
      <c r="K48" s="27"/>
      <c r="L48" s="73">
        <f t="shared" si="41"/>
        <v>0</v>
      </c>
      <c r="M48" s="27"/>
      <c r="N48" s="27"/>
      <c r="O48" s="27"/>
      <c r="P48" s="27"/>
      <c r="Q48" s="73">
        <f t="shared" si="42"/>
        <v>0</v>
      </c>
      <c r="R48" s="27"/>
      <c r="S48" s="27"/>
      <c r="T48" s="27"/>
      <c r="U48" s="27"/>
      <c r="V48" s="27"/>
      <c r="W48" s="5">
        <f t="shared" si="43"/>
        <v>0</v>
      </c>
      <c r="X48"/>
    </row>
    <row r="49" spans="1:24" s="1" customFormat="1" ht="39.950000000000003" customHeight="1">
      <c r="A49" s="74" t="s">
        <v>195</v>
      </c>
      <c r="B49" s="75">
        <f>SUM(B45:B48)</f>
        <v>0</v>
      </c>
      <c r="C49" s="75">
        <f t="shared" ref="C49:W49" si="44">SUM(C45:C48)</f>
        <v>0</v>
      </c>
      <c r="D49" s="75">
        <f t="shared" si="44"/>
        <v>0</v>
      </c>
      <c r="E49" s="75">
        <f t="shared" si="44"/>
        <v>0</v>
      </c>
      <c r="F49" s="75">
        <f t="shared" si="44"/>
        <v>0</v>
      </c>
      <c r="G49" s="75">
        <f t="shared" si="44"/>
        <v>0</v>
      </c>
      <c r="H49" s="75">
        <f t="shared" si="44"/>
        <v>0</v>
      </c>
      <c r="I49" s="75">
        <f t="shared" si="44"/>
        <v>0</v>
      </c>
      <c r="J49" s="75">
        <f t="shared" si="44"/>
        <v>0</v>
      </c>
      <c r="K49" s="75">
        <f t="shared" si="44"/>
        <v>0</v>
      </c>
      <c r="L49" s="75">
        <f t="shared" si="44"/>
        <v>0</v>
      </c>
      <c r="M49" s="75">
        <f t="shared" si="44"/>
        <v>0</v>
      </c>
      <c r="N49" s="75">
        <f t="shared" si="44"/>
        <v>0</v>
      </c>
      <c r="O49" s="75">
        <f t="shared" si="44"/>
        <v>0</v>
      </c>
      <c r="P49" s="75">
        <f t="shared" si="44"/>
        <v>0</v>
      </c>
      <c r="Q49" s="75">
        <f t="shared" si="44"/>
        <v>0</v>
      </c>
      <c r="R49" s="75">
        <f t="shared" si="44"/>
        <v>0</v>
      </c>
      <c r="S49" s="75">
        <f t="shared" si="44"/>
        <v>0</v>
      </c>
      <c r="T49" s="75">
        <f t="shared" si="44"/>
        <v>0</v>
      </c>
      <c r="U49" s="75">
        <f t="shared" si="44"/>
        <v>0</v>
      </c>
      <c r="V49" s="75">
        <f t="shared" si="44"/>
        <v>0</v>
      </c>
      <c r="W49" s="75">
        <f t="shared" si="44"/>
        <v>0</v>
      </c>
      <c r="X49"/>
    </row>
    <row r="50" spans="1:24" s="1" customFormat="1" ht="60" customHeight="1">
      <c r="A50" s="266" t="s">
        <v>215</v>
      </c>
      <c r="B50" s="266"/>
      <c r="C50" s="266"/>
      <c r="D50" s="266"/>
      <c r="E50" s="266"/>
      <c r="F50" s="266"/>
      <c r="G50" s="266"/>
      <c r="H50" s="266"/>
      <c r="I50" s="266"/>
      <c r="J50" s="266"/>
      <c r="K50" s="266"/>
      <c r="L50" s="266"/>
      <c r="M50" s="266"/>
      <c r="N50" s="266"/>
      <c r="O50" s="266"/>
      <c r="P50" s="266"/>
      <c r="Q50" s="266"/>
      <c r="R50" s="266"/>
      <c r="S50" s="266"/>
      <c r="T50" s="266"/>
      <c r="U50" s="266"/>
      <c r="V50" s="266"/>
      <c r="W50" s="266"/>
      <c r="X50" s="65" t="s">
        <v>214</v>
      </c>
    </row>
    <row r="51" spans="1:24" s="1" customFormat="1" ht="39.950000000000003" customHeight="1">
      <c r="A51" s="163" t="s">
        <v>205</v>
      </c>
      <c r="B51" s="87">
        <f>SUM(C51:F51)</f>
        <v>0</v>
      </c>
      <c r="C51" s="88"/>
      <c r="D51" s="88"/>
      <c r="E51" s="88"/>
      <c r="F51" s="88"/>
      <c r="G51" s="87">
        <f>SUM(H51:K51)</f>
        <v>0</v>
      </c>
      <c r="H51" s="88"/>
      <c r="I51" s="88"/>
      <c r="J51" s="88"/>
      <c r="K51" s="88"/>
      <c r="L51" s="87">
        <f>SUM(M51:P51)</f>
        <v>0</v>
      </c>
      <c r="M51" s="88"/>
      <c r="N51" s="88"/>
      <c r="O51" s="88"/>
      <c r="P51" s="88"/>
      <c r="Q51" s="87">
        <f>+SUM(R51:V51)</f>
        <v>0</v>
      </c>
      <c r="R51" s="88"/>
      <c r="S51" s="88"/>
      <c r="T51" s="88"/>
      <c r="U51" s="88"/>
      <c r="V51" s="88"/>
      <c r="W51" s="89">
        <f>B51+G51+L51+Q51</f>
        <v>0</v>
      </c>
      <c r="X51"/>
    </row>
    <row r="52" spans="1:24" s="1" customFormat="1" ht="39.950000000000003" customHeight="1">
      <c r="A52" s="72" t="s">
        <v>182</v>
      </c>
      <c r="B52" s="73">
        <f t="shared" ref="B52:B55" si="45">SUM(C52:F52)</f>
        <v>98</v>
      </c>
      <c r="C52" s="27">
        <v>14</v>
      </c>
      <c r="D52" s="27">
        <v>20</v>
      </c>
      <c r="E52" s="27">
        <v>41</v>
      </c>
      <c r="F52" s="27">
        <v>23</v>
      </c>
      <c r="G52" s="73">
        <f t="shared" ref="G52:G55" si="46">SUM(H52:K52)</f>
        <v>73</v>
      </c>
      <c r="H52" s="27">
        <v>15</v>
      </c>
      <c r="I52" s="27">
        <v>14</v>
      </c>
      <c r="J52" s="27">
        <v>31</v>
      </c>
      <c r="K52" s="27">
        <v>13</v>
      </c>
      <c r="L52" s="73">
        <f t="shared" ref="L52:L55" si="47">SUM(M52:P52)</f>
        <v>92</v>
      </c>
      <c r="M52" s="27">
        <v>47</v>
      </c>
      <c r="N52" s="27">
        <v>12</v>
      </c>
      <c r="O52" s="27">
        <v>20</v>
      </c>
      <c r="P52" s="27">
        <v>13</v>
      </c>
      <c r="Q52" s="73">
        <f t="shared" ref="Q52:Q55" si="48">+SUM(R52:V52)</f>
        <v>93</v>
      </c>
      <c r="R52" s="27">
        <v>21</v>
      </c>
      <c r="S52" s="27">
        <v>31</v>
      </c>
      <c r="T52" s="27">
        <v>14</v>
      </c>
      <c r="U52" s="27">
        <v>17</v>
      </c>
      <c r="V52" s="27">
        <v>10</v>
      </c>
      <c r="W52" s="5">
        <f t="shared" ref="W52:W55" si="49">B52+G52+L52+Q52</f>
        <v>356</v>
      </c>
      <c r="X52"/>
    </row>
    <row r="53" spans="1:24" s="1" customFormat="1" ht="39.950000000000003" customHeight="1">
      <c r="A53" s="72" t="s">
        <v>183</v>
      </c>
      <c r="B53" s="73">
        <f t="shared" si="45"/>
        <v>87</v>
      </c>
      <c r="C53" s="27">
        <v>15</v>
      </c>
      <c r="D53" s="27">
        <v>30</v>
      </c>
      <c r="E53" s="27">
        <v>21</v>
      </c>
      <c r="F53" s="27">
        <v>21</v>
      </c>
      <c r="G53" s="73">
        <f t="shared" si="46"/>
        <v>89</v>
      </c>
      <c r="H53" s="27">
        <v>12</v>
      </c>
      <c r="I53" s="27">
        <v>24</v>
      </c>
      <c r="J53" s="27">
        <v>38</v>
      </c>
      <c r="K53" s="27">
        <v>15</v>
      </c>
      <c r="L53" s="73">
        <f t="shared" si="47"/>
        <v>104</v>
      </c>
      <c r="M53" s="27">
        <v>53</v>
      </c>
      <c r="N53" s="27">
        <v>12</v>
      </c>
      <c r="O53" s="27">
        <v>27</v>
      </c>
      <c r="P53" s="27">
        <v>12</v>
      </c>
      <c r="Q53" s="73">
        <f t="shared" si="48"/>
        <v>140</v>
      </c>
      <c r="R53" s="27">
        <v>32</v>
      </c>
      <c r="S53" s="27">
        <v>44</v>
      </c>
      <c r="T53" s="27">
        <v>18</v>
      </c>
      <c r="U53" s="27">
        <v>23</v>
      </c>
      <c r="V53" s="27">
        <v>23</v>
      </c>
      <c r="W53" s="5">
        <f t="shared" si="49"/>
        <v>420</v>
      </c>
      <c r="X53"/>
    </row>
    <row r="54" spans="1:24" s="1" customFormat="1" ht="39.950000000000003" customHeight="1">
      <c r="A54" s="72" t="s">
        <v>184</v>
      </c>
      <c r="B54" s="73">
        <f t="shared" si="45"/>
        <v>0</v>
      </c>
      <c r="C54" s="27"/>
      <c r="D54" s="27"/>
      <c r="E54" s="27"/>
      <c r="F54" s="27"/>
      <c r="G54" s="73">
        <f t="shared" si="46"/>
        <v>0</v>
      </c>
      <c r="H54" s="27"/>
      <c r="I54" s="27"/>
      <c r="J54" s="27"/>
      <c r="K54" s="27"/>
      <c r="L54" s="73">
        <f t="shared" si="47"/>
        <v>0</v>
      </c>
      <c r="M54" s="27"/>
      <c r="N54" s="27"/>
      <c r="O54" s="27"/>
      <c r="P54" s="27"/>
      <c r="Q54" s="73">
        <f t="shared" si="48"/>
        <v>0</v>
      </c>
      <c r="R54" s="27"/>
      <c r="S54" s="27"/>
      <c r="T54" s="27"/>
      <c r="U54" s="27"/>
      <c r="V54" s="27"/>
      <c r="W54" s="5">
        <f t="shared" si="49"/>
        <v>0</v>
      </c>
      <c r="X54"/>
    </row>
    <row r="55" spans="1:24" s="1" customFormat="1" ht="39.950000000000003" customHeight="1">
      <c r="A55" s="72" t="s">
        <v>185</v>
      </c>
      <c r="B55" s="73">
        <f t="shared" si="45"/>
        <v>0</v>
      </c>
      <c r="C55" s="27"/>
      <c r="D55" s="27"/>
      <c r="E55" s="27"/>
      <c r="F55" s="27"/>
      <c r="G55" s="73">
        <f t="shared" si="46"/>
        <v>0</v>
      </c>
      <c r="H55" s="27"/>
      <c r="I55" s="27"/>
      <c r="J55" s="27"/>
      <c r="K55" s="27"/>
      <c r="L55" s="73">
        <f t="shared" si="47"/>
        <v>0</v>
      </c>
      <c r="M55" s="27"/>
      <c r="N55" s="27"/>
      <c r="O55" s="27"/>
      <c r="P55" s="27"/>
      <c r="Q55" s="73">
        <f t="shared" si="48"/>
        <v>0</v>
      </c>
      <c r="R55" s="27"/>
      <c r="S55" s="27"/>
      <c r="T55" s="27"/>
      <c r="U55" s="27"/>
      <c r="V55" s="27"/>
      <c r="W55" s="5">
        <f t="shared" si="49"/>
        <v>0</v>
      </c>
      <c r="X55"/>
    </row>
    <row r="56" spans="1:24" s="1" customFormat="1" ht="39.950000000000003" customHeight="1">
      <c r="A56" s="74" t="s">
        <v>195</v>
      </c>
      <c r="B56" s="75">
        <f>SUM(B52:B55)</f>
        <v>185</v>
      </c>
      <c r="C56" s="75">
        <f t="shared" ref="C56:W56" si="50">SUM(C52:C55)</f>
        <v>29</v>
      </c>
      <c r="D56" s="75">
        <f t="shared" si="50"/>
        <v>50</v>
      </c>
      <c r="E56" s="75">
        <f t="shared" si="50"/>
        <v>62</v>
      </c>
      <c r="F56" s="75">
        <f t="shared" si="50"/>
        <v>44</v>
      </c>
      <c r="G56" s="75">
        <f t="shared" si="50"/>
        <v>162</v>
      </c>
      <c r="H56" s="75">
        <f t="shared" si="50"/>
        <v>27</v>
      </c>
      <c r="I56" s="75">
        <f t="shared" si="50"/>
        <v>38</v>
      </c>
      <c r="J56" s="75">
        <f t="shared" si="50"/>
        <v>69</v>
      </c>
      <c r="K56" s="75">
        <f t="shared" si="50"/>
        <v>28</v>
      </c>
      <c r="L56" s="75">
        <f t="shared" si="50"/>
        <v>196</v>
      </c>
      <c r="M56" s="75">
        <f t="shared" si="50"/>
        <v>100</v>
      </c>
      <c r="N56" s="75">
        <f t="shared" si="50"/>
        <v>24</v>
      </c>
      <c r="O56" s="75">
        <f t="shared" si="50"/>
        <v>47</v>
      </c>
      <c r="P56" s="75">
        <f t="shared" si="50"/>
        <v>25</v>
      </c>
      <c r="Q56" s="75">
        <f t="shared" si="50"/>
        <v>233</v>
      </c>
      <c r="R56" s="75">
        <f t="shared" si="50"/>
        <v>53</v>
      </c>
      <c r="S56" s="75">
        <f t="shared" si="50"/>
        <v>75</v>
      </c>
      <c r="T56" s="75">
        <f t="shared" si="50"/>
        <v>32</v>
      </c>
      <c r="U56" s="75">
        <f t="shared" si="50"/>
        <v>40</v>
      </c>
      <c r="V56" s="75">
        <f t="shared" si="50"/>
        <v>33</v>
      </c>
      <c r="W56" s="75">
        <f t="shared" si="50"/>
        <v>776</v>
      </c>
      <c r="X56"/>
    </row>
    <row r="57" spans="1:24" ht="60" customHeight="1">
      <c r="A57" s="266" t="s">
        <v>216</v>
      </c>
      <c r="B57" s="266"/>
      <c r="C57" s="266"/>
      <c r="D57" s="266"/>
      <c r="E57" s="266"/>
      <c r="F57" s="266"/>
      <c r="G57" s="266"/>
      <c r="H57" s="266"/>
      <c r="I57" s="266"/>
      <c r="J57" s="266"/>
      <c r="K57" s="266"/>
      <c r="L57" s="266"/>
      <c r="M57" s="266"/>
      <c r="N57" s="266"/>
      <c r="O57" s="266"/>
      <c r="P57" s="266"/>
      <c r="Q57" s="266"/>
      <c r="R57" s="266"/>
      <c r="S57" s="266"/>
      <c r="T57" s="266"/>
      <c r="U57" s="266"/>
      <c r="V57" s="266"/>
      <c r="W57" s="266"/>
      <c r="X57" s="65" t="s">
        <v>217</v>
      </c>
    </row>
    <row r="58" spans="1:24" ht="39.950000000000003" customHeight="1">
      <c r="A58" s="163" t="s">
        <v>186</v>
      </c>
      <c r="B58" s="164">
        <f>SUM(C58:F58)</f>
        <v>134</v>
      </c>
      <c r="C58" s="164">
        <v>36</v>
      </c>
      <c r="D58" s="164">
        <v>49</v>
      </c>
      <c r="E58" s="164">
        <v>28</v>
      </c>
      <c r="F58" s="164">
        <v>21</v>
      </c>
      <c r="G58" s="164">
        <f>SUM(H58:K58)</f>
        <v>109</v>
      </c>
      <c r="H58" s="164">
        <v>24</v>
      </c>
      <c r="I58" s="164">
        <v>40</v>
      </c>
      <c r="J58" s="164">
        <v>39</v>
      </c>
      <c r="K58" s="164">
        <v>6</v>
      </c>
      <c r="L58" s="164">
        <f>SUM(M58:P58)</f>
        <v>74</v>
      </c>
      <c r="M58" s="164">
        <v>33</v>
      </c>
      <c r="N58" s="164">
        <v>7</v>
      </c>
      <c r="O58" s="164">
        <v>13</v>
      </c>
      <c r="P58" s="164">
        <v>21</v>
      </c>
      <c r="Q58" s="164">
        <f>+SUM(R58:V58)</f>
        <v>73</v>
      </c>
      <c r="R58" s="164">
        <v>28</v>
      </c>
      <c r="S58" s="164">
        <v>23</v>
      </c>
      <c r="T58" s="164">
        <v>9</v>
      </c>
      <c r="U58" s="164">
        <v>8</v>
      </c>
      <c r="V58" s="164">
        <v>5</v>
      </c>
      <c r="W58" s="164">
        <f>B58+G58+L58+Q58</f>
        <v>390</v>
      </c>
    </row>
    <row r="59" spans="1:24" ht="50.1" customHeight="1">
      <c r="A59" s="72" t="s">
        <v>182</v>
      </c>
      <c r="B59" s="73">
        <f t="shared" ref="B59:B62" si="51">SUM(C59:F59)</f>
        <v>3</v>
      </c>
      <c r="C59" s="27">
        <v>0</v>
      </c>
      <c r="D59" s="27">
        <v>1</v>
      </c>
      <c r="E59" s="27">
        <v>1</v>
      </c>
      <c r="F59" s="27">
        <v>1</v>
      </c>
      <c r="G59" s="73">
        <f t="shared" ref="G59:G62" si="52">SUM(H59:K59)</f>
        <v>13</v>
      </c>
      <c r="H59" s="27">
        <v>5</v>
      </c>
      <c r="I59" s="27">
        <v>4</v>
      </c>
      <c r="J59" s="27">
        <v>3</v>
      </c>
      <c r="K59" s="27">
        <v>1</v>
      </c>
      <c r="L59" s="73">
        <f t="shared" ref="L59:L62" si="53">SUM(M59:P59)</f>
        <v>6</v>
      </c>
      <c r="M59" s="27">
        <v>2</v>
      </c>
      <c r="N59" s="27">
        <v>2</v>
      </c>
      <c r="O59" s="27">
        <v>1</v>
      </c>
      <c r="P59" s="27">
        <v>1</v>
      </c>
      <c r="Q59" s="73">
        <f t="shared" ref="Q59:Q62" si="54">+SUM(R59:V59)</f>
        <v>9</v>
      </c>
      <c r="R59" s="27">
        <v>5</v>
      </c>
      <c r="S59" s="27">
        <v>2</v>
      </c>
      <c r="T59" s="27">
        <v>0</v>
      </c>
      <c r="U59" s="27">
        <v>0</v>
      </c>
      <c r="V59" s="27">
        <v>2</v>
      </c>
      <c r="W59" s="5">
        <f t="shared" ref="W59:W62" si="55">B59+G59+L59+Q59</f>
        <v>31</v>
      </c>
    </row>
    <row r="60" spans="1:24" ht="39.950000000000003" customHeight="1">
      <c r="A60" s="72" t="s">
        <v>183</v>
      </c>
      <c r="B60" s="73">
        <f t="shared" si="51"/>
        <v>5</v>
      </c>
      <c r="C60" s="27">
        <v>2</v>
      </c>
      <c r="D60" s="27">
        <v>1</v>
      </c>
      <c r="E60" s="27">
        <v>0</v>
      </c>
      <c r="F60" s="27">
        <v>2</v>
      </c>
      <c r="G60" s="73">
        <f t="shared" si="52"/>
        <v>7</v>
      </c>
      <c r="H60" s="27">
        <v>5</v>
      </c>
      <c r="I60" s="27">
        <v>1</v>
      </c>
      <c r="J60" s="27">
        <v>1</v>
      </c>
      <c r="K60" s="27">
        <v>0</v>
      </c>
      <c r="L60" s="73">
        <f t="shared" si="53"/>
        <v>1</v>
      </c>
      <c r="M60" s="27">
        <v>1</v>
      </c>
      <c r="N60" s="27">
        <v>0</v>
      </c>
      <c r="O60" s="27">
        <v>0</v>
      </c>
      <c r="P60" s="27">
        <v>0</v>
      </c>
      <c r="Q60" s="73">
        <f t="shared" si="54"/>
        <v>8</v>
      </c>
      <c r="R60" s="27">
        <v>5</v>
      </c>
      <c r="S60" s="27">
        <v>2</v>
      </c>
      <c r="T60" s="27">
        <v>0</v>
      </c>
      <c r="U60" s="27">
        <v>0</v>
      </c>
      <c r="V60" s="27">
        <v>1</v>
      </c>
      <c r="W60" s="5">
        <f t="shared" si="55"/>
        <v>21</v>
      </c>
    </row>
    <row r="61" spans="1:24" ht="39.950000000000003" customHeight="1">
      <c r="A61" s="72" t="s">
        <v>184</v>
      </c>
      <c r="B61" s="73">
        <f t="shared" si="51"/>
        <v>0</v>
      </c>
      <c r="C61" s="27"/>
      <c r="D61" s="27"/>
      <c r="E61" s="27"/>
      <c r="F61" s="27"/>
      <c r="G61" s="73">
        <f t="shared" si="52"/>
        <v>0</v>
      </c>
      <c r="H61" s="27"/>
      <c r="I61" s="27"/>
      <c r="J61" s="27"/>
      <c r="K61" s="27"/>
      <c r="L61" s="73">
        <f t="shared" si="53"/>
        <v>0</v>
      </c>
      <c r="M61" s="27"/>
      <c r="N61" s="27"/>
      <c r="O61" s="27"/>
      <c r="P61" s="27"/>
      <c r="Q61" s="73">
        <f t="shared" si="54"/>
        <v>0</v>
      </c>
      <c r="R61" s="27"/>
      <c r="S61" s="27"/>
      <c r="T61" s="27"/>
      <c r="U61" s="27"/>
      <c r="V61" s="27"/>
      <c r="W61" s="5">
        <f t="shared" si="55"/>
        <v>0</v>
      </c>
    </row>
    <row r="62" spans="1:24" ht="39.950000000000003" customHeight="1">
      <c r="A62" s="72" t="s">
        <v>185</v>
      </c>
      <c r="B62" s="73">
        <f t="shared" si="51"/>
        <v>0</v>
      </c>
      <c r="C62" s="27"/>
      <c r="D62" s="27"/>
      <c r="E62" s="27"/>
      <c r="F62" s="27"/>
      <c r="G62" s="73">
        <f t="shared" si="52"/>
        <v>0</v>
      </c>
      <c r="H62" s="27"/>
      <c r="I62" s="27"/>
      <c r="J62" s="27"/>
      <c r="K62" s="27"/>
      <c r="L62" s="73">
        <f t="shared" si="53"/>
        <v>0</v>
      </c>
      <c r="M62" s="27"/>
      <c r="N62" s="27"/>
      <c r="O62" s="27"/>
      <c r="P62" s="27"/>
      <c r="Q62" s="73">
        <f t="shared" si="54"/>
        <v>0</v>
      </c>
      <c r="R62" s="27"/>
      <c r="S62" s="27"/>
      <c r="T62" s="27"/>
      <c r="U62" s="27"/>
      <c r="V62" s="27"/>
      <c r="W62" s="5">
        <f t="shared" si="55"/>
        <v>0</v>
      </c>
    </row>
    <row r="63" spans="1:24" ht="39.950000000000003" customHeight="1">
      <c r="A63" s="74" t="s">
        <v>195</v>
      </c>
      <c r="B63" s="75">
        <f>SUM(B59:B62)</f>
        <v>8</v>
      </c>
      <c r="C63" s="75">
        <f t="shared" ref="C63:W63" si="56">SUM(C59:C62)</f>
        <v>2</v>
      </c>
      <c r="D63" s="75">
        <f t="shared" si="56"/>
        <v>2</v>
      </c>
      <c r="E63" s="75">
        <f t="shared" si="56"/>
        <v>1</v>
      </c>
      <c r="F63" s="75">
        <f t="shared" si="56"/>
        <v>3</v>
      </c>
      <c r="G63" s="75">
        <f t="shared" si="56"/>
        <v>20</v>
      </c>
      <c r="H63" s="75">
        <f t="shared" si="56"/>
        <v>10</v>
      </c>
      <c r="I63" s="75">
        <f t="shared" si="56"/>
        <v>5</v>
      </c>
      <c r="J63" s="75">
        <f t="shared" si="56"/>
        <v>4</v>
      </c>
      <c r="K63" s="75">
        <f t="shared" si="56"/>
        <v>1</v>
      </c>
      <c r="L63" s="75">
        <f t="shared" si="56"/>
        <v>7</v>
      </c>
      <c r="M63" s="75">
        <f t="shared" si="56"/>
        <v>3</v>
      </c>
      <c r="N63" s="75">
        <f t="shared" si="56"/>
        <v>2</v>
      </c>
      <c r="O63" s="75">
        <f t="shared" si="56"/>
        <v>1</v>
      </c>
      <c r="P63" s="75">
        <f t="shared" si="56"/>
        <v>1</v>
      </c>
      <c r="Q63" s="75">
        <f t="shared" si="56"/>
        <v>17</v>
      </c>
      <c r="R63" s="75">
        <f t="shared" si="56"/>
        <v>10</v>
      </c>
      <c r="S63" s="75">
        <f t="shared" si="56"/>
        <v>4</v>
      </c>
      <c r="T63" s="75">
        <f t="shared" si="56"/>
        <v>0</v>
      </c>
      <c r="U63" s="75">
        <f t="shared" si="56"/>
        <v>0</v>
      </c>
      <c r="V63" s="75">
        <f t="shared" si="56"/>
        <v>3</v>
      </c>
      <c r="W63" s="75">
        <f t="shared" si="56"/>
        <v>52</v>
      </c>
    </row>
    <row r="64" spans="1:24" ht="60" customHeight="1">
      <c r="A64" s="266" t="s">
        <v>4</v>
      </c>
      <c r="B64" s="266"/>
      <c r="C64" s="266"/>
      <c r="D64" s="266"/>
      <c r="E64" s="266"/>
      <c r="F64" s="266"/>
      <c r="G64" s="266"/>
      <c r="H64" s="266"/>
      <c r="I64" s="266"/>
      <c r="J64" s="266"/>
      <c r="K64" s="266"/>
      <c r="L64" s="266"/>
      <c r="M64" s="266"/>
      <c r="N64" s="266"/>
      <c r="O64" s="266"/>
      <c r="P64" s="266"/>
      <c r="Q64" s="266"/>
      <c r="R64" s="266"/>
      <c r="S64" s="266"/>
      <c r="T64" s="266"/>
      <c r="U64" s="266"/>
      <c r="V64" s="266"/>
      <c r="W64" s="266"/>
      <c r="X64" s="65" t="s">
        <v>218</v>
      </c>
    </row>
    <row r="65" spans="1:23" ht="39.950000000000003" customHeight="1">
      <c r="A65" s="163" t="s">
        <v>186</v>
      </c>
      <c r="B65" s="164">
        <f>SUM(C65:F65)</f>
        <v>0</v>
      </c>
      <c r="C65" s="164">
        <v>0</v>
      </c>
      <c r="D65" s="164">
        <v>0</v>
      </c>
      <c r="E65" s="164">
        <v>0</v>
      </c>
      <c r="F65" s="164">
        <v>0</v>
      </c>
      <c r="G65" s="164">
        <f>SUM(H65:K65)</f>
        <v>0</v>
      </c>
      <c r="H65" s="164">
        <v>0</v>
      </c>
      <c r="I65" s="164">
        <v>0</v>
      </c>
      <c r="J65" s="164">
        <v>0</v>
      </c>
      <c r="K65" s="164">
        <v>0</v>
      </c>
      <c r="L65" s="164">
        <f>SUM(M65:P65)</f>
        <v>0</v>
      </c>
      <c r="M65" s="164">
        <v>0</v>
      </c>
      <c r="N65" s="164">
        <v>0</v>
      </c>
      <c r="O65" s="164">
        <v>0</v>
      </c>
      <c r="P65" s="164">
        <v>0</v>
      </c>
      <c r="Q65" s="164">
        <f>+SUM(R65:V65)</f>
        <v>0</v>
      </c>
      <c r="R65" s="164">
        <v>0</v>
      </c>
      <c r="S65" s="164">
        <v>0</v>
      </c>
      <c r="T65" s="164">
        <v>0</v>
      </c>
      <c r="U65" s="164">
        <v>0</v>
      </c>
      <c r="V65" s="164">
        <v>0</v>
      </c>
      <c r="W65" s="164">
        <f>B65+G65+L65+Q65</f>
        <v>0</v>
      </c>
    </row>
    <row r="66" spans="1:23" ht="39.950000000000003" customHeight="1">
      <c r="A66" s="72" t="s">
        <v>182</v>
      </c>
      <c r="B66" s="73">
        <f t="shared" ref="B66:B69" si="57">SUM(C66:F66)</f>
        <v>0</v>
      </c>
      <c r="C66" s="27">
        <v>0</v>
      </c>
      <c r="D66" s="27">
        <v>0</v>
      </c>
      <c r="E66" s="27">
        <v>0</v>
      </c>
      <c r="F66" s="27">
        <v>0</v>
      </c>
      <c r="G66" s="73">
        <f t="shared" ref="G66:G69" si="58">SUM(H66:K66)</f>
        <v>0</v>
      </c>
      <c r="H66" s="27">
        <v>0</v>
      </c>
      <c r="I66" s="27">
        <v>0</v>
      </c>
      <c r="J66" s="27">
        <v>0</v>
      </c>
      <c r="K66" s="27">
        <v>0</v>
      </c>
      <c r="L66" s="73">
        <f t="shared" ref="L66:L69" si="59">SUM(M66:P66)</f>
        <v>0</v>
      </c>
      <c r="M66" s="27">
        <v>0</v>
      </c>
      <c r="N66" s="27">
        <v>0</v>
      </c>
      <c r="O66" s="27">
        <v>0</v>
      </c>
      <c r="P66" s="27">
        <v>0</v>
      </c>
      <c r="Q66" s="73">
        <f t="shared" ref="Q66:Q69" si="60">+SUM(R66:V66)</f>
        <v>0</v>
      </c>
      <c r="R66" s="27">
        <v>0</v>
      </c>
      <c r="S66" s="27">
        <v>0</v>
      </c>
      <c r="T66" s="27">
        <v>0</v>
      </c>
      <c r="U66" s="27">
        <v>0</v>
      </c>
      <c r="V66" s="27">
        <v>0</v>
      </c>
      <c r="W66" s="5">
        <f t="shared" ref="W66:W69" si="61">B66+G66+L66+Q66</f>
        <v>0</v>
      </c>
    </row>
    <row r="67" spans="1:23" ht="39.950000000000003" customHeight="1">
      <c r="A67" s="72" t="s">
        <v>183</v>
      </c>
      <c r="B67" s="73">
        <f t="shared" si="57"/>
        <v>0</v>
      </c>
      <c r="C67" s="27">
        <v>0</v>
      </c>
      <c r="D67" s="27">
        <v>0</v>
      </c>
      <c r="E67" s="27">
        <v>0</v>
      </c>
      <c r="F67" s="27">
        <v>0</v>
      </c>
      <c r="G67" s="73">
        <f t="shared" si="58"/>
        <v>0</v>
      </c>
      <c r="H67" s="27">
        <v>0</v>
      </c>
      <c r="I67" s="27">
        <v>0</v>
      </c>
      <c r="J67" s="27">
        <v>0</v>
      </c>
      <c r="K67" s="27">
        <v>0</v>
      </c>
      <c r="L67" s="73">
        <f t="shared" si="59"/>
        <v>0</v>
      </c>
      <c r="M67" s="27">
        <v>0</v>
      </c>
      <c r="N67" s="27">
        <v>0</v>
      </c>
      <c r="O67" s="27">
        <v>0</v>
      </c>
      <c r="P67" s="27">
        <v>0</v>
      </c>
      <c r="Q67" s="73">
        <f t="shared" si="60"/>
        <v>0</v>
      </c>
      <c r="R67" s="27">
        <v>0</v>
      </c>
      <c r="S67" s="27">
        <v>0</v>
      </c>
      <c r="T67" s="27">
        <v>0</v>
      </c>
      <c r="U67" s="27">
        <v>0</v>
      </c>
      <c r="V67" s="27">
        <v>0</v>
      </c>
      <c r="W67" s="5">
        <f t="shared" si="61"/>
        <v>0</v>
      </c>
    </row>
    <row r="68" spans="1:23" ht="39.950000000000003" customHeight="1">
      <c r="A68" s="72" t="s">
        <v>184</v>
      </c>
      <c r="B68" s="73">
        <f t="shared" si="57"/>
        <v>0</v>
      </c>
      <c r="C68" s="27"/>
      <c r="D68" s="27"/>
      <c r="E68" s="27"/>
      <c r="F68" s="27"/>
      <c r="G68" s="73">
        <f t="shared" si="58"/>
        <v>0</v>
      </c>
      <c r="H68" s="27"/>
      <c r="I68" s="27"/>
      <c r="J68" s="27"/>
      <c r="K68" s="27"/>
      <c r="L68" s="73">
        <f t="shared" si="59"/>
        <v>0</v>
      </c>
      <c r="M68" s="27"/>
      <c r="N68" s="27"/>
      <c r="O68" s="27"/>
      <c r="P68" s="27"/>
      <c r="Q68" s="73">
        <f t="shared" si="60"/>
        <v>0</v>
      </c>
      <c r="R68" s="27"/>
      <c r="S68" s="27"/>
      <c r="T68" s="27"/>
      <c r="U68" s="27"/>
      <c r="V68" s="27"/>
      <c r="W68" s="5">
        <f t="shared" si="61"/>
        <v>0</v>
      </c>
    </row>
    <row r="69" spans="1:23" ht="39.950000000000003" customHeight="1">
      <c r="A69" s="72" t="s">
        <v>185</v>
      </c>
      <c r="B69" s="73">
        <f t="shared" si="57"/>
        <v>0</v>
      </c>
      <c r="C69" s="27"/>
      <c r="D69" s="27"/>
      <c r="E69" s="27"/>
      <c r="F69" s="27"/>
      <c r="G69" s="73">
        <f t="shared" si="58"/>
        <v>0</v>
      </c>
      <c r="H69" s="27"/>
      <c r="I69" s="27"/>
      <c r="J69" s="27"/>
      <c r="K69" s="27"/>
      <c r="L69" s="73">
        <f t="shared" si="59"/>
        <v>0</v>
      </c>
      <c r="M69" s="27"/>
      <c r="N69" s="27"/>
      <c r="O69" s="27"/>
      <c r="P69" s="27"/>
      <c r="Q69" s="73">
        <f t="shared" si="60"/>
        <v>0</v>
      </c>
      <c r="R69" s="27"/>
      <c r="S69" s="27"/>
      <c r="T69" s="27"/>
      <c r="U69" s="27"/>
      <c r="V69" s="27"/>
      <c r="W69" s="5">
        <f t="shared" si="61"/>
        <v>0</v>
      </c>
    </row>
    <row r="70" spans="1:23" ht="39.950000000000003" customHeight="1">
      <c r="A70" s="74" t="s">
        <v>195</v>
      </c>
      <c r="B70" s="75">
        <f>SUM(B66:B69)</f>
        <v>0</v>
      </c>
      <c r="C70" s="75">
        <f t="shared" ref="C70:W70" si="62">SUM(C66:C69)</f>
        <v>0</v>
      </c>
      <c r="D70" s="75">
        <f t="shared" si="62"/>
        <v>0</v>
      </c>
      <c r="E70" s="75">
        <f t="shared" si="62"/>
        <v>0</v>
      </c>
      <c r="F70" s="75">
        <f t="shared" si="62"/>
        <v>0</v>
      </c>
      <c r="G70" s="75">
        <f t="shared" si="62"/>
        <v>0</v>
      </c>
      <c r="H70" s="75">
        <f t="shared" si="62"/>
        <v>0</v>
      </c>
      <c r="I70" s="75">
        <f t="shared" si="62"/>
        <v>0</v>
      </c>
      <c r="J70" s="75">
        <f t="shared" si="62"/>
        <v>0</v>
      </c>
      <c r="K70" s="75">
        <f t="shared" si="62"/>
        <v>0</v>
      </c>
      <c r="L70" s="75">
        <f t="shared" si="62"/>
        <v>0</v>
      </c>
      <c r="M70" s="75">
        <f t="shared" si="62"/>
        <v>0</v>
      </c>
      <c r="N70" s="75">
        <f t="shared" si="62"/>
        <v>0</v>
      </c>
      <c r="O70" s="75">
        <f t="shared" si="62"/>
        <v>0</v>
      </c>
      <c r="P70" s="75">
        <f t="shared" si="62"/>
        <v>0</v>
      </c>
      <c r="Q70" s="75">
        <f t="shared" si="62"/>
        <v>0</v>
      </c>
      <c r="R70" s="75">
        <f t="shared" si="62"/>
        <v>0</v>
      </c>
      <c r="S70" s="75">
        <f t="shared" si="62"/>
        <v>0</v>
      </c>
      <c r="T70" s="75">
        <f t="shared" si="62"/>
        <v>0</v>
      </c>
      <c r="U70" s="75">
        <f t="shared" si="62"/>
        <v>0</v>
      </c>
      <c r="V70" s="75">
        <f t="shared" si="62"/>
        <v>0</v>
      </c>
      <c r="W70" s="75">
        <f t="shared" si="62"/>
        <v>0</v>
      </c>
    </row>
    <row r="71" spans="1:23" ht="21.75" customHeight="1">
      <c r="A71" s="90" t="s">
        <v>203</v>
      </c>
      <c r="B71" s="91"/>
      <c r="C71" s="91"/>
      <c r="D71" s="91"/>
      <c r="E71" s="91"/>
      <c r="F71" s="91"/>
      <c r="G71" s="91"/>
      <c r="H71" s="91"/>
      <c r="I71" s="91"/>
      <c r="J71" s="91"/>
      <c r="K71" s="91"/>
      <c r="L71" s="91"/>
      <c r="M71" s="91"/>
      <c r="N71" s="91"/>
      <c r="O71" s="91"/>
      <c r="P71" s="91"/>
      <c r="Q71" s="91"/>
      <c r="R71" s="91"/>
      <c r="S71" s="91"/>
      <c r="T71" s="91"/>
      <c r="U71" s="91"/>
      <c r="V71" s="91"/>
      <c r="W71" s="91"/>
    </row>
  </sheetData>
  <mergeCells count="9">
    <mergeCell ref="A43:W43"/>
    <mergeCell ref="A2:W2"/>
    <mergeCell ref="A36:W36"/>
    <mergeCell ref="A57:W57"/>
    <mergeCell ref="A64:W64"/>
    <mergeCell ref="A29:W29"/>
    <mergeCell ref="A15:W15"/>
    <mergeCell ref="A22:W22"/>
    <mergeCell ref="A50:W50"/>
  </mergeCells>
  <pageMargins left="0.74803149606299213" right="0.74803149606299213" top="0.98425196850393704" bottom="0.98425196850393704" header="0.51181102362204722" footer="0.51181102362204722"/>
  <pageSetup paperSize="9" scale="35" firstPageNumber="37" fitToHeight="4" orientation="landscape" useFirstPageNumber="1" r:id="rId1"/>
  <headerFooter alignWithMargins="0">
    <oddFooter>&amp;R Page &amp;P</oddFooter>
  </headerFooter>
  <rowBreaks count="3" manualBreakCount="3">
    <brk id="21" max="22" man="1"/>
    <brk id="42" max="22" man="1"/>
    <brk id="63" max="22" man="1"/>
  </rowBreaks>
</worksheet>
</file>

<file path=xl/worksheets/sheet15.xml><?xml version="1.0" encoding="utf-8"?>
<worksheet xmlns="http://schemas.openxmlformats.org/spreadsheetml/2006/main" xmlns:r="http://schemas.openxmlformats.org/officeDocument/2006/relationships">
  <sheetPr>
    <tabColor rgb="FF00B050"/>
  </sheetPr>
  <dimension ref="A1:Q29"/>
  <sheetViews>
    <sheetView view="pageBreakPreview" zoomScale="50" zoomScaleNormal="100" zoomScaleSheetLayoutView="50" workbookViewId="0">
      <selection activeCell="T7" sqref="T7"/>
    </sheetView>
  </sheetViews>
  <sheetFormatPr defaultRowHeight="18"/>
  <cols>
    <col min="1" max="1" width="80.7109375" customWidth="1"/>
    <col min="2" max="2" width="42.7109375" customWidth="1"/>
    <col min="3" max="14" width="18.7109375" customWidth="1"/>
    <col min="15" max="15" width="14.7109375" hidden="1" customWidth="1"/>
    <col min="16" max="16" width="13.42578125" style="157" hidden="1" customWidth="1"/>
    <col min="17" max="17" width="13.42578125" style="49" customWidth="1"/>
    <col min="18" max="28" width="13.42578125" customWidth="1"/>
  </cols>
  <sheetData>
    <row r="1" spans="1:16" ht="200.1" customHeight="1">
      <c r="A1" s="273" t="s">
        <v>219</v>
      </c>
      <c r="B1" s="273"/>
      <c r="C1" s="274" t="s">
        <v>186</v>
      </c>
      <c r="D1" s="274"/>
      <c r="E1" s="270" t="s">
        <v>220</v>
      </c>
      <c r="F1" s="270"/>
      <c r="G1" s="270" t="s">
        <v>221</v>
      </c>
      <c r="H1" s="270"/>
      <c r="I1" s="275" t="s">
        <v>222</v>
      </c>
      <c r="J1" s="275"/>
      <c r="K1" s="275" t="s">
        <v>223</v>
      </c>
      <c r="L1" s="275"/>
      <c r="M1" s="270" t="s">
        <v>224</v>
      </c>
      <c r="N1" s="270"/>
      <c r="O1" s="271" t="s">
        <v>3</v>
      </c>
    </row>
    <row r="2" spans="1:16" ht="17.25" customHeight="1" thickBot="1">
      <c r="A2" s="273"/>
      <c r="B2" s="273"/>
      <c r="C2" s="206" t="s">
        <v>0</v>
      </c>
      <c r="D2" s="206" t="s">
        <v>2</v>
      </c>
      <c r="E2" s="93" t="s">
        <v>0</v>
      </c>
      <c r="F2" s="92" t="s">
        <v>2</v>
      </c>
      <c r="G2" s="93" t="s">
        <v>0</v>
      </c>
      <c r="H2" s="92" t="s">
        <v>2</v>
      </c>
      <c r="I2" s="93" t="s">
        <v>0</v>
      </c>
      <c r="J2" s="92" t="s">
        <v>2</v>
      </c>
      <c r="K2" s="93" t="s">
        <v>0</v>
      </c>
      <c r="L2" s="92" t="s">
        <v>2</v>
      </c>
      <c r="M2" s="92" t="s">
        <v>0</v>
      </c>
      <c r="N2" s="92" t="s">
        <v>2</v>
      </c>
      <c r="O2" s="272"/>
    </row>
    <row r="3" spans="1:16" ht="69.95" customHeight="1">
      <c r="A3" s="269" t="s">
        <v>397</v>
      </c>
      <c r="B3" s="269"/>
      <c r="C3" s="269"/>
      <c r="D3" s="269"/>
      <c r="E3" s="269"/>
      <c r="F3" s="269"/>
      <c r="G3" s="269"/>
      <c r="H3" s="269"/>
      <c r="I3" s="269"/>
      <c r="J3" s="269"/>
      <c r="K3" s="269"/>
      <c r="L3" s="269"/>
      <c r="M3" s="269"/>
      <c r="N3" s="269"/>
      <c r="O3" s="26"/>
      <c r="P3" s="158"/>
    </row>
    <row r="4" spans="1:16" ht="90" customHeight="1">
      <c r="A4" s="159" t="s">
        <v>398</v>
      </c>
      <c r="B4" s="94" t="s">
        <v>1</v>
      </c>
      <c r="C4" s="212"/>
      <c r="D4" s="207"/>
      <c r="E4" s="208">
        <v>112</v>
      </c>
      <c r="F4" s="209"/>
      <c r="G4" s="208">
        <v>114</v>
      </c>
      <c r="H4" s="210">
        <f>G4/E4-100%</f>
        <v>1.7857142857142794E-2</v>
      </c>
      <c r="I4" s="208"/>
      <c r="J4" s="209"/>
      <c r="K4" s="208"/>
      <c r="L4" s="209"/>
      <c r="M4" s="211">
        <f>G4</f>
        <v>114</v>
      </c>
      <c r="N4" s="209"/>
      <c r="O4" s="17"/>
      <c r="P4" s="158" t="s">
        <v>116</v>
      </c>
    </row>
    <row r="5" spans="1:16" ht="90" customHeight="1">
      <c r="A5" s="269" t="s">
        <v>467</v>
      </c>
      <c r="B5" s="269"/>
      <c r="C5" s="269"/>
      <c r="D5" s="269"/>
      <c r="E5" s="269"/>
      <c r="F5" s="269"/>
      <c r="G5" s="269"/>
      <c r="H5" s="269"/>
      <c r="I5" s="269"/>
      <c r="J5" s="269"/>
      <c r="K5" s="269"/>
      <c r="L5" s="269"/>
      <c r="M5" s="269"/>
      <c r="N5" s="269"/>
      <c r="O5" s="232"/>
      <c r="P5" s="158"/>
    </row>
    <row r="6" spans="1:16" ht="110.1" customHeight="1" thickBot="1">
      <c r="A6" s="159" t="s">
        <v>468</v>
      </c>
      <c r="B6" s="94" t="s">
        <v>1</v>
      </c>
      <c r="C6" s="212"/>
      <c r="D6" s="207"/>
      <c r="E6" s="208">
        <v>0</v>
      </c>
      <c r="F6" s="209"/>
      <c r="G6" s="208">
        <v>4</v>
      </c>
      <c r="H6" s="210" t="e">
        <f>G6/E6-100%</f>
        <v>#DIV/0!</v>
      </c>
      <c r="I6" s="208"/>
      <c r="J6" s="209"/>
      <c r="K6" s="208"/>
      <c r="L6" s="209"/>
      <c r="M6" s="211">
        <f>E6+G6+I6+K6</f>
        <v>4</v>
      </c>
      <c r="N6" s="209"/>
      <c r="O6" s="18"/>
    </row>
    <row r="7" spans="1:16" ht="110.1" customHeight="1">
      <c r="A7" s="159" t="s">
        <v>469</v>
      </c>
      <c r="B7" s="94" t="s">
        <v>1</v>
      </c>
      <c r="C7" s="212"/>
      <c r="D7" s="207"/>
      <c r="E7" s="208">
        <v>14</v>
      </c>
      <c r="F7" s="209"/>
      <c r="G7" s="208">
        <v>19</v>
      </c>
      <c r="H7" s="210"/>
      <c r="I7" s="208"/>
      <c r="J7" s="209"/>
      <c r="K7" s="208"/>
      <c r="L7" s="209"/>
      <c r="M7" s="211">
        <f>E7+G7+I7+K7</f>
        <v>33</v>
      </c>
      <c r="N7" s="209"/>
      <c r="O7" s="21"/>
    </row>
    <row r="8" spans="1:16" ht="110.1" customHeight="1">
      <c r="A8" s="159" t="s">
        <v>470</v>
      </c>
      <c r="B8" s="94" t="s">
        <v>1</v>
      </c>
      <c r="C8" s="212"/>
      <c r="D8" s="207"/>
      <c r="E8" s="208">
        <v>8</v>
      </c>
      <c r="F8" s="209"/>
      <c r="G8" s="208">
        <v>3</v>
      </c>
      <c r="H8" s="210"/>
      <c r="I8" s="208"/>
      <c r="J8" s="209"/>
      <c r="K8" s="208"/>
      <c r="L8" s="209"/>
      <c r="M8" s="211">
        <f t="shared" ref="M8:M9" si="0">E8+G8+I8+K8</f>
        <v>11</v>
      </c>
      <c r="N8" s="209"/>
      <c r="O8" s="21"/>
    </row>
    <row r="9" spans="1:16" ht="110.1" customHeight="1">
      <c r="A9" s="159" t="s">
        <v>471</v>
      </c>
      <c r="B9" s="94" t="s">
        <v>1</v>
      </c>
      <c r="C9" s="212"/>
      <c r="D9" s="207"/>
      <c r="E9" s="208">
        <v>0</v>
      </c>
      <c r="F9" s="209"/>
      <c r="G9" s="208">
        <v>3</v>
      </c>
      <c r="H9" s="210"/>
      <c r="I9" s="208"/>
      <c r="J9" s="209"/>
      <c r="K9" s="208"/>
      <c r="L9" s="209"/>
      <c r="M9" s="211">
        <f t="shared" si="0"/>
        <v>3</v>
      </c>
      <c r="N9" s="209"/>
      <c r="O9" s="21"/>
    </row>
    <row r="10" spans="1:16" ht="110.1" customHeight="1">
      <c r="A10" s="159" t="s">
        <v>472</v>
      </c>
      <c r="B10" s="94" t="s">
        <v>1</v>
      </c>
      <c r="C10" s="219">
        <f>SUM(C6:C9)</f>
        <v>0</v>
      </c>
      <c r="D10" s="207"/>
      <c r="E10" s="208">
        <f>SUM(E6:E9)</f>
        <v>22</v>
      </c>
      <c r="F10" s="209"/>
      <c r="G10" s="208">
        <f>SUM(G6:G9)</f>
        <v>29</v>
      </c>
      <c r="H10" s="210"/>
      <c r="I10" s="208">
        <f>SUM(I6:I9)</f>
        <v>0</v>
      </c>
      <c r="J10" s="209"/>
      <c r="K10" s="208">
        <f>SUM(K6:K9)</f>
        <v>0</v>
      </c>
      <c r="L10" s="209"/>
      <c r="M10" s="211">
        <f>SUM(M6:M9)</f>
        <v>51</v>
      </c>
      <c r="N10" s="209"/>
      <c r="O10" s="21"/>
    </row>
    <row r="11" spans="1:16" ht="60" customHeight="1">
      <c r="A11" s="159"/>
      <c r="B11" s="94"/>
      <c r="C11" s="96"/>
      <c r="D11" s="95"/>
      <c r="E11" s="96"/>
      <c r="F11" s="97"/>
      <c r="G11" s="96"/>
      <c r="H11" s="98"/>
      <c r="I11" s="96"/>
      <c r="J11" s="97"/>
      <c r="K11" s="96"/>
      <c r="L11" s="97"/>
      <c r="M11" s="99"/>
      <c r="N11" s="97"/>
      <c r="O11" s="21"/>
    </row>
    <row r="12" spans="1:16" ht="60" customHeight="1">
      <c r="A12" s="159"/>
      <c r="B12" s="94"/>
      <c r="C12" s="96"/>
      <c r="D12" s="95"/>
      <c r="E12" s="96"/>
      <c r="F12" s="97"/>
      <c r="G12" s="96"/>
      <c r="H12" s="98"/>
      <c r="I12" s="96"/>
      <c r="J12" s="97"/>
      <c r="K12" s="96"/>
      <c r="L12" s="97"/>
      <c r="M12" s="99"/>
      <c r="N12" s="97"/>
      <c r="O12" s="21"/>
    </row>
    <row r="13" spans="1:16" ht="60" customHeight="1">
      <c r="A13" s="159"/>
      <c r="B13" s="94"/>
      <c r="C13" s="96"/>
      <c r="D13" s="95"/>
      <c r="E13" s="96"/>
      <c r="F13" s="97"/>
      <c r="G13" s="96"/>
      <c r="H13" s="98"/>
      <c r="I13" s="96"/>
      <c r="J13" s="97"/>
      <c r="K13" s="96"/>
      <c r="L13" s="97"/>
      <c r="M13" s="99"/>
      <c r="N13" s="97"/>
      <c r="O13" s="21"/>
    </row>
    <row r="14" spans="1:16" ht="60" customHeight="1">
      <c r="A14" s="159"/>
      <c r="B14" s="94"/>
      <c r="C14" s="96"/>
      <c r="D14" s="95"/>
      <c r="E14" s="96"/>
      <c r="F14" s="97"/>
      <c r="G14" s="96"/>
      <c r="H14" s="98"/>
      <c r="I14" s="96"/>
      <c r="J14" s="97"/>
      <c r="K14" s="96"/>
      <c r="L14" s="97"/>
      <c r="M14" s="99"/>
      <c r="N14" s="97"/>
      <c r="O14" s="21"/>
    </row>
    <row r="15" spans="1:16" ht="60" customHeight="1">
      <c r="A15" s="159"/>
      <c r="B15" s="94"/>
      <c r="C15" s="96"/>
      <c r="D15" s="95"/>
      <c r="E15" s="96"/>
      <c r="F15" s="97"/>
      <c r="G15" s="96"/>
      <c r="H15" s="98"/>
      <c r="I15" s="96"/>
      <c r="J15" s="97"/>
      <c r="K15" s="96"/>
      <c r="L15" s="97"/>
      <c r="M15" s="99"/>
      <c r="N15" s="97"/>
      <c r="O15" s="21"/>
    </row>
    <row r="16" spans="1:16" ht="60" customHeight="1">
      <c r="A16" s="159"/>
      <c r="B16" s="94"/>
      <c r="C16" s="96"/>
      <c r="D16" s="95"/>
      <c r="E16" s="96"/>
      <c r="F16" s="97"/>
      <c r="G16" s="96"/>
      <c r="H16" s="98"/>
      <c r="I16" s="96"/>
      <c r="J16" s="97"/>
      <c r="K16" s="96"/>
      <c r="L16" s="97"/>
      <c r="M16" s="99"/>
      <c r="N16" s="97"/>
      <c r="O16" s="21"/>
    </row>
    <row r="17" spans="1:14">
      <c r="A17" s="100"/>
      <c r="B17" s="100"/>
      <c r="C17" s="100"/>
      <c r="D17" s="100"/>
      <c r="E17" s="100"/>
      <c r="F17" s="100"/>
      <c r="G17" s="100"/>
      <c r="H17" s="100"/>
      <c r="I17" s="100"/>
      <c r="J17" s="100"/>
      <c r="K17" s="100"/>
      <c r="L17" s="100"/>
      <c r="M17" s="100"/>
      <c r="N17" s="100"/>
    </row>
    <row r="22" spans="1:14" ht="39.950000000000003" customHeight="1"/>
    <row r="23" spans="1:14" ht="39.950000000000003" customHeight="1"/>
    <row r="24" spans="1:14" ht="39.950000000000003" customHeight="1"/>
    <row r="25" spans="1:14" ht="39.950000000000003" customHeight="1"/>
    <row r="26" spans="1:14" ht="39.950000000000003" customHeight="1"/>
    <row r="27" spans="1:14" ht="39.950000000000003" customHeight="1"/>
    <row r="28" spans="1:14" ht="39.950000000000003" customHeight="1"/>
    <row r="29" spans="1:14" ht="39.950000000000003" customHeight="1"/>
  </sheetData>
  <mergeCells count="10">
    <mergeCell ref="A5:N5"/>
    <mergeCell ref="A3:N3"/>
    <mergeCell ref="M1:N1"/>
    <mergeCell ref="O1:O2"/>
    <mergeCell ref="A1:B2"/>
    <mergeCell ref="C1:D1"/>
    <mergeCell ref="E1:F1"/>
    <mergeCell ref="G1:H1"/>
    <mergeCell ref="I1:J1"/>
    <mergeCell ref="K1:L1"/>
  </mergeCells>
  <pageMargins left="0.74803149606299213" right="0.74803149606299213" top="0.98425196850393704" bottom="0.98425196850393704" header="0.51181102362204722" footer="0.51181102362204722"/>
  <pageSetup paperSize="9" scale="38" firstPageNumber="41" fitToHeight="2" orientation="landscape" useFirstPageNumber="1" r:id="rId1"/>
  <headerFooter alignWithMargins="0">
    <oddFooter>&amp;R Page &amp;P</oddFooter>
  </headerFooter>
</worksheet>
</file>

<file path=xl/worksheets/sheet16.xml><?xml version="1.0" encoding="utf-8"?>
<worksheet xmlns="http://schemas.openxmlformats.org/spreadsheetml/2006/main" xmlns:r="http://schemas.openxmlformats.org/officeDocument/2006/relationships">
  <sheetPr>
    <tabColor rgb="FF00B050"/>
    <pageSetUpPr fitToPage="1"/>
  </sheetPr>
  <dimension ref="A1:N31"/>
  <sheetViews>
    <sheetView view="pageBreakPreview" zoomScale="60" zoomScaleNormal="100" workbookViewId="0">
      <selection activeCell="I11" sqref="I11"/>
    </sheetView>
  </sheetViews>
  <sheetFormatPr defaultRowHeight="12.75"/>
  <cols>
    <col min="1" max="1" width="70.7109375" style="50" customWidth="1"/>
    <col min="2" max="2" width="40.7109375" style="50" customWidth="1"/>
    <col min="3" max="14" width="14.7109375" style="50" customWidth="1"/>
    <col min="15" max="27" width="13.42578125" style="50" customWidth="1"/>
    <col min="28" max="16384" width="9.140625" style="50"/>
  </cols>
  <sheetData>
    <row r="1" spans="1:14" ht="200.1" customHeight="1">
      <c r="A1" s="273" t="s">
        <v>491</v>
      </c>
      <c r="B1" s="273"/>
      <c r="C1" s="276" t="s">
        <v>490</v>
      </c>
      <c r="D1" s="276"/>
      <c r="E1" s="270" t="s">
        <v>220</v>
      </c>
      <c r="F1" s="270"/>
      <c r="G1" s="270" t="s">
        <v>221</v>
      </c>
      <c r="H1" s="270"/>
      <c r="I1" s="275" t="s">
        <v>222</v>
      </c>
      <c r="J1" s="275"/>
      <c r="K1" s="275" t="s">
        <v>223</v>
      </c>
      <c r="L1" s="275"/>
      <c r="M1" s="270" t="s">
        <v>224</v>
      </c>
      <c r="N1" s="270"/>
    </row>
    <row r="2" spans="1:14" ht="17.25" customHeight="1">
      <c r="A2" s="273"/>
      <c r="B2" s="273"/>
      <c r="C2" s="92" t="s">
        <v>0</v>
      </c>
      <c r="D2" s="92" t="s">
        <v>2</v>
      </c>
      <c r="E2" s="93" t="s">
        <v>0</v>
      </c>
      <c r="F2" s="92" t="s">
        <v>2</v>
      </c>
      <c r="G2" s="93" t="s">
        <v>0</v>
      </c>
      <c r="H2" s="92" t="s">
        <v>2</v>
      </c>
      <c r="I2" s="93" t="s">
        <v>0</v>
      </c>
      <c r="J2" s="92" t="s">
        <v>2</v>
      </c>
      <c r="K2" s="93" t="s">
        <v>0</v>
      </c>
      <c r="L2" s="92" t="s">
        <v>2</v>
      </c>
      <c r="M2" s="92" t="s">
        <v>0</v>
      </c>
      <c r="N2" s="92" t="s">
        <v>2</v>
      </c>
    </row>
    <row r="3" spans="1:14" ht="80.099999999999994" customHeight="1">
      <c r="A3" s="255" t="s">
        <v>489</v>
      </c>
      <c r="B3" s="94" t="s">
        <v>1</v>
      </c>
      <c r="C3" s="251">
        <v>7</v>
      </c>
      <c r="D3" s="259"/>
      <c r="E3" s="251">
        <v>7</v>
      </c>
      <c r="F3" s="257"/>
      <c r="G3" s="251">
        <v>6</v>
      </c>
      <c r="H3" s="258">
        <f>G3/E3-100%</f>
        <v>-0.1428571428571429</v>
      </c>
      <c r="I3" s="251"/>
      <c r="J3" s="257"/>
      <c r="K3" s="251"/>
      <c r="L3" s="257"/>
      <c r="M3" s="251">
        <f>G3</f>
        <v>6</v>
      </c>
      <c r="N3" s="256"/>
    </row>
    <row r="4" spans="1:14" ht="99.95" customHeight="1">
      <c r="A4" s="255" t="s">
        <v>507</v>
      </c>
      <c r="B4" s="94" t="s">
        <v>1</v>
      </c>
      <c r="C4" s="251">
        <v>1</v>
      </c>
      <c r="D4" s="254">
        <f>C4/C3</f>
        <v>0.14285714285714285</v>
      </c>
      <c r="E4" s="251">
        <v>0</v>
      </c>
      <c r="F4" s="252">
        <f>E4/E3</f>
        <v>0</v>
      </c>
      <c r="G4" s="251">
        <v>0</v>
      </c>
      <c r="H4" s="250">
        <f>G4/G3</f>
        <v>0</v>
      </c>
      <c r="I4" s="251"/>
      <c r="J4" s="252" t="e">
        <f>I4/I3</f>
        <v>#DIV/0!</v>
      </c>
      <c r="K4" s="251"/>
      <c r="L4" s="252" t="e">
        <f>K4/K3</f>
        <v>#DIV/0!</v>
      </c>
      <c r="M4" s="251">
        <f>G4</f>
        <v>0</v>
      </c>
      <c r="N4" s="250">
        <f>M4/M3</f>
        <v>0</v>
      </c>
    </row>
    <row r="5" spans="1:14" ht="80.099999999999994" customHeight="1">
      <c r="A5" s="255" t="s">
        <v>508</v>
      </c>
      <c r="B5" s="94" t="s">
        <v>1</v>
      </c>
      <c r="C5" s="251">
        <v>1</v>
      </c>
      <c r="D5" s="254"/>
      <c r="E5" s="251">
        <v>0</v>
      </c>
      <c r="F5" s="252"/>
      <c r="G5" s="251">
        <v>0</v>
      </c>
      <c r="H5" s="253"/>
      <c r="I5" s="251"/>
      <c r="J5" s="252"/>
      <c r="K5" s="251"/>
      <c r="L5" s="252"/>
      <c r="M5" s="251">
        <f>E5+G5+I5+K5</f>
        <v>0</v>
      </c>
      <c r="N5" s="250"/>
    </row>
    <row r="6" spans="1:14" ht="20.100000000000001" customHeight="1">
      <c r="A6" s="249" t="s">
        <v>506</v>
      </c>
      <c r="B6" s="248"/>
      <c r="C6" s="248"/>
      <c r="D6" s="248"/>
      <c r="E6" s="248"/>
      <c r="F6" s="248"/>
      <c r="G6" s="248"/>
      <c r="H6" s="248"/>
      <c r="I6" s="248"/>
      <c r="J6" s="248"/>
      <c r="K6" s="248"/>
      <c r="L6" s="248"/>
      <c r="M6" s="248"/>
      <c r="N6" s="248"/>
    </row>
    <row r="7" spans="1:14" ht="39.950000000000003" customHeight="1"/>
    <row r="8" spans="1:14" ht="39.950000000000003" customHeight="1"/>
    <row r="9" spans="1:14" ht="39.950000000000003" customHeight="1"/>
    <row r="10" spans="1:14" ht="39.950000000000003" customHeight="1"/>
    <row r="11" spans="1:14" ht="39.950000000000003" customHeight="1"/>
    <row r="12" spans="1:14" ht="39.950000000000003" customHeight="1"/>
    <row r="13" spans="1:14" ht="39.950000000000003" customHeight="1"/>
    <row r="14" spans="1:14" ht="39.950000000000003" customHeight="1"/>
    <row r="15" spans="1:14" ht="39.950000000000003" customHeight="1"/>
    <row r="16" spans="1:14" ht="39.950000000000003" customHeight="1"/>
    <row r="17" ht="39.950000000000003" customHeight="1"/>
    <row r="18" ht="39.950000000000003" customHeight="1"/>
    <row r="19" ht="39.950000000000003" customHeight="1"/>
    <row r="20" ht="39.950000000000003" customHeight="1"/>
    <row r="21" ht="39.950000000000003" customHeight="1"/>
    <row r="22" ht="39.950000000000003" customHeight="1"/>
    <row r="23" ht="39.950000000000003" customHeight="1"/>
    <row r="24" ht="39.950000000000003" customHeight="1"/>
    <row r="25" ht="39.950000000000003" customHeight="1"/>
    <row r="26" ht="39.950000000000003" customHeight="1"/>
    <row r="27" ht="39.950000000000003" customHeight="1"/>
    <row r="28" ht="39.950000000000003" customHeight="1"/>
    <row r="29" ht="39.950000000000003" customHeight="1"/>
    <row r="30" ht="39.950000000000003" customHeight="1"/>
    <row r="31" ht="39.950000000000003" customHeight="1"/>
  </sheetData>
  <mergeCells count="7">
    <mergeCell ref="M1:N1"/>
    <mergeCell ref="A1:B2"/>
    <mergeCell ref="C1:D1"/>
    <mergeCell ref="E1:F1"/>
    <mergeCell ref="G1:H1"/>
    <mergeCell ref="I1:J1"/>
    <mergeCell ref="K1:L1"/>
  </mergeCells>
  <pageMargins left="0.74803149606299213" right="0.74803149606299213" top="0.98425196850393704" bottom="0.98425196850393704" header="0.51181102362204722" footer="0.51181102362204722"/>
  <pageSetup paperSize="9" scale="46" firstPageNumber="42" fitToHeight="12" orientation="landscape" useFirstPageNumber="1" r:id="rId1"/>
  <headerFooter alignWithMargins="0">
    <oddFooter>&amp;R Page &amp;P</oddFooter>
  </headerFooter>
</worksheet>
</file>

<file path=xl/worksheets/sheet17.xml><?xml version="1.0" encoding="utf-8"?>
<worksheet xmlns="http://schemas.openxmlformats.org/spreadsheetml/2006/main" xmlns:r="http://schemas.openxmlformats.org/officeDocument/2006/relationships">
  <sheetPr>
    <tabColor rgb="FF00B050"/>
  </sheetPr>
  <dimension ref="A1:AB275"/>
  <sheetViews>
    <sheetView view="pageBreakPreview" zoomScale="55" zoomScaleNormal="65" zoomScaleSheetLayoutView="55" workbookViewId="0">
      <pane ySplit="1" topLeftCell="A2" activePane="bottomLeft" state="frozen"/>
      <selection activeCell="Y85" sqref="Y85"/>
      <selection pane="bottomLeft" activeCell="AB68" sqref="AB68"/>
    </sheetView>
  </sheetViews>
  <sheetFormatPr defaultRowHeight="12.75"/>
  <cols>
    <col min="1" max="1" width="57.7109375" style="50" customWidth="1"/>
    <col min="2" max="22" width="16.7109375" style="51" customWidth="1"/>
    <col min="23" max="23" width="30.7109375" style="51" customWidth="1"/>
    <col min="24" max="24" width="15" style="51" hidden="1" customWidth="1"/>
    <col min="25" max="25" width="10" style="50" bestFit="1" customWidth="1"/>
    <col min="26" max="27" width="9.140625" style="50"/>
    <col min="28" max="28" width="11.28515625" style="50" bestFit="1" customWidth="1"/>
    <col min="29" max="16384" width="9.140625" style="50"/>
  </cols>
  <sheetData>
    <row r="1" spans="1:28" ht="249.95" customHeight="1">
      <c r="A1" s="191" t="s">
        <v>225</v>
      </c>
      <c r="B1" s="67" t="s">
        <v>26</v>
      </c>
      <c r="C1" s="241" t="s">
        <v>27</v>
      </c>
      <c r="D1" s="241" t="s">
        <v>28</v>
      </c>
      <c r="E1" s="241" t="s">
        <v>29</v>
      </c>
      <c r="F1" s="241" t="s">
        <v>17</v>
      </c>
      <c r="G1" s="67" t="s">
        <v>30</v>
      </c>
      <c r="H1" s="241" t="s">
        <v>31</v>
      </c>
      <c r="I1" s="241" t="s">
        <v>24</v>
      </c>
      <c r="J1" s="241" t="s">
        <v>32</v>
      </c>
      <c r="K1" s="241" t="s">
        <v>33</v>
      </c>
      <c r="L1" s="67" t="s">
        <v>40</v>
      </c>
      <c r="M1" s="185" t="s">
        <v>34</v>
      </c>
      <c r="N1" s="186" t="s">
        <v>35</v>
      </c>
      <c r="O1" s="185" t="s">
        <v>36</v>
      </c>
      <c r="P1" s="243" t="s">
        <v>37</v>
      </c>
      <c r="Q1" s="67" t="s">
        <v>41</v>
      </c>
      <c r="R1" s="242" t="s">
        <v>20</v>
      </c>
      <c r="S1" s="242" t="s">
        <v>21</v>
      </c>
      <c r="T1" s="242" t="s">
        <v>22</v>
      </c>
      <c r="U1" s="243" t="s">
        <v>38</v>
      </c>
      <c r="V1" s="242" t="s">
        <v>39</v>
      </c>
      <c r="W1" s="10" t="s">
        <v>25</v>
      </c>
      <c r="X1" s="10"/>
    </row>
    <row r="2" spans="1:28" ht="50.1" customHeight="1">
      <c r="A2" s="70" t="s">
        <v>487</v>
      </c>
      <c r="B2" s="71"/>
      <c r="C2" s="71"/>
      <c r="D2" s="71"/>
      <c r="E2" s="71"/>
      <c r="F2" s="71"/>
      <c r="G2" s="71"/>
      <c r="H2" s="71"/>
      <c r="I2" s="71"/>
      <c r="J2" s="71"/>
      <c r="K2" s="71"/>
      <c r="L2" s="71"/>
      <c r="M2" s="71"/>
      <c r="N2" s="71"/>
      <c r="O2" s="71"/>
      <c r="P2" s="71"/>
      <c r="Q2" s="71"/>
      <c r="R2" s="71"/>
      <c r="S2" s="71"/>
      <c r="T2" s="71"/>
      <c r="U2" s="71"/>
      <c r="V2" s="71"/>
      <c r="W2" s="71"/>
      <c r="X2" s="55"/>
    </row>
    <row r="3" spans="1:28" ht="39.950000000000003" customHeight="1">
      <c r="A3" s="163" t="s">
        <v>190</v>
      </c>
      <c r="B3" s="164">
        <f>SUM(C3:F3)</f>
        <v>1609</v>
      </c>
      <c r="C3" s="164">
        <v>480</v>
      </c>
      <c r="D3" s="164">
        <v>422</v>
      </c>
      <c r="E3" s="164">
        <v>355</v>
      </c>
      <c r="F3" s="164">
        <v>352</v>
      </c>
      <c r="G3" s="164">
        <f>SUM(H3:K3)</f>
        <v>3998</v>
      </c>
      <c r="H3" s="164">
        <v>982</v>
      </c>
      <c r="I3" s="164">
        <v>1732</v>
      </c>
      <c r="J3" s="164">
        <v>817</v>
      </c>
      <c r="K3" s="164">
        <v>467</v>
      </c>
      <c r="L3" s="164">
        <f>SUM(M3:P3)</f>
        <v>1325</v>
      </c>
      <c r="M3" s="164">
        <v>329</v>
      </c>
      <c r="N3" s="164">
        <v>81</v>
      </c>
      <c r="O3" s="164">
        <v>253</v>
      </c>
      <c r="P3" s="164">
        <v>662</v>
      </c>
      <c r="Q3" s="164">
        <f>+SUM(R3:V3)</f>
        <v>2407</v>
      </c>
      <c r="R3" s="164">
        <v>1285</v>
      </c>
      <c r="S3" s="164">
        <v>556</v>
      </c>
      <c r="T3" s="164">
        <v>128</v>
      </c>
      <c r="U3" s="164">
        <v>225</v>
      </c>
      <c r="V3" s="164">
        <v>213</v>
      </c>
      <c r="W3" s="164">
        <f>B3+G3+L3+Q3</f>
        <v>9339</v>
      </c>
      <c r="X3" s="5"/>
    </row>
    <row r="4" spans="1:28" ht="39.950000000000003" customHeight="1">
      <c r="A4" s="72" t="s">
        <v>226</v>
      </c>
      <c r="B4" s="73">
        <f>SUM(C4:F4)</f>
        <v>743</v>
      </c>
      <c r="C4" s="27">
        <v>137</v>
      </c>
      <c r="D4" s="27">
        <v>193</v>
      </c>
      <c r="E4" s="27">
        <v>248</v>
      </c>
      <c r="F4" s="27">
        <v>165</v>
      </c>
      <c r="G4" s="73">
        <f>SUM(H4:K4)</f>
        <v>1319</v>
      </c>
      <c r="H4" s="27">
        <v>534</v>
      </c>
      <c r="I4" s="27">
        <v>357</v>
      </c>
      <c r="J4" s="27">
        <v>243</v>
      </c>
      <c r="K4" s="27">
        <v>185</v>
      </c>
      <c r="L4" s="73">
        <f>SUM(M4:P4)</f>
        <v>701</v>
      </c>
      <c r="M4" s="27">
        <v>185</v>
      </c>
      <c r="N4" s="27">
        <v>37</v>
      </c>
      <c r="O4" s="27"/>
      <c r="P4" s="27">
        <v>479</v>
      </c>
      <c r="Q4" s="73">
        <f>+SUM(R4:V4)</f>
        <v>1079</v>
      </c>
      <c r="R4" s="27">
        <v>458</v>
      </c>
      <c r="S4" s="27">
        <v>276</v>
      </c>
      <c r="T4" s="27">
        <v>34</v>
      </c>
      <c r="U4" s="27">
        <v>135</v>
      </c>
      <c r="V4" s="27">
        <v>176</v>
      </c>
      <c r="W4" s="5">
        <f>B4+G4+L4+Q4</f>
        <v>3842</v>
      </c>
      <c r="X4" s="5"/>
      <c r="AB4" s="61"/>
    </row>
    <row r="5" spans="1:28" ht="39.950000000000003" customHeight="1">
      <c r="A5" s="72" t="s">
        <v>227</v>
      </c>
      <c r="B5" s="73">
        <f>SUM(C5:F5)</f>
        <v>0</v>
      </c>
      <c r="C5" s="27"/>
      <c r="D5" s="27"/>
      <c r="E5" s="27"/>
      <c r="F5" s="27"/>
      <c r="G5" s="73">
        <f>SUM(H5:K5)</f>
        <v>0</v>
      </c>
      <c r="H5" s="27"/>
      <c r="I5" s="27"/>
      <c r="J5" s="27"/>
      <c r="K5" s="27"/>
      <c r="L5" s="73">
        <f>SUM(M5:P5)</f>
        <v>0</v>
      </c>
      <c r="M5" s="27"/>
      <c r="N5" s="27"/>
      <c r="O5" s="27"/>
      <c r="P5" s="27"/>
      <c r="Q5" s="73">
        <f>+SUM(R5:V5)</f>
        <v>0</v>
      </c>
      <c r="R5" s="27"/>
      <c r="S5" s="27"/>
      <c r="T5" s="27"/>
      <c r="U5" s="27"/>
      <c r="V5" s="27"/>
      <c r="W5" s="5">
        <f>B5+G5+L5+Q5</f>
        <v>0</v>
      </c>
      <c r="X5" s="5"/>
      <c r="Y5" s="59"/>
      <c r="AB5" s="62"/>
    </row>
    <row r="6" spans="1:28" ht="39.950000000000003" customHeight="1">
      <c r="A6" s="74" t="s">
        <v>189</v>
      </c>
      <c r="B6" s="75">
        <f>SUM(C6:F6)</f>
        <v>743</v>
      </c>
      <c r="C6" s="75">
        <f>C4+C5</f>
        <v>137</v>
      </c>
      <c r="D6" s="75">
        <f>D4+D5</f>
        <v>193</v>
      </c>
      <c r="E6" s="75">
        <f>E4+E5</f>
        <v>248</v>
      </c>
      <c r="F6" s="75">
        <f>F4+F5</f>
        <v>165</v>
      </c>
      <c r="G6" s="75">
        <f>SUM(H6:K6)</f>
        <v>1319</v>
      </c>
      <c r="H6" s="75">
        <f>H4+H5</f>
        <v>534</v>
      </c>
      <c r="I6" s="75">
        <f>I4+I5</f>
        <v>357</v>
      </c>
      <c r="J6" s="75">
        <f>J4+J5</f>
        <v>243</v>
      </c>
      <c r="K6" s="75">
        <f>K4+K5</f>
        <v>185</v>
      </c>
      <c r="L6" s="75">
        <f>SUM(M6:P6)</f>
        <v>701</v>
      </c>
      <c r="M6" s="75">
        <f>M4+M5</f>
        <v>185</v>
      </c>
      <c r="N6" s="75">
        <f>N4+N5</f>
        <v>37</v>
      </c>
      <c r="O6" s="75">
        <f>O4+O5</f>
        <v>0</v>
      </c>
      <c r="P6" s="75">
        <f>P4+P5</f>
        <v>479</v>
      </c>
      <c r="Q6" s="75">
        <f>+SUM(R6:V6)</f>
        <v>1079</v>
      </c>
      <c r="R6" s="75">
        <f>R4+R5</f>
        <v>458</v>
      </c>
      <c r="S6" s="75">
        <f>S4+S5</f>
        <v>276</v>
      </c>
      <c r="T6" s="75">
        <f>T4+T5</f>
        <v>34</v>
      </c>
      <c r="U6" s="75">
        <f>U4+U5</f>
        <v>135</v>
      </c>
      <c r="V6" s="75">
        <f>V4+V5</f>
        <v>176</v>
      </c>
      <c r="W6" s="75">
        <f>B6+G6+L6+Q6</f>
        <v>3842</v>
      </c>
      <c r="X6" s="5"/>
      <c r="Y6" s="60"/>
      <c r="AB6" s="63"/>
    </row>
    <row r="7" spans="1:28" ht="50.1" customHeight="1">
      <c r="A7" s="70" t="s">
        <v>363</v>
      </c>
      <c r="B7" s="71"/>
      <c r="C7" s="71"/>
      <c r="D7" s="71"/>
      <c r="E7" s="71"/>
      <c r="F7" s="71"/>
      <c r="G7" s="71"/>
      <c r="H7" s="71"/>
      <c r="I7" s="71"/>
      <c r="J7" s="71"/>
      <c r="K7" s="71"/>
      <c r="L7" s="71"/>
      <c r="M7" s="71"/>
      <c r="N7" s="71"/>
      <c r="O7" s="71"/>
      <c r="P7" s="71"/>
      <c r="Q7" s="71"/>
      <c r="R7" s="71"/>
      <c r="S7" s="71"/>
      <c r="T7" s="71"/>
      <c r="U7" s="71"/>
      <c r="V7" s="71"/>
      <c r="W7" s="71"/>
      <c r="X7" s="55"/>
      <c r="Y7" s="59"/>
    </row>
    <row r="8" spans="1:28" ht="39.950000000000003" customHeight="1">
      <c r="A8" s="163" t="s">
        <v>387</v>
      </c>
      <c r="B8" s="213">
        <f>SUM(C8:F8)</f>
        <v>0</v>
      </c>
      <c r="C8" s="213"/>
      <c r="D8" s="213"/>
      <c r="E8" s="213"/>
      <c r="F8" s="213"/>
      <c r="G8" s="213">
        <f>SUM(H8:K8)</f>
        <v>0</v>
      </c>
      <c r="H8" s="213"/>
      <c r="I8" s="213"/>
      <c r="J8" s="213"/>
      <c r="K8" s="213"/>
      <c r="L8" s="213">
        <f>SUM(M8:P8)</f>
        <v>0</v>
      </c>
      <c r="M8" s="213"/>
      <c r="N8" s="213"/>
      <c r="O8" s="213"/>
      <c r="P8" s="213"/>
      <c r="Q8" s="213">
        <f>+SUM(R8:V8)</f>
        <v>0</v>
      </c>
      <c r="R8" s="213"/>
      <c r="S8" s="213"/>
      <c r="T8" s="213"/>
      <c r="U8" s="213"/>
      <c r="V8" s="213"/>
      <c r="W8" s="213">
        <f>B8+G8+L8+Q8</f>
        <v>0</v>
      </c>
      <c r="X8" s="5"/>
    </row>
    <row r="9" spans="1:28" s="54" customFormat="1" ht="39.950000000000003" customHeight="1">
      <c r="A9" s="72" t="s">
        <v>226</v>
      </c>
      <c r="B9" s="73">
        <f>SUM(C9:F9)</f>
        <v>101</v>
      </c>
      <c r="C9" s="27">
        <v>14</v>
      </c>
      <c r="D9" s="27">
        <v>7</v>
      </c>
      <c r="E9" s="27">
        <v>44</v>
      </c>
      <c r="F9" s="27">
        <v>36</v>
      </c>
      <c r="G9" s="73">
        <f>SUM(H9:K9)</f>
        <v>92</v>
      </c>
      <c r="H9" s="27">
        <v>30</v>
      </c>
      <c r="I9" s="27">
        <v>28</v>
      </c>
      <c r="J9" s="27">
        <v>31</v>
      </c>
      <c r="K9" s="27">
        <v>3</v>
      </c>
      <c r="L9" s="73">
        <f>SUM(M9:P9)</f>
        <v>22</v>
      </c>
      <c r="M9" s="27">
        <v>19</v>
      </c>
      <c r="N9" s="27">
        <v>3</v>
      </c>
      <c r="O9" s="27"/>
      <c r="P9" s="27">
        <v>0</v>
      </c>
      <c r="Q9" s="73">
        <f>+SUM(R9:V9)</f>
        <v>280</v>
      </c>
      <c r="R9" s="27">
        <v>81</v>
      </c>
      <c r="S9" s="27">
        <v>53</v>
      </c>
      <c r="T9" s="27">
        <v>51</v>
      </c>
      <c r="U9" s="27">
        <v>83</v>
      </c>
      <c r="V9" s="27">
        <v>12</v>
      </c>
      <c r="W9" s="5">
        <f>B9+G9+L9+Q9</f>
        <v>495</v>
      </c>
      <c r="X9" s="7"/>
      <c r="Y9" s="260"/>
    </row>
    <row r="10" spans="1:28" ht="39.950000000000003" customHeight="1">
      <c r="A10" s="72" t="s">
        <v>227</v>
      </c>
      <c r="B10" s="73">
        <f>SUM(C10:F10)</f>
        <v>0</v>
      </c>
      <c r="C10" s="27"/>
      <c r="D10" s="27"/>
      <c r="E10" s="27"/>
      <c r="F10" s="27"/>
      <c r="G10" s="73">
        <f>SUM(H10:K10)</f>
        <v>0</v>
      </c>
      <c r="H10" s="27"/>
      <c r="I10" s="27"/>
      <c r="J10" s="27"/>
      <c r="K10" s="27"/>
      <c r="L10" s="73">
        <f>SUM(M10:P10)</f>
        <v>0</v>
      </c>
      <c r="M10" s="27"/>
      <c r="N10" s="27"/>
      <c r="O10" s="27"/>
      <c r="P10" s="27"/>
      <c r="Q10" s="73">
        <f>+SUM(R10:V10)</f>
        <v>0</v>
      </c>
      <c r="R10" s="27"/>
      <c r="S10" s="27"/>
      <c r="T10" s="27"/>
      <c r="U10" s="27"/>
      <c r="V10" s="27"/>
      <c r="W10" s="5">
        <f>B10+G10+L10+Q10</f>
        <v>0</v>
      </c>
      <c r="X10" s="5"/>
      <c r="Y10" s="54"/>
    </row>
    <row r="11" spans="1:28" s="54" customFormat="1" ht="39.950000000000003" customHeight="1">
      <c r="A11" s="74" t="s">
        <v>189</v>
      </c>
      <c r="B11" s="75">
        <f>SUM(C11:F11)</f>
        <v>101</v>
      </c>
      <c r="C11" s="75">
        <f>C9+C10</f>
        <v>14</v>
      </c>
      <c r="D11" s="75">
        <f>D9+D10</f>
        <v>7</v>
      </c>
      <c r="E11" s="75">
        <f>E9+E10</f>
        <v>44</v>
      </c>
      <c r="F11" s="75">
        <f>F9+F10</f>
        <v>36</v>
      </c>
      <c r="G11" s="75">
        <f>SUM(H11:K11)</f>
        <v>92</v>
      </c>
      <c r="H11" s="75">
        <f>H9+H10</f>
        <v>30</v>
      </c>
      <c r="I11" s="75">
        <f>I9+I10</f>
        <v>28</v>
      </c>
      <c r="J11" s="75">
        <f>J9+J10</f>
        <v>31</v>
      </c>
      <c r="K11" s="75">
        <f>K9+K10</f>
        <v>3</v>
      </c>
      <c r="L11" s="75">
        <f>SUM(M11:P11)</f>
        <v>22</v>
      </c>
      <c r="M11" s="75">
        <f>M9+M10</f>
        <v>19</v>
      </c>
      <c r="N11" s="75">
        <f>N9+N10</f>
        <v>3</v>
      </c>
      <c r="O11" s="75">
        <f>O9+O10</f>
        <v>0</v>
      </c>
      <c r="P11" s="75">
        <f>P9+P10</f>
        <v>0</v>
      </c>
      <c r="Q11" s="75">
        <f>+SUM(R11:V11)</f>
        <v>280</v>
      </c>
      <c r="R11" s="75">
        <f>R9+R10</f>
        <v>81</v>
      </c>
      <c r="S11" s="75">
        <f>S9+S10</f>
        <v>53</v>
      </c>
      <c r="T11" s="75">
        <f>T9+T10</f>
        <v>51</v>
      </c>
      <c r="U11" s="75">
        <f>U9+U10</f>
        <v>83</v>
      </c>
      <c r="V11" s="75">
        <f>V9+V10</f>
        <v>12</v>
      </c>
      <c r="W11" s="75">
        <f>B11+G11+L11+Q11</f>
        <v>495</v>
      </c>
      <c r="X11" s="7"/>
    </row>
    <row r="12" spans="1:28" ht="50.1" customHeight="1">
      <c r="A12" s="70" t="s">
        <v>362</v>
      </c>
      <c r="B12" s="71"/>
      <c r="C12" s="71"/>
      <c r="D12" s="71"/>
      <c r="E12" s="71"/>
      <c r="F12" s="71"/>
      <c r="G12" s="71"/>
      <c r="H12" s="71"/>
      <c r="I12" s="71"/>
      <c r="J12" s="71"/>
      <c r="K12" s="71"/>
      <c r="L12" s="71"/>
      <c r="M12" s="71"/>
      <c r="N12" s="71"/>
      <c r="O12" s="71"/>
      <c r="P12" s="71"/>
      <c r="Q12" s="71"/>
      <c r="R12" s="71"/>
      <c r="S12" s="71"/>
      <c r="T12" s="71"/>
      <c r="U12" s="71"/>
      <c r="V12" s="71"/>
      <c r="W12" s="71"/>
      <c r="X12" s="5"/>
    </row>
    <row r="13" spans="1:28" s="54" customFormat="1" ht="39.950000000000003" customHeight="1">
      <c r="A13" s="163" t="s">
        <v>387</v>
      </c>
      <c r="B13" s="213">
        <f>SUM(C13:F13)</f>
        <v>0</v>
      </c>
      <c r="C13" s="213"/>
      <c r="D13" s="213"/>
      <c r="E13" s="213"/>
      <c r="F13" s="213"/>
      <c r="G13" s="213">
        <f>SUM(H13:K13)</f>
        <v>0</v>
      </c>
      <c r="H13" s="213"/>
      <c r="I13" s="213"/>
      <c r="J13" s="213"/>
      <c r="K13" s="213"/>
      <c r="L13" s="213">
        <f>SUM(M13:P13)</f>
        <v>0</v>
      </c>
      <c r="M13" s="213"/>
      <c r="N13" s="213"/>
      <c r="O13" s="213"/>
      <c r="P13" s="213"/>
      <c r="Q13" s="213">
        <f>+SUM(R13:V13)</f>
        <v>0</v>
      </c>
      <c r="R13" s="213"/>
      <c r="S13" s="213"/>
      <c r="T13" s="213"/>
      <c r="U13" s="213"/>
      <c r="V13" s="213"/>
      <c r="W13" s="213">
        <f>B13+G13+L13+Q13</f>
        <v>0</v>
      </c>
      <c r="X13" s="7"/>
    </row>
    <row r="14" spans="1:28" ht="39.950000000000003" customHeight="1">
      <c r="A14" s="72" t="s">
        <v>226</v>
      </c>
      <c r="B14" s="73">
        <f>SUM(C14:F14)</f>
        <v>518</v>
      </c>
      <c r="C14" s="27">
        <v>193</v>
      </c>
      <c r="D14" s="27">
        <v>99</v>
      </c>
      <c r="E14" s="27">
        <v>160</v>
      </c>
      <c r="F14" s="27">
        <v>66</v>
      </c>
      <c r="G14" s="73">
        <f>SUM(H14:K14)</f>
        <v>535</v>
      </c>
      <c r="H14" s="27">
        <v>203</v>
      </c>
      <c r="I14" s="27">
        <v>134</v>
      </c>
      <c r="J14" s="27">
        <v>152</v>
      </c>
      <c r="K14" s="27">
        <v>46</v>
      </c>
      <c r="L14" s="73">
        <f>SUM(M14:P14)</f>
        <v>56</v>
      </c>
      <c r="M14" s="27">
        <v>29</v>
      </c>
      <c r="N14" s="27">
        <v>21</v>
      </c>
      <c r="O14" s="27"/>
      <c r="P14" s="27">
        <v>6</v>
      </c>
      <c r="Q14" s="73">
        <f>+SUM(R14:V14)</f>
        <v>1101</v>
      </c>
      <c r="R14" s="27">
        <v>323</v>
      </c>
      <c r="S14" s="27">
        <v>216</v>
      </c>
      <c r="T14" s="27">
        <v>40</v>
      </c>
      <c r="U14" s="27">
        <v>398</v>
      </c>
      <c r="V14" s="27">
        <v>124</v>
      </c>
      <c r="W14" s="5">
        <f>B14+G14+L14+Q14</f>
        <v>2210</v>
      </c>
      <c r="X14" s="5"/>
    </row>
    <row r="15" spans="1:28" s="54" customFormat="1" ht="39.950000000000003" customHeight="1">
      <c r="A15" s="72" t="s">
        <v>227</v>
      </c>
      <c r="B15" s="73">
        <f>SUM(C15:F15)</f>
        <v>0</v>
      </c>
      <c r="C15" s="27"/>
      <c r="D15" s="27"/>
      <c r="E15" s="27"/>
      <c r="F15" s="27"/>
      <c r="G15" s="73">
        <f>SUM(H15:K15)</f>
        <v>0</v>
      </c>
      <c r="H15" s="27"/>
      <c r="I15" s="27"/>
      <c r="J15" s="27"/>
      <c r="K15" s="27"/>
      <c r="L15" s="73">
        <f>SUM(M15:P15)</f>
        <v>0</v>
      </c>
      <c r="M15" s="27"/>
      <c r="N15" s="27"/>
      <c r="O15" s="27"/>
      <c r="P15" s="27"/>
      <c r="Q15" s="73">
        <f>+SUM(R15:V15)</f>
        <v>0</v>
      </c>
      <c r="R15" s="27"/>
      <c r="S15" s="27"/>
      <c r="T15" s="27"/>
      <c r="U15" s="27"/>
      <c r="V15" s="27"/>
      <c r="W15" s="5">
        <f>B15+G15+L15+Q15</f>
        <v>0</v>
      </c>
      <c r="X15" s="7"/>
    </row>
    <row r="16" spans="1:28" ht="39.950000000000003" customHeight="1">
      <c r="A16" s="74" t="s">
        <v>189</v>
      </c>
      <c r="B16" s="75">
        <f>SUM(C16:F16)</f>
        <v>518</v>
      </c>
      <c r="C16" s="75">
        <f>C14+C15</f>
        <v>193</v>
      </c>
      <c r="D16" s="75">
        <f>D14+D15</f>
        <v>99</v>
      </c>
      <c r="E16" s="75">
        <f>E14+E15</f>
        <v>160</v>
      </c>
      <c r="F16" s="75">
        <f>F14+F15</f>
        <v>66</v>
      </c>
      <c r="G16" s="75">
        <f>SUM(H16:K16)</f>
        <v>535</v>
      </c>
      <c r="H16" s="75">
        <f>H14+H15</f>
        <v>203</v>
      </c>
      <c r="I16" s="75">
        <f>I14+I15</f>
        <v>134</v>
      </c>
      <c r="J16" s="75">
        <f>J14+J15</f>
        <v>152</v>
      </c>
      <c r="K16" s="75">
        <f>K14+K15</f>
        <v>46</v>
      </c>
      <c r="L16" s="75">
        <f>SUM(M16:P16)</f>
        <v>56</v>
      </c>
      <c r="M16" s="75">
        <f>M14+M15</f>
        <v>29</v>
      </c>
      <c r="N16" s="75">
        <f>N14+N15</f>
        <v>21</v>
      </c>
      <c r="O16" s="75">
        <f>O14+O15</f>
        <v>0</v>
      </c>
      <c r="P16" s="75">
        <f>P14+P15</f>
        <v>6</v>
      </c>
      <c r="Q16" s="75">
        <f>+SUM(R16:V16)</f>
        <v>1101</v>
      </c>
      <c r="R16" s="75">
        <f>R14+R15</f>
        <v>323</v>
      </c>
      <c r="S16" s="75">
        <f>S14+S15</f>
        <v>216</v>
      </c>
      <c r="T16" s="75">
        <f>T14+T15</f>
        <v>40</v>
      </c>
      <c r="U16" s="75">
        <f>U14+U15</f>
        <v>398</v>
      </c>
      <c r="V16" s="75">
        <f>V14+V15</f>
        <v>124</v>
      </c>
      <c r="W16" s="75">
        <f>B16+G16+L16+Q16</f>
        <v>2210</v>
      </c>
      <c r="X16" s="5"/>
    </row>
    <row r="17" spans="1:24" s="54" customFormat="1" ht="50.1" customHeight="1">
      <c r="A17" s="70" t="s">
        <v>485</v>
      </c>
      <c r="B17" s="71"/>
      <c r="C17" s="71"/>
      <c r="D17" s="71"/>
      <c r="E17" s="71"/>
      <c r="F17" s="71"/>
      <c r="G17" s="71"/>
      <c r="H17" s="71"/>
      <c r="I17" s="71"/>
      <c r="J17" s="71"/>
      <c r="K17" s="71"/>
      <c r="L17" s="71"/>
      <c r="M17" s="71"/>
      <c r="N17" s="71"/>
      <c r="O17" s="71"/>
      <c r="P17" s="71"/>
      <c r="Q17" s="71"/>
      <c r="R17" s="71"/>
      <c r="S17" s="71"/>
      <c r="T17" s="71"/>
      <c r="U17" s="71"/>
      <c r="V17" s="71"/>
      <c r="W17" s="71"/>
      <c r="X17" s="7"/>
    </row>
    <row r="18" spans="1:24" ht="39.950000000000003" customHeight="1">
      <c r="A18" s="163" t="s">
        <v>387</v>
      </c>
      <c r="B18" s="213">
        <f>SUM(C18:F18)</f>
        <v>0</v>
      </c>
      <c r="C18" s="213"/>
      <c r="D18" s="213"/>
      <c r="E18" s="213"/>
      <c r="F18" s="213"/>
      <c r="G18" s="213">
        <f>SUM(H18:K18)</f>
        <v>0</v>
      </c>
      <c r="H18" s="213"/>
      <c r="I18" s="213"/>
      <c r="J18" s="213"/>
      <c r="K18" s="213"/>
      <c r="L18" s="213">
        <f>SUM(M18:P18)</f>
        <v>0</v>
      </c>
      <c r="M18" s="213"/>
      <c r="N18" s="213"/>
      <c r="O18" s="213"/>
      <c r="P18" s="213"/>
      <c r="Q18" s="213">
        <f>+SUM(R18:V18)</f>
        <v>0</v>
      </c>
      <c r="R18" s="213"/>
      <c r="S18" s="213"/>
      <c r="T18" s="213"/>
      <c r="U18" s="213"/>
      <c r="V18" s="213"/>
      <c r="W18" s="213">
        <f>B18+G18+L18+Q18</f>
        <v>0</v>
      </c>
      <c r="X18" s="5"/>
    </row>
    <row r="19" spans="1:24" s="54" customFormat="1" ht="39.950000000000003" customHeight="1">
      <c r="A19" s="72" t="s">
        <v>226</v>
      </c>
      <c r="B19" s="73">
        <f>SUM(C19:F19)</f>
        <v>2</v>
      </c>
      <c r="C19" s="27">
        <v>0</v>
      </c>
      <c r="D19" s="27">
        <v>2</v>
      </c>
      <c r="E19" s="27">
        <v>0</v>
      </c>
      <c r="F19" s="27">
        <v>0</v>
      </c>
      <c r="G19" s="73">
        <f>SUM(H19:K19)</f>
        <v>43</v>
      </c>
      <c r="H19" s="27">
        <v>5</v>
      </c>
      <c r="I19" s="27">
        <v>0</v>
      </c>
      <c r="J19" s="27">
        <v>35</v>
      </c>
      <c r="K19" s="27">
        <v>3</v>
      </c>
      <c r="L19" s="73">
        <f>SUM(M19:P19)</f>
        <v>7</v>
      </c>
      <c r="M19" s="27">
        <v>0</v>
      </c>
      <c r="N19" s="27">
        <v>7</v>
      </c>
      <c r="O19" s="27"/>
      <c r="P19" s="27">
        <v>0</v>
      </c>
      <c r="Q19" s="73">
        <f>+SUM(R19:V19)</f>
        <v>48</v>
      </c>
      <c r="R19" s="27">
        <v>11</v>
      </c>
      <c r="S19" s="27">
        <v>17</v>
      </c>
      <c r="T19" s="27">
        <v>2</v>
      </c>
      <c r="U19" s="27">
        <v>16</v>
      </c>
      <c r="V19" s="27">
        <v>2</v>
      </c>
      <c r="W19" s="5">
        <f>B19+G19+L19+Q19</f>
        <v>100</v>
      </c>
      <c r="X19" s="7"/>
    </row>
    <row r="20" spans="1:24" s="52" customFormat="1" ht="39.950000000000003" customHeight="1">
      <c r="A20" s="72" t="s">
        <v>227</v>
      </c>
      <c r="B20" s="73">
        <f>SUM(C20:F20)</f>
        <v>0</v>
      </c>
      <c r="C20" s="27"/>
      <c r="D20" s="27"/>
      <c r="E20" s="27"/>
      <c r="F20" s="27"/>
      <c r="G20" s="73">
        <f>SUM(H20:K20)</f>
        <v>0</v>
      </c>
      <c r="H20" s="27"/>
      <c r="I20" s="27"/>
      <c r="J20" s="27"/>
      <c r="K20" s="27"/>
      <c r="L20" s="73">
        <f>SUM(M20:P20)</f>
        <v>0</v>
      </c>
      <c r="M20" s="27"/>
      <c r="N20" s="27"/>
      <c r="O20" s="27"/>
      <c r="P20" s="27"/>
      <c r="Q20" s="73">
        <f>+SUM(R20:V20)</f>
        <v>0</v>
      </c>
      <c r="R20" s="27"/>
      <c r="S20" s="27"/>
      <c r="T20" s="27"/>
      <c r="U20" s="27"/>
      <c r="V20" s="27"/>
      <c r="W20" s="5">
        <f>B20+G20+L20+Q20</f>
        <v>0</v>
      </c>
      <c r="X20" s="48"/>
    </row>
    <row r="21" spans="1:24" ht="39.950000000000003" customHeight="1">
      <c r="A21" s="74" t="s">
        <v>189</v>
      </c>
      <c r="B21" s="75">
        <f>SUM(C21:F21)</f>
        <v>2</v>
      </c>
      <c r="C21" s="75">
        <f>C19+C20</f>
        <v>0</v>
      </c>
      <c r="D21" s="75">
        <f>D19+D20</f>
        <v>2</v>
      </c>
      <c r="E21" s="75">
        <f>E19+E20</f>
        <v>0</v>
      </c>
      <c r="F21" s="75">
        <f>F19+F20</f>
        <v>0</v>
      </c>
      <c r="G21" s="75">
        <f>SUM(H21:K21)</f>
        <v>43</v>
      </c>
      <c r="H21" s="75">
        <f>H19+H20</f>
        <v>5</v>
      </c>
      <c r="I21" s="75">
        <f>I19+I20</f>
        <v>0</v>
      </c>
      <c r="J21" s="75">
        <f>J19+J20</f>
        <v>35</v>
      </c>
      <c r="K21" s="75">
        <f>K19+K20</f>
        <v>3</v>
      </c>
      <c r="L21" s="75">
        <f>SUM(M21:P21)</f>
        <v>7</v>
      </c>
      <c r="M21" s="75">
        <f>M19+M20</f>
        <v>0</v>
      </c>
      <c r="N21" s="75">
        <f>N19+N20</f>
        <v>7</v>
      </c>
      <c r="O21" s="75">
        <f>O19+O20</f>
        <v>0</v>
      </c>
      <c r="P21" s="75">
        <f>P19+P20</f>
        <v>0</v>
      </c>
      <c r="Q21" s="75">
        <f>+SUM(R21:V21)</f>
        <v>48</v>
      </c>
      <c r="R21" s="75">
        <f>R19+R20</f>
        <v>11</v>
      </c>
      <c r="S21" s="75">
        <f>S19+S20</f>
        <v>17</v>
      </c>
      <c r="T21" s="75">
        <f>T19+T20</f>
        <v>2</v>
      </c>
      <c r="U21" s="75">
        <f>U19+U20</f>
        <v>16</v>
      </c>
      <c r="V21" s="75">
        <f>V19+V20</f>
        <v>2</v>
      </c>
      <c r="W21" s="75">
        <f>B21+G21+L21+Q21</f>
        <v>100</v>
      </c>
      <c r="X21" s="5"/>
    </row>
    <row r="22" spans="1:24" s="54" customFormat="1" ht="50.1" customHeight="1">
      <c r="A22" s="70" t="s">
        <v>361</v>
      </c>
      <c r="B22" s="71"/>
      <c r="C22" s="71"/>
      <c r="D22" s="71"/>
      <c r="E22" s="71"/>
      <c r="F22" s="71"/>
      <c r="G22" s="71"/>
      <c r="H22" s="71"/>
      <c r="I22" s="71"/>
      <c r="J22" s="71"/>
      <c r="K22" s="71"/>
      <c r="L22" s="71"/>
      <c r="M22" s="71"/>
      <c r="N22" s="71"/>
      <c r="O22" s="71"/>
      <c r="P22" s="71"/>
      <c r="Q22" s="71"/>
      <c r="R22" s="71"/>
      <c r="S22" s="71"/>
      <c r="T22" s="71"/>
      <c r="U22" s="71"/>
      <c r="V22" s="71"/>
      <c r="W22" s="71"/>
      <c r="X22" s="7"/>
    </row>
    <row r="23" spans="1:24" ht="39.950000000000003" customHeight="1">
      <c r="A23" s="163" t="s">
        <v>387</v>
      </c>
      <c r="B23" s="213">
        <f>SUM(C23:F23)</f>
        <v>0</v>
      </c>
      <c r="C23" s="213"/>
      <c r="D23" s="213"/>
      <c r="E23" s="213"/>
      <c r="F23" s="213"/>
      <c r="G23" s="213">
        <f>SUM(H23:K23)</f>
        <v>0</v>
      </c>
      <c r="H23" s="213"/>
      <c r="I23" s="213"/>
      <c r="J23" s="213"/>
      <c r="K23" s="213"/>
      <c r="L23" s="213">
        <f>SUM(M23:P23)</f>
        <v>0</v>
      </c>
      <c r="M23" s="213"/>
      <c r="N23" s="213"/>
      <c r="O23" s="213"/>
      <c r="P23" s="213"/>
      <c r="Q23" s="213">
        <f>+SUM(R23:V23)</f>
        <v>0</v>
      </c>
      <c r="R23" s="213"/>
      <c r="S23" s="213"/>
      <c r="T23" s="213"/>
      <c r="U23" s="213"/>
      <c r="V23" s="213"/>
      <c r="W23" s="213">
        <f>B23+G23+L23+Q23</f>
        <v>0</v>
      </c>
      <c r="X23" s="5"/>
    </row>
    <row r="24" spans="1:24" s="54" customFormat="1" ht="39.950000000000003" customHeight="1">
      <c r="A24" s="72" t="s">
        <v>226</v>
      </c>
      <c r="B24" s="73">
        <f>SUM(C24:F24)</f>
        <v>138</v>
      </c>
      <c r="C24" s="27">
        <v>48</v>
      </c>
      <c r="D24" s="27">
        <v>6</v>
      </c>
      <c r="E24" s="27">
        <v>35</v>
      </c>
      <c r="F24" s="27">
        <v>49</v>
      </c>
      <c r="G24" s="73">
        <f>SUM(H24:K24)</f>
        <v>84</v>
      </c>
      <c r="H24" s="27">
        <v>32</v>
      </c>
      <c r="I24" s="27">
        <v>44</v>
      </c>
      <c r="J24" s="27">
        <v>5</v>
      </c>
      <c r="K24" s="27">
        <v>3</v>
      </c>
      <c r="L24" s="73">
        <f>SUM(M24:P24)</f>
        <v>118</v>
      </c>
      <c r="M24" s="27">
        <v>113</v>
      </c>
      <c r="N24" s="27">
        <v>5</v>
      </c>
      <c r="O24" s="27"/>
      <c r="P24" s="27">
        <v>0</v>
      </c>
      <c r="Q24" s="73">
        <f>+SUM(R24:V24)</f>
        <v>895</v>
      </c>
      <c r="R24" s="27">
        <v>425</v>
      </c>
      <c r="S24" s="27">
        <v>40</v>
      </c>
      <c r="T24" s="27">
        <v>16</v>
      </c>
      <c r="U24" s="27">
        <v>325</v>
      </c>
      <c r="V24" s="27">
        <v>89</v>
      </c>
      <c r="W24" s="5">
        <f>B24+G24+L24+Q24</f>
        <v>1235</v>
      </c>
      <c r="X24" s="7"/>
    </row>
    <row r="25" spans="1:24" s="52" customFormat="1" ht="39.950000000000003" customHeight="1">
      <c r="A25" s="72" t="s">
        <v>227</v>
      </c>
      <c r="B25" s="73">
        <f>SUM(C25:F25)</f>
        <v>0</v>
      </c>
      <c r="C25" s="27"/>
      <c r="D25" s="27"/>
      <c r="E25" s="27"/>
      <c r="F25" s="27"/>
      <c r="G25" s="73">
        <f>SUM(H25:K25)</f>
        <v>0</v>
      </c>
      <c r="H25" s="27"/>
      <c r="I25" s="27"/>
      <c r="J25" s="27"/>
      <c r="K25" s="27"/>
      <c r="L25" s="73">
        <f>SUM(M25:P25)</f>
        <v>0</v>
      </c>
      <c r="M25" s="27"/>
      <c r="N25" s="27"/>
      <c r="O25" s="27"/>
      <c r="P25" s="27"/>
      <c r="Q25" s="73">
        <f>+SUM(R25:V25)</f>
        <v>0</v>
      </c>
      <c r="R25" s="27"/>
      <c r="S25" s="27"/>
      <c r="T25" s="27"/>
      <c r="U25" s="27"/>
      <c r="V25" s="27"/>
      <c r="W25" s="5">
        <f>B25+G25+L25+Q25</f>
        <v>0</v>
      </c>
      <c r="X25" s="48"/>
    </row>
    <row r="26" spans="1:24" ht="39.950000000000003" customHeight="1">
      <c r="A26" s="74" t="s">
        <v>189</v>
      </c>
      <c r="B26" s="75">
        <f>SUM(C26:F26)</f>
        <v>138</v>
      </c>
      <c r="C26" s="75">
        <f>C24+C25</f>
        <v>48</v>
      </c>
      <c r="D26" s="75">
        <f>D24+D25</f>
        <v>6</v>
      </c>
      <c r="E26" s="75">
        <f>E24+E25</f>
        <v>35</v>
      </c>
      <c r="F26" s="75">
        <f>F24+F25</f>
        <v>49</v>
      </c>
      <c r="G26" s="75">
        <f>SUM(H26:K26)</f>
        <v>84</v>
      </c>
      <c r="H26" s="75">
        <f>H24+H25</f>
        <v>32</v>
      </c>
      <c r="I26" s="75">
        <f>I24+I25</f>
        <v>44</v>
      </c>
      <c r="J26" s="75">
        <f>J24+J25</f>
        <v>5</v>
      </c>
      <c r="K26" s="75">
        <f>K24+K25</f>
        <v>3</v>
      </c>
      <c r="L26" s="75">
        <f>SUM(M26:P26)</f>
        <v>118</v>
      </c>
      <c r="M26" s="75">
        <f>M24+M25</f>
        <v>113</v>
      </c>
      <c r="N26" s="75">
        <f>N24+N25</f>
        <v>5</v>
      </c>
      <c r="O26" s="75">
        <f>O24+O25</f>
        <v>0</v>
      </c>
      <c r="P26" s="75">
        <f>P24+P25</f>
        <v>0</v>
      </c>
      <c r="Q26" s="75">
        <f>+SUM(R26:V26)</f>
        <v>895</v>
      </c>
      <c r="R26" s="75">
        <f>R24+R25</f>
        <v>425</v>
      </c>
      <c r="S26" s="75">
        <f>S24+S25</f>
        <v>40</v>
      </c>
      <c r="T26" s="75">
        <f>T24+T25</f>
        <v>16</v>
      </c>
      <c r="U26" s="75">
        <f>U24+U25</f>
        <v>325</v>
      </c>
      <c r="V26" s="75">
        <f>V24+V25</f>
        <v>89</v>
      </c>
      <c r="W26" s="75">
        <f>B26+G26+L26+Q26</f>
        <v>1235</v>
      </c>
      <c r="X26" s="5"/>
    </row>
    <row r="27" spans="1:24" s="54" customFormat="1" ht="50.1" customHeight="1">
      <c r="A27" s="70" t="s">
        <v>360</v>
      </c>
      <c r="B27" s="71"/>
      <c r="C27" s="71"/>
      <c r="D27" s="71"/>
      <c r="E27" s="71"/>
      <c r="F27" s="71"/>
      <c r="G27" s="71"/>
      <c r="H27" s="71"/>
      <c r="I27" s="71"/>
      <c r="J27" s="71"/>
      <c r="K27" s="71"/>
      <c r="L27" s="71"/>
      <c r="M27" s="71"/>
      <c r="N27" s="71"/>
      <c r="O27" s="71"/>
      <c r="P27" s="71"/>
      <c r="Q27" s="71"/>
      <c r="R27" s="71"/>
      <c r="S27" s="71"/>
      <c r="T27" s="71"/>
      <c r="U27" s="71"/>
      <c r="V27" s="71"/>
      <c r="W27" s="71"/>
      <c r="X27" s="7"/>
    </row>
    <row r="28" spans="1:24" ht="39.950000000000003" customHeight="1">
      <c r="A28" s="163" t="s">
        <v>387</v>
      </c>
      <c r="B28" s="213">
        <f>SUM(C28:F28)</f>
        <v>0</v>
      </c>
      <c r="C28" s="213"/>
      <c r="D28" s="213"/>
      <c r="E28" s="213"/>
      <c r="F28" s="213"/>
      <c r="G28" s="213">
        <f>SUM(H28:K28)</f>
        <v>0</v>
      </c>
      <c r="H28" s="213"/>
      <c r="I28" s="213"/>
      <c r="J28" s="213"/>
      <c r="K28" s="213"/>
      <c r="L28" s="213">
        <f>SUM(M28:P28)</f>
        <v>0</v>
      </c>
      <c r="M28" s="213"/>
      <c r="N28" s="213"/>
      <c r="O28" s="213"/>
      <c r="P28" s="213"/>
      <c r="Q28" s="213">
        <f>+SUM(R28:V28)</f>
        <v>0</v>
      </c>
      <c r="R28" s="213"/>
      <c r="S28" s="213"/>
      <c r="T28" s="213"/>
      <c r="U28" s="213"/>
      <c r="V28" s="213"/>
      <c r="W28" s="213">
        <f>B28+G28+L28+Q28</f>
        <v>0</v>
      </c>
      <c r="X28" s="5"/>
    </row>
    <row r="29" spans="1:24" s="54" customFormat="1" ht="39.950000000000003" customHeight="1">
      <c r="A29" s="72" t="s">
        <v>226</v>
      </c>
      <c r="B29" s="73">
        <f>SUM(C29:F29)</f>
        <v>678</v>
      </c>
      <c r="C29" s="27">
        <v>194</v>
      </c>
      <c r="D29" s="27">
        <v>209</v>
      </c>
      <c r="E29" s="27">
        <v>223</v>
      </c>
      <c r="F29" s="27">
        <v>52</v>
      </c>
      <c r="G29" s="73">
        <f>SUM(H29:K29)</f>
        <v>1066</v>
      </c>
      <c r="H29" s="27">
        <v>526</v>
      </c>
      <c r="I29" s="27">
        <v>144</v>
      </c>
      <c r="J29" s="27">
        <v>387</v>
      </c>
      <c r="K29" s="27">
        <v>9</v>
      </c>
      <c r="L29" s="73">
        <f>SUM(M29:P29)</f>
        <v>185</v>
      </c>
      <c r="M29" s="27">
        <v>60</v>
      </c>
      <c r="N29" s="27">
        <v>110</v>
      </c>
      <c r="O29" s="27"/>
      <c r="P29" s="27">
        <v>15</v>
      </c>
      <c r="Q29" s="73">
        <f>+SUM(R29:V29)</f>
        <v>2250</v>
      </c>
      <c r="R29" s="27">
        <v>1145</v>
      </c>
      <c r="S29" s="27">
        <v>270</v>
      </c>
      <c r="T29" s="27">
        <v>212</v>
      </c>
      <c r="U29" s="27">
        <v>336</v>
      </c>
      <c r="V29" s="27">
        <v>287</v>
      </c>
      <c r="W29" s="5">
        <f>B29+G29+L29+Q29</f>
        <v>4179</v>
      </c>
      <c r="X29" s="7"/>
    </row>
    <row r="30" spans="1:24" s="52" customFormat="1" ht="39.950000000000003" customHeight="1">
      <c r="A30" s="72" t="s">
        <v>227</v>
      </c>
      <c r="B30" s="73">
        <f>SUM(C30:F30)</f>
        <v>0</v>
      </c>
      <c r="C30" s="27"/>
      <c r="D30" s="27"/>
      <c r="E30" s="27"/>
      <c r="F30" s="27"/>
      <c r="G30" s="73">
        <f>SUM(H30:K30)</f>
        <v>0</v>
      </c>
      <c r="H30" s="27"/>
      <c r="I30" s="27"/>
      <c r="J30" s="27"/>
      <c r="K30" s="27"/>
      <c r="L30" s="73">
        <f>SUM(M30:P30)</f>
        <v>0</v>
      </c>
      <c r="M30" s="27"/>
      <c r="N30" s="27"/>
      <c r="O30" s="27"/>
      <c r="P30" s="27"/>
      <c r="Q30" s="73">
        <f>+SUM(R30:V30)</f>
        <v>0</v>
      </c>
      <c r="R30" s="27"/>
      <c r="S30" s="27"/>
      <c r="T30" s="27"/>
      <c r="U30" s="27"/>
      <c r="V30" s="27"/>
      <c r="W30" s="5">
        <f>B30+G30+L30+Q30</f>
        <v>0</v>
      </c>
      <c r="X30" s="48"/>
    </row>
    <row r="31" spans="1:24" ht="39.950000000000003" customHeight="1">
      <c r="A31" s="74" t="s">
        <v>189</v>
      </c>
      <c r="B31" s="75">
        <f>SUM(C31:F31)</f>
        <v>678</v>
      </c>
      <c r="C31" s="75">
        <f>C29+C30</f>
        <v>194</v>
      </c>
      <c r="D31" s="75">
        <f>D29+D30</f>
        <v>209</v>
      </c>
      <c r="E31" s="75">
        <f>E29+E30</f>
        <v>223</v>
      </c>
      <c r="F31" s="75">
        <f>F29+F30</f>
        <v>52</v>
      </c>
      <c r="G31" s="75">
        <f>SUM(H31:K31)</f>
        <v>1066</v>
      </c>
      <c r="H31" s="75">
        <f>H29+H30</f>
        <v>526</v>
      </c>
      <c r="I31" s="75">
        <f>I29+I30</f>
        <v>144</v>
      </c>
      <c r="J31" s="75">
        <f>J29+J30</f>
        <v>387</v>
      </c>
      <c r="K31" s="75">
        <f>K29+K30</f>
        <v>9</v>
      </c>
      <c r="L31" s="75">
        <f>SUM(M31:P31)</f>
        <v>185</v>
      </c>
      <c r="M31" s="75">
        <f>M29+M30</f>
        <v>60</v>
      </c>
      <c r="N31" s="75">
        <f>N29+N30</f>
        <v>110</v>
      </c>
      <c r="O31" s="75">
        <f>O29+O30</f>
        <v>0</v>
      </c>
      <c r="P31" s="75">
        <f>P29+P30</f>
        <v>15</v>
      </c>
      <c r="Q31" s="75">
        <f>+SUM(R31:V31)</f>
        <v>2250</v>
      </c>
      <c r="R31" s="75">
        <f>R29+R30</f>
        <v>1145</v>
      </c>
      <c r="S31" s="75">
        <f>S29+S30</f>
        <v>270</v>
      </c>
      <c r="T31" s="75">
        <f>T29+T30</f>
        <v>212</v>
      </c>
      <c r="U31" s="75">
        <f>U29+U30</f>
        <v>336</v>
      </c>
      <c r="V31" s="75">
        <f>V29+V30</f>
        <v>287</v>
      </c>
      <c r="W31" s="75">
        <f>B31+G31+L31+Q31</f>
        <v>4179</v>
      </c>
      <c r="X31" s="5"/>
    </row>
    <row r="32" spans="1:24" s="54" customFormat="1" ht="50.1" customHeight="1">
      <c r="A32" s="70" t="s">
        <v>359</v>
      </c>
      <c r="B32" s="71"/>
      <c r="C32" s="71"/>
      <c r="D32" s="71"/>
      <c r="E32" s="71"/>
      <c r="F32" s="71"/>
      <c r="G32" s="71"/>
      <c r="H32" s="71"/>
      <c r="I32" s="71"/>
      <c r="J32" s="71"/>
      <c r="K32" s="71"/>
      <c r="L32" s="71"/>
      <c r="M32" s="71"/>
      <c r="N32" s="71"/>
      <c r="O32" s="71"/>
      <c r="P32" s="71"/>
      <c r="Q32" s="71"/>
      <c r="R32" s="71"/>
      <c r="S32" s="71"/>
      <c r="T32" s="71"/>
      <c r="U32" s="71"/>
      <c r="V32" s="71"/>
      <c r="W32" s="71"/>
      <c r="X32" s="7"/>
    </row>
    <row r="33" spans="1:24" ht="39.950000000000003" customHeight="1">
      <c r="A33" s="163" t="s">
        <v>387</v>
      </c>
      <c r="B33" s="213">
        <f>SUM(C33:F33)</f>
        <v>0</v>
      </c>
      <c r="C33" s="213"/>
      <c r="D33" s="213"/>
      <c r="E33" s="213"/>
      <c r="F33" s="213"/>
      <c r="G33" s="213">
        <f>SUM(H33:K33)</f>
        <v>0</v>
      </c>
      <c r="H33" s="213"/>
      <c r="I33" s="213"/>
      <c r="J33" s="213"/>
      <c r="K33" s="213"/>
      <c r="L33" s="213">
        <f>SUM(M33:P33)</f>
        <v>0</v>
      </c>
      <c r="M33" s="213"/>
      <c r="N33" s="213"/>
      <c r="O33" s="213"/>
      <c r="P33" s="213"/>
      <c r="Q33" s="213">
        <f>+SUM(R33:V33)</f>
        <v>0</v>
      </c>
      <c r="R33" s="213"/>
      <c r="S33" s="213"/>
      <c r="T33" s="213"/>
      <c r="U33" s="213"/>
      <c r="V33" s="213"/>
      <c r="W33" s="213">
        <f>B33+G33+L33+Q33</f>
        <v>0</v>
      </c>
      <c r="X33" s="5"/>
    </row>
    <row r="34" spans="1:24" s="54" customFormat="1" ht="39.950000000000003" customHeight="1">
      <c r="A34" s="72" t="s">
        <v>226</v>
      </c>
      <c r="B34" s="73">
        <f>SUM(C34:F34)</f>
        <v>32</v>
      </c>
      <c r="C34" s="27">
        <v>3</v>
      </c>
      <c r="D34" s="27">
        <v>7</v>
      </c>
      <c r="E34" s="27">
        <v>17</v>
      </c>
      <c r="F34" s="27">
        <v>5</v>
      </c>
      <c r="G34" s="73">
        <f>SUM(H34:K34)</f>
        <v>38</v>
      </c>
      <c r="H34" s="27">
        <v>2</v>
      </c>
      <c r="I34" s="27">
        <v>2</v>
      </c>
      <c r="J34" s="27">
        <v>32</v>
      </c>
      <c r="K34" s="27">
        <v>2</v>
      </c>
      <c r="L34" s="73">
        <f>SUM(M34:P34)</f>
        <v>11</v>
      </c>
      <c r="M34" s="27">
        <v>10</v>
      </c>
      <c r="N34" s="27">
        <v>1</v>
      </c>
      <c r="O34" s="27"/>
      <c r="P34" s="27">
        <v>0</v>
      </c>
      <c r="Q34" s="73">
        <f>+SUM(R34:V34)</f>
        <v>69</v>
      </c>
      <c r="R34" s="27">
        <v>22</v>
      </c>
      <c r="S34" s="27">
        <v>2</v>
      </c>
      <c r="T34" s="27">
        <v>2</v>
      </c>
      <c r="U34" s="27">
        <v>42</v>
      </c>
      <c r="V34" s="27">
        <v>1</v>
      </c>
      <c r="W34" s="5">
        <f>B34+G34+L34+Q34</f>
        <v>150</v>
      </c>
      <c r="X34" s="7"/>
    </row>
    <row r="35" spans="1:24" s="52" customFormat="1" ht="39.950000000000003" customHeight="1">
      <c r="A35" s="72" t="s">
        <v>227</v>
      </c>
      <c r="B35" s="73">
        <f>SUM(C35:F35)</f>
        <v>0</v>
      </c>
      <c r="C35" s="27"/>
      <c r="D35" s="27"/>
      <c r="E35" s="27"/>
      <c r="F35" s="27"/>
      <c r="G35" s="73">
        <f>SUM(H35:K35)</f>
        <v>0</v>
      </c>
      <c r="H35" s="27"/>
      <c r="I35" s="27"/>
      <c r="J35" s="27"/>
      <c r="K35" s="27"/>
      <c r="L35" s="73">
        <f>SUM(M35:P35)</f>
        <v>0</v>
      </c>
      <c r="M35" s="27"/>
      <c r="N35" s="27"/>
      <c r="O35" s="27"/>
      <c r="P35" s="27"/>
      <c r="Q35" s="73">
        <f>+SUM(R35:V35)</f>
        <v>0</v>
      </c>
      <c r="R35" s="27"/>
      <c r="S35" s="27"/>
      <c r="T35" s="27"/>
      <c r="U35" s="27"/>
      <c r="V35" s="27"/>
      <c r="W35" s="5">
        <f>B35+G35+L35+Q35</f>
        <v>0</v>
      </c>
      <c r="X35" s="48"/>
    </row>
    <row r="36" spans="1:24" ht="39.950000000000003" customHeight="1">
      <c r="A36" s="74" t="s">
        <v>189</v>
      </c>
      <c r="B36" s="75">
        <f>SUM(C36:F36)</f>
        <v>32</v>
      </c>
      <c r="C36" s="75">
        <f>C34+C35</f>
        <v>3</v>
      </c>
      <c r="D36" s="75">
        <f>D34+D35</f>
        <v>7</v>
      </c>
      <c r="E36" s="75">
        <f>E34+E35</f>
        <v>17</v>
      </c>
      <c r="F36" s="75">
        <f>F34+F35</f>
        <v>5</v>
      </c>
      <c r="G36" s="75">
        <f>SUM(H36:K36)</f>
        <v>38</v>
      </c>
      <c r="H36" s="75">
        <f>H34+H35</f>
        <v>2</v>
      </c>
      <c r="I36" s="75">
        <f>I34+I35</f>
        <v>2</v>
      </c>
      <c r="J36" s="75">
        <f>J34+J35</f>
        <v>32</v>
      </c>
      <c r="K36" s="75">
        <f>K34+K35</f>
        <v>2</v>
      </c>
      <c r="L36" s="75">
        <f>SUM(M36:P36)</f>
        <v>11</v>
      </c>
      <c r="M36" s="75">
        <f>M34+M35</f>
        <v>10</v>
      </c>
      <c r="N36" s="75">
        <f>N34+N35</f>
        <v>1</v>
      </c>
      <c r="O36" s="75">
        <f>O34+O35</f>
        <v>0</v>
      </c>
      <c r="P36" s="75">
        <f>P34+P35</f>
        <v>0</v>
      </c>
      <c r="Q36" s="75">
        <f>+SUM(R36:V36)</f>
        <v>69</v>
      </c>
      <c r="R36" s="75">
        <f>R34+R35</f>
        <v>22</v>
      </c>
      <c r="S36" s="75">
        <f>S34+S35</f>
        <v>2</v>
      </c>
      <c r="T36" s="75">
        <f>T34+T35</f>
        <v>2</v>
      </c>
      <c r="U36" s="75">
        <f>U34+U35</f>
        <v>42</v>
      </c>
      <c r="V36" s="75">
        <f>V34+V35</f>
        <v>1</v>
      </c>
      <c r="W36" s="75">
        <f>B36+G36+L36+Q36</f>
        <v>150</v>
      </c>
      <c r="X36" s="5"/>
    </row>
    <row r="37" spans="1:24" s="54" customFormat="1" ht="50.1" customHeight="1">
      <c r="A37" s="70" t="s">
        <v>358</v>
      </c>
      <c r="B37" s="71"/>
      <c r="C37" s="71"/>
      <c r="D37" s="71"/>
      <c r="E37" s="71"/>
      <c r="F37" s="71"/>
      <c r="G37" s="71"/>
      <c r="H37" s="71"/>
      <c r="I37" s="71"/>
      <c r="J37" s="71"/>
      <c r="K37" s="71"/>
      <c r="L37" s="71"/>
      <c r="M37" s="71"/>
      <c r="N37" s="71"/>
      <c r="O37" s="71"/>
      <c r="P37" s="71"/>
      <c r="Q37" s="71"/>
      <c r="R37" s="71"/>
      <c r="S37" s="71"/>
      <c r="T37" s="71"/>
      <c r="U37" s="71"/>
      <c r="V37" s="71"/>
      <c r="W37" s="71"/>
      <c r="X37" s="7"/>
    </row>
    <row r="38" spans="1:24" ht="39.950000000000003" customHeight="1">
      <c r="A38" s="163" t="s">
        <v>387</v>
      </c>
      <c r="B38" s="213">
        <f>SUM(C38:F38)</f>
        <v>0</v>
      </c>
      <c r="C38" s="213"/>
      <c r="D38" s="213"/>
      <c r="E38" s="213"/>
      <c r="F38" s="213"/>
      <c r="G38" s="213">
        <f>SUM(H38:K38)</f>
        <v>0</v>
      </c>
      <c r="H38" s="213"/>
      <c r="I38" s="213"/>
      <c r="J38" s="213"/>
      <c r="K38" s="213"/>
      <c r="L38" s="213">
        <f>SUM(M38:P38)</f>
        <v>0</v>
      </c>
      <c r="M38" s="213"/>
      <c r="N38" s="213"/>
      <c r="O38" s="213"/>
      <c r="P38" s="213"/>
      <c r="Q38" s="213">
        <f>+SUM(R38:V38)</f>
        <v>0</v>
      </c>
      <c r="R38" s="213"/>
      <c r="S38" s="213"/>
      <c r="T38" s="213"/>
      <c r="U38" s="213"/>
      <c r="V38" s="213"/>
      <c r="W38" s="213">
        <f>B38+G38+L38+Q38</f>
        <v>0</v>
      </c>
      <c r="X38" s="5"/>
    </row>
    <row r="39" spans="1:24" s="54" customFormat="1" ht="39.950000000000003" customHeight="1">
      <c r="A39" s="72" t="s">
        <v>226</v>
      </c>
      <c r="B39" s="73">
        <f>SUM(C39:F39)</f>
        <v>48</v>
      </c>
      <c r="C39" s="27">
        <v>5</v>
      </c>
      <c r="D39" s="27">
        <v>26</v>
      </c>
      <c r="E39" s="27">
        <v>15</v>
      </c>
      <c r="F39" s="27">
        <v>2</v>
      </c>
      <c r="G39" s="73">
        <f>SUM(H39:K39)</f>
        <v>74</v>
      </c>
      <c r="H39" s="27">
        <v>22</v>
      </c>
      <c r="I39" s="27">
        <v>21</v>
      </c>
      <c r="J39" s="27">
        <v>20</v>
      </c>
      <c r="K39" s="27">
        <v>11</v>
      </c>
      <c r="L39" s="73">
        <f>SUM(M39:P39)</f>
        <v>23</v>
      </c>
      <c r="M39" s="27">
        <v>0</v>
      </c>
      <c r="N39" s="27">
        <v>23</v>
      </c>
      <c r="O39" s="27"/>
      <c r="P39" s="27">
        <v>0</v>
      </c>
      <c r="Q39" s="73">
        <f>+SUM(R39:V39)</f>
        <v>345</v>
      </c>
      <c r="R39" s="27">
        <v>38</v>
      </c>
      <c r="S39" s="27">
        <v>23</v>
      </c>
      <c r="T39" s="27">
        <v>4</v>
      </c>
      <c r="U39" s="27">
        <v>273</v>
      </c>
      <c r="V39" s="27">
        <v>7</v>
      </c>
      <c r="W39" s="5">
        <f>B39+G39+L39+Q39</f>
        <v>490</v>
      </c>
      <c r="X39" s="7"/>
    </row>
    <row r="40" spans="1:24" s="52" customFormat="1" ht="39.950000000000003" customHeight="1">
      <c r="A40" s="72" t="s">
        <v>227</v>
      </c>
      <c r="B40" s="73">
        <f>SUM(C40:F40)</f>
        <v>0</v>
      </c>
      <c r="C40" s="27"/>
      <c r="D40" s="27"/>
      <c r="E40" s="27"/>
      <c r="F40" s="27"/>
      <c r="G40" s="73">
        <f>SUM(H40:K40)</f>
        <v>0</v>
      </c>
      <c r="H40" s="27"/>
      <c r="I40" s="27"/>
      <c r="J40" s="27"/>
      <c r="K40" s="27"/>
      <c r="L40" s="73">
        <f>SUM(M40:P40)</f>
        <v>0</v>
      </c>
      <c r="M40" s="27"/>
      <c r="N40" s="27"/>
      <c r="O40" s="27"/>
      <c r="P40" s="27"/>
      <c r="Q40" s="73">
        <f>+SUM(R40:V40)</f>
        <v>0</v>
      </c>
      <c r="R40" s="27"/>
      <c r="S40" s="27"/>
      <c r="T40" s="27"/>
      <c r="U40" s="27"/>
      <c r="V40" s="27"/>
      <c r="W40" s="5">
        <f>B40+G40+L40+Q40</f>
        <v>0</v>
      </c>
      <c r="X40" s="48"/>
    </row>
    <row r="41" spans="1:24" ht="39.950000000000003" customHeight="1">
      <c r="A41" s="74" t="s">
        <v>189</v>
      </c>
      <c r="B41" s="75">
        <f>SUM(C41:F41)</f>
        <v>48</v>
      </c>
      <c r="C41" s="75">
        <f>C39+C40</f>
        <v>5</v>
      </c>
      <c r="D41" s="75">
        <f>D39+D40</f>
        <v>26</v>
      </c>
      <c r="E41" s="75">
        <f>E39+E40</f>
        <v>15</v>
      </c>
      <c r="F41" s="75">
        <f>F39+F40</f>
        <v>2</v>
      </c>
      <c r="G41" s="75">
        <f>SUM(H41:K41)</f>
        <v>74</v>
      </c>
      <c r="H41" s="75">
        <f>H39+H40</f>
        <v>22</v>
      </c>
      <c r="I41" s="75">
        <f>I39+I40</f>
        <v>21</v>
      </c>
      <c r="J41" s="75">
        <f>J39+J40</f>
        <v>20</v>
      </c>
      <c r="K41" s="75">
        <f>K39+K40</f>
        <v>11</v>
      </c>
      <c r="L41" s="75">
        <f>SUM(M41:P41)</f>
        <v>23</v>
      </c>
      <c r="M41" s="75">
        <f>M39+M40</f>
        <v>0</v>
      </c>
      <c r="N41" s="75">
        <f>N39+N40</f>
        <v>23</v>
      </c>
      <c r="O41" s="75">
        <f>O39+O40</f>
        <v>0</v>
      </c>
      <c r="P41" s="75">
        <f>P39+P40</f>
        <v>0</v>
      </c>
      <c r="Q41" s="75">
        <f>+SUM(R41:V41)</f>
        <v>345</v>
      </c>
      <c r="R41" s="75">
        <f>R39+R40</f>
        <v>38</v>
      </c>
      <c r="S41" s="75">
        <f>S39+S40</f>
        <v>23</v>
      </c>
      <c r="T41" s="75">
        <f>T39+T40</f>
        <v>4</v>
      </c>
      <c r="U41" s="75">
        <f>U39+U40</f>
        <v>273</v>
      </c>
      <c r="V41" s="75">
        <f>V39+V40</f>
        <v>7</v>
      </c>
      <c r="W41" s="75">
        <f>B41+G41+L41+Q41</f>
        <v>490</v>
      </c>
      <c r="X41" s="5"/>
    </row>
    <row r="42" spans="1:24" s="54" customFormat="1" ht="50.1" customHeight="1">
      <c r="A42" s="70" t="s">
        <v>357</v>
      </c>
      <c r="B42" s="71"/>
      <c r="C42" s="71"/>
      <c r="D42" s="71"/>
      <c r="E42" s="71"/>
      <c r="F42" s="71"/>
      <c r="G42" s="71"/>
      <c r="H42" s="71"/>
      <c r="I42" s="71"/>
      <c r="J42" s="71"/>
      <c r="K42" s="71"/>
      <c r="L42" s="71"/>
      <c r="M42" s="71"/>
      <c r="N42" s="71"/>
      <c r="O42" s="71"/>
      <c r="P42" s="71"/>
      <c r="Q42" s="71"/>
      <c r="R42" s="71"/>
      <c r="S42" s="71"/>
      <c r="T42" s="71"/>
      <c r="U42" s="71"/>
      <c r="V42" s="71"/>
      <c r="W42" s="71"/>
      <c r="X42" s="7"/>
    </row>
    <row r="43" spans="1:24" ht="39.950000000000003" customHeight="1">
      <c r="A43" s="163" t="s">
        <v>387</v>
      </c>
      <c r="B43" s="213">
        <f>SUM(C43:F43)</f>
        <v>0</v>
      </c>
      <c r="C43" s="213"/>
      <c r="D43" s="213"/>
      <c r="E43" s="213"/>
      <c r="F43" s="213"/>
      <c r="G43" s="213">
        <f>SUM(H43:K43)</f>
        <v>0</v>
      </c>
      <c r="H43" s="213"/>
      <c r="I43" s="213"/>
      <c r="J43" s="213"/>
      <c r="K43" s="213"/>
      <c r="L43" s="213">
        <f>SUM(M43:P43)</f>
        <v>0</v>
      </c>
      <c r="M43" s="213"/>
      <c r="N43" s="213"/>
      <c r="O43" s="213"/>
      <c r="P43" s="213"/>
      <c r="Q43" s="213">
        <f>+SUM(R43:V43)</f>
        <v>0</v>
      </c>
      <c r="R43" s="213"/>
      <c r="S43" s="213"/>
      <c r="T43" s="213"/>
      <c r="U43" s="213"/>
      <c r="V43" s="213"/>
      <c r="W43" s="213">
        <f>B43+G43+L43+Q43</f>
        <v>0</v>
      </c>
      <c r="X43" s="5"/>
    </row>
    <row r="44" spans="1:24" s="54" customFormat="1" ht="39.950000000000003" customHeight="1">
      <c r="A44" s="72" t="s">
        <v>226</v>
      </c>
      <c r="B44" s="73">
        <f>SUM(C44:F44)</f>
        <v>123</v>
      </c>
      <c r="C44" s="27">
        <v>0</v>
      </c>
      <c r="D44" s="27">
        <v>49</v>
      </c>
      <c r="E44" s="27">
        <v>51</v>
      </c>
      <c r="F44" s="27">
        <v>23</v>
      </c>
      <c r="G44" s="73">
        <f>SUM(H44:K44)</f>
        <v>236</v>
      </c>
      <c r="H44" s="27">
        <v>48</v>
      </c>
      <c r="I44" s="27">
        <v>86</v>
      </c>
      <c r="J44" s="27">
        <v>77</v>
      </c>
      <c r="K44" s="27">
        <v>25</v>
      </c>
      <c r="L44" s="73">
        <f>SUM(M44:P44)</f>
        <v>30</v>
      </c>
      <c r="M44" s="27">
        <v>6</v>
      </c>
      <c r="N44" s="27">
        <v>20</v>
      </c>
      <c r="O44" s="27"/>
      <c r="P44" s="27">
        <v>4</v>
      </c>
      <c r="Q44" s="73">
        <f>+SUM(R44:V44)</f>
        <v>470</v>
      </c>
      <c r="R44" s="27">
        <v>256</v>
      </c>
      <c r="S44" s="27">
        <v>55</v>
      </c>
      <c r="T44" s="27">
        <v>46</v>
      </c>
      <c r="U44" s="27">
        <v>92</v>
      </c>
      <c r="V44" s="27">
        <v>21</v>
      </c>
      <c r="W44" s="5">
        <f>B44+G44+L44+Q44</f>
        <v>859</v>
      </c>
      <c r="X44" s="7"/>
    </row>
    <row r="45" spans="1:24" s="52" customFormat="1" ht="39.950000000000003" customHeight="1">
      <c r="A45" s="72" t="s">
        <v>227</v>
      </c>
      <c r="B45" s="73">
        <f>SUM(C45:F45)</f>
        <v>0</v>
      </c>
      <c r="C45" s="27"/>
      <c r="D45" s="27"/>
      <c r="E45" s="27"/>
      <c r="F45" s="27"/>
      <c r="G45" s="73">
        <f>SUM(H45:K45)</f>
        <v>0</v>
      </c>
      <c r="H45" s="27"/>
      <c r="I45" s="27"/>
      <c r="J45" s="27"/>
      <c r="K45" s="27"/>
      <c r="L45" s="73">
        <f>SUM(M45:P45)</f>
        <v>0</v>
      </c>
      <c r="M45" s="27"/>
      <c r="N45" s="27"/>
      <c r="O45" s="27"/>
      <c r="P45" s="27"/>
      <c r="Q45" s="73">
        <f>+SUM(R45:V45)</f>
        <v>0</v>
      </c>
      <c r="R45" s="27"/>
      <c r="S45" s="27"/>
      <c r="T45" s="27"/>
      <c r="U45" s="27"/>
      <c r="V45" s="27"/>
      <c r="W45" s="5">
        <f>B45+G45+L45+Q45</f>
        <v>0</v>
      </c>
      <c r="X45" s="48"/>
    </row>
    <row r="46" spans="1:24" ht="39.950000000000003" customHeight="1">
      <c r="A46" s="74" t="s">
        <v>189</v>
      </c>
      <c r="B46" s="75">
        <f>SUM(C46:F46)</f>
        <v>123</v>
      </c>
      <c r="C46" s="75">
        <f>C44+C45</f>
        <v>0</v>
      </c>
      <c r="D46" s="75">
        <f>D44+D45</f>
        <v>49</v>
      </c>
      <c r="E46" s="75">
        <f>E44+E45</f>
        <v>51</v>
      </c>
      <c r="F46" s="75">
        <f>F44+F45</f>
        <v>23</v>
      </c>
      <c r="G46" s="75">
        <f>SUM(H46:K46)</f>
        <v>236</v>
      </c>
      <c r="H46" s="75">
        <f>H44+H45</f>
        <v>48</v>
      </c>
      <c r="I46" s="75">
        <f>I44+I45</f>
        <v>86</v>
      </c>
      <c r="J46" s="75">
        <f>J44+J45</f>
        <v>77</v>
      </c>
      <c r="K46" s="75">
        <f>K44+K45</f>
        <v>25</v>
      </c>
      <c r="L46" s="75">
        <f>SUM(M46:P46)</f>
        <v>30</v>
      </c>
      <c r="M46" s="75">
        <f>M44+M45</f>
        <v>6</v>
      </c>
      <c r="N46" s="75">
        <f>N44+N45</f>
        <v>20</v>
      </c>
      <c r="O46" s="75">
        <f>O44+O45</f>
        <v>0</v>
      </c>
      <c r="P46" s="75">
        <f>P44+P45</f>
        <v>4</v>
      </c>
      <c r="Q46" s="75">
        <f>+SUM(R46:V46)</f>
        <v>470</v>
      </c>
      <c r="R46" s="75">
        <f>R44+R45</f>
        <v>256</v>
      </c>
      <c r="S46" s="75">
        <f>S44+S45</f>
        <v>55</v>
      </c>
      <c r="T46" s="75">
        <f>T44+T45</f>
        <v>46</v>
      </c>
      <c r="U46" s="75">
        <f>U44+U45</f>
        <v>92</v>
      </c>
      <c r="V46" s="75">
        <f>V44+V45</f>
        <v>21</v>
      </c>
      <c r="W46" s="75">
        <f>B46+G46+L46+Q46</f>
        <v>859</v>
      </c>
      <c r="X46" s="5"/>
    </row>
    <row r="47" spans="1:24" s="54" customFormat="1" ht="50.1" customHeight="1">
      <c r="A47" s="70" t="s">
        <v>356</v>
      </c>
      <c r="B47" s="71"/>
      <c r="C47" s="71"/>
      <c r="D47" s="71"/>
      <c r="E47" s="71"/>
      <c r="F47" s="71"/>
      <c r="G47" s="71"/>
      <c r="H47" s="71"/>
      <c r="I47" s="71"/>
      <c r="J47" s="71"/>
      <c r="K47" s="71"/>
      <c r="L47" s="71"/>
      <c r="M47" s="71"/>
      <c r="N47" s="71"/>
      <c r="O47" s="71"/>
      <c r="P47" s="71"/>
      <c r="Q47" s="71"/>
      <c r="R47" s="71"/>
      <c r="S47" s="71"/>
      <c r="T47" s="71"/>
      <c r="U47" s="71"/>
      <c r="V47" s="71"/>
      <c r="W47" s="71"/>
      <c r="X47" s="7"/>
    </row>
    <row r="48" spans="1:24" ht="39.950000000000003" customHeight="1">
      <c r="A48" s="163" t="s">
        <v>387</v>
      </c>
      <c r="B48" s="213">
        <f>SUM(C48:F48)</f>
        <v>0</v>
      </c>
      <c r="C48" s="213"/>
      <c r="D48" s="213"/>
      <c r="E48" s="213"/>
      <c r="F48" s="213"/>
      <c r="G48" s="213">
        <f>SUM(H48:K48)</f>
        <v>0</v>
      </c>
      <c r="H48" s="213"/>
      <c r="I48" s="213"/>
      <c r="J48" s="213"/>
      <c r="K48" s="213"/>
      <c r="L48" s="213">
        <f>SUM(M48:P48)</f>
        <v>0</v>
      </c>
      <c r="M48" s="213"/>
      <c r="N48" s="213"/>
      <c r="O48" s="213"/>
      <c r="P48" s="213"/>
      <c r="Q48" s="213">
        <f>+SUM(R48:V48)</f>
        <v>0</v>
      </c>
      <c r="R48" s="213"/>
      <c r="S48" s="213"/>
      <c r="T48" s="213"/>
      <c r="U48" s="213"/>
      <c r="V48" s="213"/>
      <c r="W48" s="213">
        <f>B48+G48+L48+Q48</f>
        <v>0</v>
      </c>
      <c r="X48" s="5"/>
    </row>
    <row r="49" spans="1:24" s="54" customFormat="1" ht="39.950000000000003" customHeight="1">
      <c r="A49" s="72" t="s">
        <v>226</v>
      </c>
      <c r="B49" s="73">
        <f>SUM(C49:F49)</f>
        <v>0</v>
      </c>
      <c r="C49" s="27">
        <v>0</v>
      </c>
      <c r="D49" s="27">
        <v>0</v>
      </c>
      <c r="E49" s="27">
        <v>0</v>
      </c>
      <c r="F49" s="27">
        <v>0</v>
      </c>
      <c r="G49" s="73">
        <f>SUM(H49:K49)</f>
        <v>1</v>
      </c>
      <c r="H49" s="27">
        <v>0</v>
      </c>
      <c r="I49" s="27">
        <v>0</v>
      </c>
      <c r="J49" s="27">
        <v>1</v>
      </c>
      <c r="K49" s="27">
        <v>0</v>
      </c>
      <c r="L49" s="73">
        <f>SUM(M49:P49)</f>
        <v>0</v>
      </c>
      <c r="M49" s="27">
        <v>0</v>
      </c>
      <c r="N49" s="27">
        <v>0</v>
      </c>
      <c r="O49" s="27"/>
      <c r="P49" s="27">
        <v>0</v>
      </c>
      <c r="Q49" s="73">
        <f>+SUM(R49:V49)</f>
        <v>27</v>
      </c>
      <c r="R49" s="27">
        <v>1</v>
      </c>
      <c r="S49" s="27">
        <v>0</v>
      </c>
      <c r="T49" s="27">
        <v>0</v>
      </c>
      <c r="U49" s="27">
        <v>17</v>
      </c>
      <c r="V49" s="27">
        <v>9</v>
      </c>
      <c r="W49" s="5">
        <f>B49+G49+L49+Q49</f>
        <v>28</v>
      </c>
      <c r="X49" s="7"/>
    </row>
    <row r="50" spans="1:24" s="52" customFormat="1" ht="39.950000000000003" customHeight="1">
      <c r="A50" s="72" t="s">
        <v>227</v>
      </c>
      <c r="B50" s="73">
        <f>SUM(C50:F50)</f>
        <v>0</v>
      </c>
      <c r="C50" s="27"/>
      <c r="D50" s="27"/>
      <c r="E50" s="27"/>
      <c r="F50" s="27"/>
      <c r="G50" s="73">
        <f>SUM(H50:K50)</f>
        <v>0</v>
      </c>
      <c r="H50" s="27"/>
      <c r="I50" s="27"/>
      <c r="J50" s="27"/>
      <c r="K50" s="27"/>
      <c r="L50" s="73">
        <f>SUM(M50:P50)</f>
        <v>0</v>
      </c>
      <c r="M50" s="27"/>
      <c r="N50" s="27"/>
      <c r="O50" s="27"/>
      <c r="P50" s="27"/>
      <c r="Q50" s="73">
        <f>+SUM(R50:V50)</f>
        <v>0</v>
      </c>
      <c r="R50" s="27"/>
      <c r="S50" s="27"/>
      <c r="T50" s="27"/>
      <c r="U50" s="27"/>
      <c r="V50" s="27"/>
      <c r="W50" s="5">
        <f>B50+G50+L50+Q50</f>
        <v>0</v>
      </c>
      <c r="X50" s="48"/>
    </row>
    <row r="51" spans="1:24" ht="39.950000000000003" customHeight="1">
      <c r="A51" s="74" t="s">
        <v>189</v>
      </c>
      <c r="B51" s="75">
        <f>SUM(C51:F51)</f>
        <v>0</v>
      </c>
      <c r="C51" s="75">
        <f>C49+C50</f>
        <v>0</v>
      </c>
      <c r="D51" s="75">
        <f>D49+D50</f>
        <v>0</v>
      </c>
      <c r="E51" s="75">
        <f>E49+E50</f>
        <v>0</v>
      </c>
      <c r="F51" s="75">
        <f>F49+F50</f>
        <v>0</v>
      </c>
      <c r="G51" s="75">
        <f>SUM(H51:K51)</f>
        <v>1</v>
      </c>
      <c r="H51" s="75">
        <f>H49+H50</f>
        <v>0</v>
      </c>
      <c r="I51" s="75">
        <f>I49+I50</f>
        <v>0</v>
      </c>
      <c r="J51" s="75">
        <f>J49+J50</f>
        <v>1</v>
      </c>
      <c r="K51" s="75">
        <f>K49+K50</f>
        <v>0</v>
      </c>
      <c r="L51" s="75">
        <f>SUM(M51:P51)</f>
        <v>0</v>
      </c>
      <c r="M51" s="75">
        <f>M49+M50</f>
        <v>0</v>
      </c>
      <c r="N51" s="75">
        <f>N49+N50</f>
        <v>0</v>
      </c>
      <c r="O51" s="75">
        <f>O49+O50</f>
        <v>0</v>
      </c>
      <c r="P51" s="75">
        <f>P49+P50</f>
        <v>0</v>
      </c>
      <c r="Q51" s="75">
        <f>+SUM(R51:V51)</f>
        <v>27</v>
      </c>
      <c r="R51" s="75">
        <f>R49+R50</f>
        <v>1</v>
      </c>
      <c r="S51" s="75">
        <f>S49+S50</f>
        <v>0</v>
      </c>
      <c r="T51" s="75">
        <f>T49+T50</f>
        <v>0</v>
      </c>
      <c r="U51" s="75">
        <f>U49+U50</f>
        <v>17</v>
      </c>
      <c r="V51" s="75">
        <f>V49+V50</f>
        <v>9</v>
      </c>
      <c r="W51" s="75">
        <f>B51+G51+L51+Q51</f>
        <v>28</v>
      </c>
      <c r="X51" s="5"/>
    </row>
    <row r="52" spans="1:24" s="54" customFormat="1" ht="50.1" customHeight="1">
      <c r="A52" s="70" t="s">
        <v>355</v>
      </c>
      <c r="B52" s="71"/>
      <c r="C52" s="71"/>
      <c r="D52" s="71"/>
      <c r="E52" s="71"/>
      <c r="F52" s="71"/>
      <c r="G52" s="71"/>
      <c r="H52" s="71"/>
      <c r="I52" s="71"/>
      <c r="J52" s="71"/>
      <c r="K52" s="71"/>
      <c r="L52" s="71"/>
      <c r="M52" s="71"/>
      <c r="N52" s="71"/>
      <c r="O52" s="71"/>
      <c r="P52" s="71"/>
      <c r="Q52" s="71"/>
      <c r="R52" s="71"/>
      <c r="S52" s="71"/>
      <c r="T52" s="71"/>
      <c r="U52" s="71"/>
      <c r="V52" s="71"/>
      <c r="W52" s="71"/>
      <c r="X52" s="7"/>
    </row>
    <row r="53" spans="1:24" ht="39.950000000000003" customHeight="1">
      <c r="A53" s="163" t="s">
        <v>387</v>
      </c>
      <c r="B53" s="213">
        <f>SUM(C53:F53)</f>
        <v>0</v>
      </c>
      <c r="C53" s="213"/>
      <c r="D53" s="213"/>
      <c r="E53" s="213"/>
      <c r="F53" s="213"/>
      <c r="G53" s="213">
        <f>SUM(H53:K53)</f>
        <v>0</v>
      </c>
      <c r="H53" s="213"/>
      <c r="I53" s="213"/>
      <c r="J53" s="213"/>
      <c r="K53" s="213"/>
      <c r="L53" s="213">
        <f>SUM(M53:P53)</f>
        <v>0</v>
      </c>
      <c r="M53" s="213"/>
      <c r="N53" s="213"/>
      <c r="O53" s="213"/>
      <c r="P53" s="213"/>
      <c r="Q53" s="213">
        <f>+SUM(R53:V53)</f>
        <v>0</v>
      </c>
      <c r="R53" s="213"/>
      <c r="S53" s="213"/>
      <c r="T53" s="213"/>
      <c r="U53" s="213"/>
      <c r="V53" s="213"/>
      <c r="W53" s="213">
        <f>B53+G53+L53+Q53</f>
        <v>0</v>
      </c>
      <c r="X53" s="5"/>
    </row>
    <row r="54" spans="1:24" s="54" customFormat="1" ht="39.950000000000003" customHeight="1">
      <c r="A54" s="72" t="s">
        <v>226</v>
      </c>
      <c r="B54" s="73">
        <f>SUM(C54:F54)</f>
        <v>253</v>
      </c>
      <c r="C54" s="27">
        <v>0</v>
      </c>
      <c r="D54" s="27">
        <v>61</v>
      </c>
      <c r="E54" s="27">
        <v>112</v>
      </c>
      <c r="F54" s="27">
        <v>80</v>
      </c>
      <c r="G54" s="73">
        <f>SUM(H54:K54)</f>
        <v>370</v>
      </c>
      <c r="H54" s="27">
        <v>215</v>
      </c>
      <c r="I54" s="27">
        <v>54</v>
      </c>
      <c r="J54" s="27">
        <v>60</v>
      </c>
      <c r="K54" s="27">
        <v>41</v>
      </c>
      <c r="L54" s="73">
        <f>SUM(M54:P54)</f>
        <v>55</v>
      </c>
      <c r="M54" s="27">
        <v>18</v>
      </c>
      <c r="N54" s="27">
        <v>34</v>
      </c>
      <c r="O54" s="27"/>
      <c r="P54" s="27">
        <v>3</v>
      </c>
      <c r="Q54" s="73">
        <f>+SUM(R54:V54)</f>
        <v>1917</v>
      </c>
      <c r="R54" s="27">
        <v>1350</v>
      </c>
      <c r="S54" s="27">
        <v>100</v>
      </c>
      <c r="T54" s="27">
        <v>89</v>
      </c>
      <c r="U54" s="27">
        <v>274</v>
      </c>
      <c r="V54" s="27">
        <v>104</v>
      </c>
      <c r="W54" s="5">
        <f>B54+G54+L54+Q54</f>
        <v>2595</v>
      </c>
      <c r="X54" s="7"/>
    </row>
    <row r="55" spans="1:24" s="52" customFormat="1" ht="39.950000000000003" customHeight="1">
      <c r="A55" s="72" t="s">
        <v>227</v>
      </c>
      <c r="B55" s="73">
        <f>SUM(C55:F55)</f>
        <v>0</v>
      </c>
      <c r="C55" s="27"/>
      <c r="D55" s="27"/>
      <c r="E55" s="27"/>
      <c r="F55" s="27"/>
      <c r="G55" s="73">
        <f>SUM(H55:K55)</f>
        <v>0</v>
      </c>
      <c r="H55" s="27"/>
      <c r="I55" s="27"/>
      <c r="J55" s="27"/>
      <c r="K55" s="27"/>
      <c r="L55" s="73">
        <f>SUM(M55:P55)</f>
        <v>0</v>
      </c>
      <c r="M55" s="27"/>
      <c r="N55" s="27"/>
      <c r="O55" s="27"/>
      <c r="P55" s="27"/>
      <c r="Q55" s="73">
        <f>+SUM(R55:V55)</f>
        <v>0</v>
      </c>
      <c r="R55" s="27"/>
      <c r="S55" s="27"/>
      <c r="T55" s="27"/>
      <c r="U55" s="27"/>
      <c r="V55" s="27"/>
      <c r="W55" s="5">
        <f>B55+G55+L55+Q55</f>
        <v>0</v>
      </c>
      <c r="X55" s="48"/>
    </row>
    <row r="56" spans="1:24" ht="39.950000000000003" customHeight="1">
      <c r="A56" s="74" t="s">
        <v>189</v>
      </c>
      <c r="B56" s="75">
        <f>SUM(C56:F56)</f>
        <v>253</v>
      </c>
      <c r="C56" s="75">
        <f>C54+C55</f>
        <v>0</v>
      </c>
      <c r="D56" s="75">
        <f>D54+D55</f>
        <v>61</v>
      </c>
      <c r="E56" s="75">
        <f>E54+E55</f>
        <v>112</v>
      </c>
      <c r="F56" s="75">
        <f>F54+F55</f>
        <v>80</v>
      </c>
      <c r="G56" s="75">
        <f>SUM(H56:K56)</f>
        <v>370</v>
      </c>
      <c r="H56" s="75">
        <f>H54+H55</f>
        <v>215</v>
      </c>
      <c r="I56" s="75">
        <f>I54+I55</f>
        <v>54</v>
      </c>
      <c r="J56" s="75">
        <f>J54+J55</f>
        <v>60</v>
      </c>
      <c r="K56" s="75">
        <f>K54+K55</f>
        <v>41</v>
      </c>
      <c r="L56" s="75">
        <f>SUM(M56:P56)</f>
        <v>55</v>
      </c>
      <c r="M56" s="75">
        <f>M54+M55</f>
        <v>18</v>
      </c>
      <c r="N56" s="75">
        <f>N54+N55</f>
        <v>34</v>
      </c>
      <c r="O56" s="75">
        <f>O54+O55</f>
        <v>0</v>
      </c>
      <c r="P56" s="75">
        <f>P54+P55</f>
        <v>3</v>
      </c>
      <c r="Q56" s="75">
        <f>+SUM(R56:V56)</f>
        <v>1917</v>
      </c>
      <c r="R56" s="75">
        <f>R54+R55</f>
        <v>1350</v>
      </c>
      <c r="S56" s="75">
        <f>S54+S55</f>
        <v>100</v>
      </c>
      <c r="T56" s="75">
        <f>T54+T55</f>
        <v>89</v>
      </c>
      <c r="U56" s="75">
        <f>U54+U55</f>
        <v>274</v>
      </c>
      <c r="V56" s="75">
        <f>V54+V55</f>
        <v>104</v>
      </c>
      <c r="W56" s="75">
        <f>B56+G56+L56+Q56</f>
        <v>2595</v>
      </c>
      <c r="X56" s="5"/>
    </row>
    <row r="57" spans="1:24" s="54" customFormat="1" ht="50.1" customHeight="1">
      <c r="A57" s="70" t="s">
        <v>89</v>
      </c>
      <c r="B57" s="71"/>
      <c r="C57" s="71"/>
      <c r="D57" s="71"/>
      <c r="E57" s="71"/>
      <c r="F57" s="71"/>
      <c r="G57" s="71"/>
      <c r="H57" s="71"/>
      <c r="I57" s="71"/>
      <c r="J57" s="71"/>
      <c r="K57" s="71"/>
      <c r="L57" s="71"/>
      <c r="M57" s="71"/>
      <c r="N57" s="71"/>
      <c r="O57" s="71"/>
      <c r="P57" s="71"/>
      <c r="Q57" s="71"/>
      <c r="R57" s="71"/>
      <c r="S57" s="71"/>
      <c r="T57" s="71"/>
      <c r="U57" s="71"/>
      <c r="V57" s="71"/>
      <c r="W57" s="71"/>
      <c r="X57" s="7"/>
    </row>
    <row r="58" spans="1:24" ht="39.950000000000003" customHeight="1">
      <c r="A58" s="163" t="s">
        <v>387</v>
      </c>
      <c r="B58" s="213">
        <f>SUM(C58:F58)</f>
        <v>0</v>
      </c>
      <c r="C58" s="213"/>
      <c r="D58" s="213"/>
      <c r="E58" s="213"/>
      <c r="F58" s="213"/>
      <c r="G58" s="213">
        <f>SUM(H58:K58)</f>
        <v>0</v>
      </c>
      <c r="H58" s="213"/>
      <c r="I58" s="213"/>
      <c r="J58" s="213"/>
      <c r="K58" s="213"/>
      <c r="L58" s="213">
        <f>SUM(M58:P58)</f>
        <v>0</v>
      </c>
      <c r="M58" s="213"/>
      <c r="N58" s="213"/>
      <c r="O58" s="213"/>
      <c r="P58" s="213"/>
      <c r="Q58" s="213">
        <f>+SUM(R58:V58)</f>
        <v>0</v>
      </c>
      <c r="R58" s="213"/>
      <c r="S58" s="213"/>
      <c r="T58" s="213"/>
      <c r="U58" s="213"/>
      <c r="V58" s="213"/>
      <c r="W58" s="213">
        <f>B58+G58+L58+Q58</f>
        <v>0</v>
      </c>
      <c r="X58" s="5"/>
    </row>
    <row r="59" spans="1:24" s="54" customFormat="1" ht="39.950000000000003" customHeight="1">
      <c r="A59" s="72" t="s">
        <v>226</v>
      </c>
      <c r="B59" s="73">
        <f>SUM(C59:F59)</f>
        <v>51</v>
      </c>
      <c r="C59" s="27">
        <v>0</v>
      </c>
      <c r="D59" s="27">
        <v>16</v>
      </c>
      <c r="E59" s="27">
        <v>19</v>
      </c>
      <c r="F59" s="27">
        <v>16</v>
      </c>
      <c r="G59" s="73">
        <f>SUM(H59:K59)</f>
        <v>220</v>
      </c>
      <c r="H59" s="27">
        <v>32</v>
      </c>
      <c r="I59" s="27">
        <v>84</v>
      </c>
      <c r="J59" s="27">
        <v>71</v>
      </c>
      <c r="K59" s="27">
        <v>33</v>
      </c>
      <c r="L59" s="73">
        <f>SUM(M59:P59)</f>
        <v>644</v>
      </c>
      <c r="M59" s="27">
        <v>10</v>
      </c>
      <c r="N59" s="27">
        <v>36</v>
      </c>
      <c r="O59" s="27"/>
      <c r="P59" s="27">
        <v>598</v>
      </c>
      <c r="Q59" s="73">
        <f>+SUM(R59:V59)</f>
        <v>482</v>
      </c>
      <c r="R59" s="27">
        <v>204</v>
      </c>
      <c r="S59" s="27">
        <v>67</v>
      </c>
      <c r="T59" s="27">
        <v>60</v>
      </c>
      <c r="U59" s="27">
        <v>141</v>
      </c>
      <c r="V59" s="27">
        <v>10</v>
      </c>
      <c r="W59" s="5">
        <f>B59+G59+L59+Q59</f>
        <v>1397</v>
      </c>
      <c r="X59" s="7"/>
    </row>
    <row r="60" spans="1:24" s="52" customFormat="1" ht="39.950000000000003" customHeight="1">
      <c r="A60" s="72" t="s">
        <v>227</v>
      </c>
      <c r="B60" s="73">
        <f>SUM(C60:F60)</f>
        <v>0</v>
      </c>
      <c r="C60" s="27"/>
      <c r="D60" s="27"/>
      <c r="E60" s="27"/>
      <c r="F60" s="27"/>
      <c r="G60" s="73">
        <f>SUM(H60:K60)</f>
        <v>0</v>
      </c>
      <c r="H60" s="27"/>
      <c r="I60" s="27"/>
      <c r="J60" s="27"/>
      <c r="K60" s="27"/>
      <c r="L60" s="73">
        <f>SUM(M60:P60)</f>
        <v>0</v>
      </c>
      <c r="M60" s="27"/>
      <c r="N60" s="27"/>
      <c r="O60" s="27"/>
      <c r="P60" s="27"/>
      <c r="Q60" s="73">
        <f>+SUM(R60:V60)</f>
        <v>0</v>
      </c>
      <c r="R60" s="27"/>
      <c r="S60" s="27"/>
      <c r="T60" s="27"/>
      <c r="U60" s="27"/>
      <c r="V60" s="27"/>
      <c r="W60" s="5">
        <f>B60+G60+L60+Q60</f>
        <v>0</v>
      </c>
      <c r="X60" s="48"/>
    </row>
    <row r="61" spans="1:24" ht="39.950000000000003" customHeight="1">
      <c r="A61" s="74" t="s">
        <v>189</v>
      </c>
      <c r="B61" s="75">
        <f>SUM(C61:F61)</f>
        <v>51</v>
      </c>
      <c r="C61" s="75">
        <f>C59+C60</f>
        <v>0</v>
      </c>
      <c r="D61" s="75">
        <f>D59+D60</f>
        <v>16</v>
      </c>
      <c r="E61" s="75">
        <f>E59+E60</f>
        <v>19</v>
      </c>
      <c r="F61" s="75">
        <f>F59+F60</f>
        <v>16</v>
      </c>
      <c r="G61" s="75">
        <f>SUM(H61:K61)</f>
        <v>220</v>
      </c>
      <c r="H61" s="75">
        <f>H59+H60</f>
        <v>32</v>
      </c>
      <c r="I61" s="75">
        <f>I59+I60</f>
        <v>84</v>
      </c>
      <c r="J61" s="75">
        <f>J59+J60</f>
        <v>71</v>
      </c>
      <c r="K61" s="75">
        <f>K59+K60</f>
        <v>33</v>
      </c>
      <c r="L61" s="75">
        <f>SUM(M61:P61)</f>
        <v>644</v>
      </c>
      <c r="M61" s="75">
        <f>M59+M60</f>
        <v>10</v>
      </c>
      <c r="N61" s="75">
        <f>N59+N60</f>
        <v>36</v>
      </c>
      <c r="O61" s="75">
        <f>O59+O60</f>
        <v>0</v>
      </c>
      <c r="P61" s="75">
        <f>P59+P60</f>
        <v>598</v>
      </c>
      <c r="Q61" s="75">
        <f>+SUM(R61:V61)</f>
        <v>482</v>
      </c>
      <c r="R61" s="75">
        <f>R59+R60</f>
        <v>204</v>
      </c>
      <c r="S61" s="75">
        <f>S59+S60</f>
        <v>67</v>
      </c>
      <c r="T61" s="75">
        <f>T59+T60</f>
        <v>60</v>
      </c>
      <c r="U61" s="75">
        <f>U59+U60</f>
        <v>141</v>
      </c>
      <c r="V61" s="75">
        <f>V59+V60</f>
        <v>10</v>
      </c>
      <c r="W61" s="75">
        <f>B61+G61+L61+Q61</f>
        <v>1397</v>
      </c>
      <c r="X61" s="5"/>
    </row>
    <row r="62" spans="1:24" s="52" customFormat="1" ht="50.1" customHeight="1">
      <c r="A62" s="70" t="s">
        <v>354</v>
      </c>
      <c r="B62" s="71"/>
      <c r="C62" s="71"/>
      <c r="D62" s="71"/>
      <c r="E62" s="71"/>
      <c r="F62" s="71"/>
      <c r="G62" s="71"/>
      <c r="H62" s="71"/>
      <c r="I62" s="71"/>
      <c r="J62" s="71"/>
      <c r="K62" s="71"/>
      <c r="L62" s="71"/>
      <c r="M62" s="71"/>
      <c r="N62" s="71"/>
      <c r="O62" s="71"/>
      <c r="P62" s="71"/>
      <c r="Q62" s="71"/>
      <c r="R62" s="71"/>
      <c r="S62" s="71"/>
      <c r="T62" s="71"/>
      <c r="U62" s="71"/>
      <c r="V62" s="71"/>
      <c r="W62" s="71"/>
      <c r="X62" s="48" t="s">
        <v>229</v>
      </c>
    </row>
    <row r="63" spans="1:24" s="52" customFormat="1" ht="39.950000000000003" customHeight="1">
      <c r="A63" s="163" t="s">
        <v>190</v>
      </c>
      <c r="B63" s="164">
        <f>SUM(C63:F63)</f>
        <v>5032</v>
      </c>
      <c r="C63" s="164">
        <v>1800</v>
      </c>
      <c r="D63" s="164">
        <v>1137</v>
      </c>
      <c r="E63" s="164">
        <v>1272</v>
      </c>
      <c r="F63" s="164">
        <v>823</v>
      </c>
      <c r="G63" s="164">
        <f>SUM(H63:K63)</f>
        <v>9794</v>
      </c>
      <c r="H63" s="164">
        <v>3433</v>
      </c>
      <c r="I63" s="164">
        <v>3179</v>
      </c>
      <c r="J63" s="164">
        <v>2398</v>
      </c>
      <c r="K63" s="164">
        <v>784</v>
      </c>
      <c r="L63" s="164">
        <f>SUM(M63:P63)</f>
        <v>3240</v>
      </c>
      <c r="M63" s="164">
        <v>671</v>
      </c>
      <c r="N63" s="164">
        <v>526</v>
      </c>
      <c r="O63" s="164">
        <v>679</v>
      </c>
      <c r="P63" s="164">
        <v>1364</v>
      </c>
      <c r="Q63" s="164">
        <f>SUM(R63:V63)</f>
        <v>12914</v>
      </c>
      <c r="R63" s="164">
        <v>6295</v>
      </c>
      <c r="S63" s="164">
        <v>2368</v>
      </c>
      <c r="T63" s="164">
        <v>929</v>
      </c>
      <c r="U63" s="164">
        <v>1474</v>
      </c>
      <c r="V63" s="164">
        <v>1848</v>
      </c>
      <c r="W63" s="164">
        <v>30980</v>
      </c>
      <c r="X63" s="53"/>
    </row>
    <row r="64" spans="1:24" s="52" customFormat="1" ht="39.950000000000003" customHeight="1">
      <c r="A64" s="72" t="s">
        <v>226</v>
      </c>
      <c r="B64" s="73">
        <f>SUM(C64:F64)</f>
        <v>2687</v>
      </c>
      <c r="C64" s="27">
        <f t="shared" ref="C64:F65" si="0">C4+C9+C14+C19+C24+C29+C34+C39+C44+C49+C54+C59</f>
        <v>594</v>
      </c>
      <c r="D64" s="27">
        <f t="shared" si="0"/>
        <v>675</v>
      </c>
      <c r="E64" s="27">
        <f t="shared" si="0"/>
        <v>924</v>
      </c>
      <c r="F64" s="27">
        <f t="shared" si="0"/>
        <v>494</v>
      </c>
      <c r="G64" s="73">
        <f>SUM(H64:K64)</f>
        <v>4078</v>
      </c>
      <c r="H64" s="27">
        <f t="shared" ref="H64:K65" si="1">H4+H9+H14+H19+H24+H29+H34+H39+H44+H49+H54+H59</f>
        <v>1649</v>
      </c>
      <c r="I64" s="27">
        <f t="shared" si="1"/>
        <v>954</v>
      </c>
      <c r="J64" s="27">
        <f t="shared" si="1"/>
        <v>1114</v>
      </c>
      <c r="K64" s="27">
        <f t="shared" si="1"/>
        <v>361</v>
      </c>
      <c r="L64" s="73">
        <f>SUM(M64:P64)</f>
        <v>1852</v>
      </c>
      <c r="M64" s="27">
        <f t="shared" ref="M64:P65" si="2">M4+M9+M14+M19+M24+M29+M34+M39+M44+M49+M54+M59</f>
        <v>450</v>
      </c>
      <c r="N64" s="27">
        <f t="shared" si="2"/>
        <v>297</v>
      </c>
      <c r="O64" s="27">
        <f t="shared" si="2"/>
        <v>0</v>
      </c>
      <c r="P64" s="27">
        <f t="shared" si="2"/>
        <v>1105</v>
      </c>
      <c r="Q64" s="73">
        <f>SUM(R64:V64)</f>
        <v>8963</v>
      </c>
      <c r="R64" s="27">
        <f t="shared" ref="R64:V65" si="3">R4+R9+R14+R19+R24+R29+R34+R39+R44+R49+R54+R59</f>
        <v>4314</v>
      </c>
      <c r="S64" s="27">
        <f t="shared" si="3"/>
        <v>1119</v>
      </c>
      <c r="T64" s="27">
        <f t="shared" si="3"/>
        <v>556</v>
      </c>
      <c r="U64" s="27">
        <f t="shared" si="3"/>
        <v>2132</v>
      </c>
      <c r="V64" s="27">
        <f t="shared" si="3"/>
        <v>842</v>
      </c>
      <c r="W64" s="5">
        <f>B64+G64+L64+Q64</f>
        <v>17580</v>
      </c>
      <c r="X64" s="53"/>
    </row>
    <row r="65" spans="1:24" s="52" customFormat="1" ht="39.950000000000003" customHeight="1">
      <c r="A65" s="72" t="s">
        <v>227</v>
      </c>
      <c r="B65" s="73">
        <f>SUM(C65:F65)</f>
        <v>0</v>
      </c>
      <c r="C65" s="27">
        <f t="shared" si="0"/>
        <v>0</v>
      </c>
      <c r="D65" s="27">
        <f t="shared" si="0"/>
        <v>0</v>
      </c>
      <c r="E65" s="27">
        <f t="shared" si="0"/>
        <v>0</v>
      </c>
      <c r="F65" s="27">
        <f t="shared" si="0"/>
        <v>0</v>
      </c>
      <c r="G65" s="73">
        <f>SUM(H65:K65)</f>
        <v>0</v>
      </c>
      <c r="H65" s="27">
        <f t="shared" si="1"/>
        <v>0</v>
      </c>
      <c r="I65" s="27">
        <f t="shared" si="1"/>
        <v>0</v>
      </c>
      <c r="J65" s="27">
        <f t="shared" si="1"/>
        <v>0</v>
      </c>
      <c r="K65" s="27">
        <f t="shared" si="1"/>
        <v>0</v>
      </c>
      <c r="L65" s="73">
        <f>SUM(M65:P65)</f>
        <v>0</v>
      </c>
      <c r="M65" s="27">
        <f t="shared" si="2"/>
        <v>0</v>
      </c>
      <c r="N65" s="27">
        <f t="shared" si="2"/>
        <v>0</v>
      </c>
      <c r="O65" s="27">
        <f t="shared" si="2"/>
        <v>0</v>
      </c>
      <c r="P65" s="27">
        <f t="shared" si="2"/>
        <v>0</v>
      </c>
      <c r="Q65" s="73">
        <f>+SUM(R65:V65)</f>
        <v>0</v>
      </c>
      <c r="R65" s="27">
        <f t="shared" si="3"/>
        <v>0</v>
      </c>
      <c r="S65" s="27">
        <f t="shared" si="3"/>
        <v>0</v>
      </c>
      <c r="T65" s="27">
        <f t="shared" si="3"/>
        <v>0</v>
      </c>
      <c r="U65" s="27">
        <f t="shared" si="3"/>
        <v>0</v>
      </c>
      <c r="V65" s="27">
        <f t="shared" si="3"/>
        <v>0</v>
      </c>
      <c r="W65" s="5">
        <f>B65+G65+L65+Q65</f>
        <v>0</v>
      </c>
      <c r="X65" s="48" t="s">
        <v>179</v>
      </c>
    </row>
    <row r="66" spans="1:24" s="52" customFormat="1" ht="39.950000000000003" customHeight="1">
      <c r="A66" s="74" t="s">
        <v>189</v>
      </c>
      <c r="B66" s="75">
        <f>SUM(C66:F66)</f>
        <v>2687</v>
      </c>
      <c r="C66" s="75">
        <f>C64+C65</f>
        <v>594</v>
      </c>
      <c r="D66" s="75">
        <f>D64+D65</f>
        <v>675</v>
      </c>
      <c r="E66" s="75">
        <f>E64+E65</f>
        <v>924</v>
      </c>
      <c r="F66" s="75">
        <f>F64+F65</f>
        <v>494</v>
      </c>
      <c r="G66" s="75">
        <f>SUM(H66:K66)</f>
        <v>4078</v>
      </c>
      <c r="H66" s="75">
        <f>H64+H65</f>
        <v>1649</v>
      </c>
      <c r="I66" s="75">
        <f>I64+I65</f>
        <v>954</v>
      </c>
      <c r="J66" s="75">
        <f>J64+J65</f>
        <v>1114</v>
      </c>
      <c r="K66" s="75">
        <f>K64+K65</f>
        <v>361</v>
      </c>
      <c r="L66" s="75">
        <f>SUM(M66:P66)</f>
        <v>1852</v>
      </c>
      <c r="M66" s="75">
        <f>M64+M65</f>
        <v>450</v>
      </c>
      <c r="N66" s="75">
        <f>N64+N65</f>
        <v>297</v>
      </c>
      <c r="O66" s="75">
        <f>O64+O65</f>
        <v>0</v>
      </c>
      <c r="P66" s="75">
        <f>P64+P65</f>
        <v>1105</v>
      </c>
      <c r="Q66" s="75">
        <f>+SUM(R66:V66)</f>
        <v>8963</v>
      </c>
      <c r="R66" s="75">
        <f>R64+R65</f>
        <v>4314</v>
      </c>
      <c r="S66" s="75">
        <f>S64+S65</f>
        <v>1119</v>
      </c>
      <c r="T66" s="75">
        <f>T64+T65</f>
        <v>556</v>
      </c>
      <c r="U66" s="75">
        <f>U64+U65</f>
        <v>2132</v>
      </c>
      <c r="V66" s="75">
        <f>V64+V65</f>
        <v>842</v>
      </c>
      <c r="W66" s="75">
        <f>B66+G66+L66+Q66</f>
        <v>17580</v>
      </c>
      <c r="X66" s="53"/>
    </row>
    <row r="67" spans="1:24" ht="50.1" customHeight="1">
      <c r="A67" s="70" t="s">
        <v>90</v>
      </c>
      <c r="B67" s="71"/>
      <c r="C67" s="71"/>
      <c r="D67" s="71"/>
      <c r="E67" s="71"/>
      <c r="F67" s="71"/>
      <c r="G67" s="71"/>
      <c r="H67" s="71"/>
      <c r="I67" s="71"/>
      <c r="J67" s="71"/>
      <c r="K67" s="71"/>
      <c r="L67" s="71"/>
      <c r="M67" s="71"/>
      <c r="N67" s="71"/>
      <c r="O67" s="71"/>
      <c r="P67" s="71"/>
      <c r="Q67" s="71"/>
      <c r="R67" s="71"/>
      <c r="S67" s="71"/>
      <c r="T67" s="71"/>
      <c r="U67" s="71"/>
      <c r="V67" s="71"/>
      <c r="W67" s="71"/>
      <c r="X67" s="5"/>
    </row>
    <row r="68" spans="1:24" ht="39.950000000000003" customHeight="1">
      <c r="A68" s="163" t="s">
        <v>190</v>
      </c>
      <c r="B68" s="164">
        <f>SUM(C68:F68)</f>
        <v>3441</v>
      </c>
      <c r="C68" s="164">
        <v>1216</v>
      </c>
      <c r="D68" s="164">
        <v>651</v>
      </c>
      <c r="E68" s="164">
        <v>799</v>
      </c>
      <c r="F68" s="164">
        <v>775</v>
      </c>
      <c r="G68" s="164">
        <f>SUM(H68:K68)</f>
        <v>4641</v>
      </c>
      <c r="H68" s="164">
        <v>1487</v>
      </c>
      <c r="I68" s="164">
        <v>1544</v>
      </c>
      <c r="J68" s="164">
        <v>1374</v>
      </c>
      <c r="K68" s="164">
        <v>236</v>
      </c>
      <c r="L68" s="164">
        <f>SUM(M68:P68)</f>
        <v>2629</v>
      </c>
      <c r="M68" s="164">
        <v>310</v>
      </c>
      <c r="N68" s="164">
        <v>269</v>
      </c>
      <c r="O68" s="164">
        <v>905</v>
      </c>
      <c r="P68" s="164">
        <v>1145</v>
      </c>
      <c r="Q68" s="164">
        <f>+SUM(R68:V68)</f>
        <v>13506</v>
      </c>
      <c r="R68" s="164">
        <v>6373</v>
      </c>
      <c r="S68" s="164">
        <v>1187</v>
      </c>
      <c r="T68" s="164">
        <v>971</v>
      </c>
      <c r="U68" s="164">
        <v>2394</v>
      </c>
      <c r="V68" s="164">
        <v>2581</v>
      </c>
      <c r="W68" s="164">
        <f>B68+G68+L68+Q68</f>
        <v>24217</v>
      </c>
      <c r="X68" s="7"/>
    </row>
    <row r="69" spans="1:24" ht="39.950000000000003" customHeight="1">
      <c r="A69" s="72" t="s">
        <v>226</v>
      </c>
      <c r="B69" s="73">
        <f>SUM(C69:F69)</f>
        <v>3275</v>
      </c>
      <c r="C69" s="27">
        <v>826</v>
      </c>
      <c r="D69" s="27">
        <v>615</v>
      </c>
      <c r="E69" s="27">
        <v>1309</v>
      </c>
      <c r="F69" s="27">
        <v>525</v>
      </c>
      <c r="G69" s="73">
        <f>SUM(H69:K69)</f>
        <v>4120</v>
      </c>
      <c r="H69" s="27">
        <v>1740</v>
      </c>
      <c r="I69" s="27">
        <v>1355</v>
      </c>
      <c r="J69" s="27">
        <v>673</v>
      </c>
      <c r="K69" s="27">
        <v>352</v>
      </c>
      <c r="L69" s="73">
        <f>SUM(M69:P69)</f>
        <v>1543</v>
      </c>
      <c r="M69" s="27">
        <v>286</v>
      </c>
      <c r="N69" s="27">
        <v>301</v>
      </c>
      <c r="O69" s="27"/>
      <c r="P69" s="27">
        <v>956</v>
      </c>
      <c r="Q69" s="73">
        <f>+SUM(R69:V69)</f>
        <v>12637</v>
      </c>
      <c r="R69" s="27">
        <v>6493</v>
      </c>
      <c r="S69" s="27">
        <v>1232</v>
      </c>
      <c r="T69" s="27">
        <v>437</v>
      </c>
      <c r="U69" s="27">
        <v>2735</v>
      </c>
      <c r="V69" s="27">
        <v>1740</v>
      </c>
      <c r="W69" s="5">
        <f>B69+G69+L69+Q69</f>
        <v>21575</v>
      </c>
      <c r="X69" s="5"/>
    </row>
    <row r="70" spans="1:24" ht="39.950000000000003" customHeight="1">
      <c r="A70" s="72" t="s">
        <v>227</v>
      </c>
      <c r="B70" s="73">
        <f>SUM(C70:F70)</f>
        <v>0</v>
      </c>
      <c r="C70" s="27"/>
      <c r="D70" s="27"/>
      <c r="E70" s="27"/>
      <c r="F70" s="27"/>
      <c r="G70" s="73">
        <f>SUM(H70:K70)</f>
        <v>0</v>
      </c>
      <c r="H70" s="27"/>
      <c r="I70" s="27"/>
      <c r="J70" s="27"/>
      <c r="K70" s="27"/>
      <c r="L70" s="73">
        <f>SUM(M70:P70)</f>
        <v>0</v>
      </c>
      <c r="M70" s="27"/>
      <c r="N70" s="27"/>
      <c r="O70" s="27"/>
      <c r="P70" s="27"/>
      <c r="Q70" s="73">
        <f>+SUM(R70:V70)</f>
        <v>0</v>
      </c>
      <c r="R70" s="27"/>
      <c r="S70" s="27"/>
      <c r="T70" s="27"/>
      <c r="U70" s="27"/>
      <c r="V70" s="27"/>
      <c r="W70" s="5">
        <f>B70+G70+L70+Q70</f>
        <v>0</v>
      </c>
      <c r="X70" s="7"/>
    </row>
    <row r="71" spans="1:24" ht="50.1" customHeight="1">
      <c r="A71" s="70" t="s">
        <v>509</v>
      </c>
      <c r="B71" s="71"/>
      <c r="C71" s="71"/>
      <c r="D71" s="71"/>
      <c r="E71" s="71"/>
      <c r="F71" s="71"/>
      <c r="G71" s="71"/>
      <c r="H71" s="71"/>
      <c r="I71" s="71"/>
      <c r="J71" s="71"/>
      <c r="K71" s="71"/>
      <c r="L71" s="71"/>
      <c r="M71" s="71"/>
      <c r="N71" s="71"/>
      <c r="O71" s="71"/>
      <c r="P71" s="71"/>
      <c r="Q71" s="71"/>
      <c r="R71" s="71"/>
      <c r="S71" s="71"/>
      <c r="T71" s="71"/>
      <c r="U71" s="71"/>
      <c r="V71" s="71"/>
      <c r="W71" s="71"/>
      <c r="X71" s="7"/>
    </row>
    <row r="72" spans="1:24" ht="39.950000000000003" customHeight="1">
      <c r="A72" s="163" t="s">
        <v>387</v>
      </c>
      <c r="B72" s="213">
        <f>SUM(C72:F72)</f>
        <v>0</v>
      </c>
      <c r="C72" s="213"/>
      <c r="D72" s="213"/>
      <c r="E72" s="213"/>
      <c r="F72" s="213"/>
      <c r="G72" s="213">
        <f>SUM(H72:K72)</f>
        <v>0</v>
      </c>
      <c r="H72" s="213"/>
      <c r="I72" s="213"/>
      <c r="J72" s="213"/>
      <c r="K72" s="213"/>
      <c r="L72" s="213">
        <f>SUM(M72:P72)</f>
        <v>0</v>
      </c>
      <c r="M72" s="213"/>
      <c r="N72" s="213"/>
      <c r="O72" s="213"/>
      <c r="P72" s="213"/>
      <c r="Q72" s="213">
        <f>+SUM(R72:V72)</f>
        <v>0</v>
      </c>
      <c r="R72" s="213"/>
      <c r="S72" s="213"/>
      <c r="T72" s="213"/>
      <c r="U72" s="213"/>
      <c r="V72" s="213"/>
      <c r="W72" s="213">
        <f>B72+G72+L72+Q72</f>
        <v>0</v>
      </c>
      <c r="X72" s="5"/>
    </row>
    <row r="73" spans="1:24" ht="39.950000000000003" customHeight="1">
      <c r="A73" s="72" t="s">
        <v>226</v>
      </c>
      <c r="B73" s="73">
        <f>SUM(C73:F73)</f>
        <v>1597</v>
      </c>
      <c r="C73" s="27">
        <v>483</v>
      </c>
      <c r="D73" s="27">
        <v>247</v>
      </c>
      <c r="E73" s="27">
        <v>571</v>
      </c>
      <c r="F73" s="27">
        <v>296</v>
      </c>
      <c r="G73" s="73">
        <f>SUM(H73:K73)</f>
        <v>2718</v>
      </c>
      <c r="H73" s="27">
        <v>1197</v>
      </c>
      <c r="I73" s="27">
        <v>726</v>
      </c>
      <c r="J73" s="27">
        <v>463</v>
      </c>
      <c r="K73" s="27">
        <v>332</v>
      </c>
      <c r="L73" s="73">
        <f>SUM(M73:P73)</f>
        <v>512</v>
      </c>
      <c r="M73" s="27">
        <v>269</v>
      </c>
      <c r="N73" s="27">
        <v>243</v>
      </c>
      <c r="O73" s="27"/>
      <c r="P73" s="27"/>
      <c r="Q73" s="73">
        <f>+SUM(R73:V73)</f>
        <v>7881</v>
      </c>
      <c r="R73" s="27">
        <v>3914</v>
      </c>
      <c r="S73" s="27">
        <v>801</v>
      </c>
      <c r="T73" s="27">
        <v>403</v>
      </c>
      <c r="U73" s="27">
        <v>2021</v>
      </c>
      <c r="V73" s="27">
        <v>742</v>
      </c>
      <c r="W73" s="5">
        <f>B73+G73+L73+Q73</f>
        <v>12708</v>
      </c>
      <c r="X73" s="7"/>
    </row>
    <row r="74" spans="1:24" ht="39.950000000000003" customHeight="1">
      <c r="A74" s="72"/>
      <c r="B74" s="82">
        <f>B73/B64</f>
        <v>0.59434313360625235</v>
      </c>
      <c r="C74" s="83">
        <f t="shared" ref="C74:W74" si="4">C73/C64</f>
        <v>0.81313131313131315</v>
      </c>
      <c r="D74" s="83">
        <f t="shared" si="4"/>
        <v>0.36592592592592593</v>
      </c>
      <c r="E74" s="83">
        <f t="shared" si="4"/>
        <v>0.61796536796536794</v>
      </c>
      <c r="F74" s="83">
        <f t="shared" si="4"/>
        <v>0.59919028340080971</v>
      </c>
      <c r="G74" s="82">
        <f t="shared" si="4"/>
        <v>0.6665031878371751</v>
      </c>
      <c r="H74" s="83">
        <f t="shared" si="4"/>
        <v>0.72589448150394176</v>
      </c>
      <c r="I74" s="83">
        <f t="shared" si="4"/>
        <v>0.76100628930817615</v>
      </c>
      <c r="J74" s="83">
        <f t="shared" si="4"/>
        <v>0.41561938958707362</v>
      </c>
      <c r="K74" s="83">
        <f t="shared" si="4"/>
        <v>0.91966759002770082</v>
      </c>
      <c r="L74" s="82">
        <f t="shared" si="4"/>
        <v>0.27645788336933047</v>
      </c>
      <c r="M74" s="83">
        <f t="shared" si="4"/>
        <v>0.59777777777777774</v>
      </c>
      <c r="N74" s="83">
        <f t="shared" si="4"/>
        <v>0.81818181818181823</v>
      </c>
      <c r="O74" s="144" t="e">
        <f t="shared" si="4"/>
        <v>#DIV/0!</v>
      </c>
      <c r="P74" s="83">
        <f t="shared" si="4"/>
        <v>0</v>
      </c>
      <c r="Q74" s="82">
        <f t="shared" si="4"/>
        <v>0.87928149057235305</v>
      </c>
      <c r="R74" s="83">
        <f t="shared" si="4"/>
        <v>0.90727862772369028</v>
      </c>
      <c r="S74" s="83">
        <f t="shared" si="4"/>
        <v>0.71581769436997322</v>
      </c>
      <c r="T74" s="83">
        <f t="shared" si="4"/>
        <v>0.72482014388489213</v>
      </c>
      <c r="U74" s="83">
        <f t="shared" si="4"/>
        <v>0.94793621013133211</v>
      </c>
      <c r="V74" s="83">
        <f t="shared" si="4"/>
        <v>0.88123515439429934</v>
      </c>
      <c r="W74" s="7">
        <f t="shared" si="4"/>
        <v>0.72286689419795225</v>
      </c>
      <c r="X74" s="7"/>
    </row>
    <row r="75" spans="1:24" ht="39.950000000000003" customHeight="1">
      <c r="A75" s="72" t="s">
        <v>227</v>
      </c>
      <c r="B75" s="73">
        <f>SUM(C75:F75)</f>
        <v>0</v>
      </c>
      <c r="C75" s="27"/>
      <c r="D75" s="27"/>
      <c r="E75" s="27"/>
      <c r="F75" s="27"/>
      <c r="G75" s="73">
        <f>SUM(H75:K75)</f>
        <v>0</v>
      </c>
      <c r="H75" s="27"/>
      <c r="I75" s="27"/>
      <c r="J75" s="27"/>
      <c r="K75" s="27"/>
      <c r="L75" s="73">
        <f>SUM(M75:P75)</f>
        <v>0</v>
      </c>
      <c r="M75" s="27"/>
      <c r="N75" s="27"/>
      <c r="O75" s="27"/>
      <c r="P75" s="27"/>
      <c r="Q75" s="73">
        <f>+SUM(R75:V75)</f>
        <v>0</v>
      </c>
      <c r="R75" s="27"/>
      <c r="S75" s="27"/>
      <c r="T75" s="27"/>
      <c r="U75" s="27"/>
      <c r="V75" s="27"/>
      <c r="W75" s="5">
        <f>B75+G75+L75+Q75</f>
        <v>0</v>
      </c>
      <c r="X75" s="5"/>
    </row>
    <row r="76" spans="1:24" ht="39.950000000000003" customHeight="1">
      <c r="A76" s="72"/>
      <c r="B76" s="262" t="e">
        <f>B75/B65</f>
        <v>#DIV/0!</v>
      </c>
      <c r="C76" s="261" t="e">
        <f t="shared" ref="C76:W76" si="5">C75/C65</f>
        <v>#DIV/0!</v>
      </c>
      <c r="D76" s="261" t="e">
        <f t="shared" si="5"/>
        <v>#DIV/0!</v>
      </c>
      <c r="E76" s="261" t="e">
        <f t="shared" si="5"/>
        <v>#DIV/0!</v>
      </c>
      <c r="F76" s="261" t="e">
        <f t="shared" si="5"/>
        <v>#DIV/0!</v>
      </c>
      <c r="G76" s="262" t="e">
        <f t="shared" si="5"/>
        <v>#DIV/0!</v>
      </c>
      <c r="H76" s="261" t="e">
        <f t="shared" si="5"/>
        <v>#DIV/0!</v>
      </c>
      <c r="I76" s="261" t="e">
        <f t="shared" si="5"/>
        <v>#DIV/0!</v>
      </c>
      <c r="J76" s="261" t="e">
        <f t="shared" si="5"/>
        <v>#DIV/0!</v>
      </c>
      <c r="K76" s="261" t="e">
        <f t="shared" si="5"/>
        <v>#DIV/0!</v>
      </c>
      <c r="L76" s="262" t="e">
        <f t="shared" si="5"/>
        <v>#DIV/0!</v>
      </c>
      <c r="M76" s="261" t="e">
        <f t="shared" si="5"/>
        <v>#DIV/0!</v>
      </c>
      <c r="N76" s="261" t="e">
        <f t="shared" si="5"/>
        <v>#DIV/0!</v>
      </c>
      <c r="O76" s="261" t="e">
        <f t="shared" si="5"/>
        <v>#DIV/0!</v>
      </c>
      <c r="P76" s="261" t="e">
        <f t="shared" si="5"/>
        <v>#DIV/0!</v>
      </c>
      <c r="Q76" s="262" t="e">
        <f t="shared" si="5"/>
        <v>#DIV/0!</v>
      </c>
      <c r="R76" s="261" t="e">
        <f t="shared" si="5"/>
        <v>#DIV/0!</v>
      </c>
      <c r="S76" s="261" t="e">
        <f t="shared" si="5"/>
        <v>#DIV/0!</v>
      </c>
      <c r="T76" s="261" t="e">
        <f t="shared" si="5"/>
        <v>#DIV/0!</v>
      </c>
      <c r="U76" s="261" t="e">
        <f t="shared" si="5"/>
        <v>#DIV/0!</v>
      </c>
      <c r="V76" s="261" t="e">
        <f t="shared" si="5"/>
        <v>#DIV/0!</v>
      </c>
      <c r="W76" s="188" t="e">
        <f t="shared" si="5"/>
        <v>#DIV/0!</v>
      </c>
      <c r="X76" s="5"/>
    </row>
    <row r="77" spans="1:24" ht="39.950000000000003" customHeight="1">
      <c r="A77" s="74" t="s">
        <v>189</v>
      </c>
      <c r="B77" s="75">
        <f>SUM(C77:F77)</f>
        <v>1597</v>
      </c>
      <c r="C77" s="75">
        <f>C73+C75</f>
        <v>483</v>
      </c>
      <c r="D77" s="75">
        <f>D73+D75</f>
        <v>247</v>
      </c>
      <c r="E77" s="75">
        <f>E73+E75</f>
        <v>571</v>
      </c>
      <c r="F77" s="75">
        <f>F73+F75</f>
        <v>296</v>
      </c>
      <c r="G77" s="75">
        <f>SUM(H77:K77)</f>
        <v>2718</v>
      </c>
      <c r="H77" s="75">
        <f>H73+H75</f>
        <v>1197</v>
      </c>
      <c r="I77" s="75">
        <f>I73+I75</f>
        <v>726</v>
      </c>
      <c r="J77" s="75">
        <f>J73+J75</f>
        <v>463</v>
      </c>
      <c r="K77" s="75">
        <f>K73+K75</f>
        <v>332</v>
      </c>
      <c r="L77" s="75">
        <f>SUM(M77:P77)</f>
        <v>512</v>
      </c>
      <c r="M77" s="75">
        <f>M73+M75</f>
        <v>269</v>
      </c>
      <c r="N77" s="75">
        <f>N73+N75</f>
        <v>243</v>
      </c>
      <c r="O77" s="75">
        <f>O73+O75</f>
        <v>0</v>
      </c>
      <c r="P77" s="75">
        <f>P73+P75</f>
        <v>0</v>
      </c>
      <c r="Q77" s="75">
        <f>+SUM(R77:V77)</f>
        <v>7881</v>
      </c>
      <c r="R77" s="75">
        <f>R73+R75</f>
        <v>3914</v>
      </c>
      <c r="S77" s="75">
        <f>S73+S75</f>
        <v>801</v>
      </c>
      <c r="T77" s="75">
        <f>T73+T75</f>
        <v>403</v>
      </c>
      <c r="U77" s="75">
        <f>U73+U75</f>
        <v>2021</v>
      </c>
      <c r="V77" s="75">
        <f>V73+V75</f>
        <v>742</v>
      </c>
      <c r="W77" s="75">
        <f>B77+G77+L77+Q77</f>
        <v>12708</v>
      </c>
      <c r="X77" s="7"/>
    </row>
    <row r="78" spans="1:24" ht="39.950000000000003" customHeight="1">
      <c r="A78" s="74"/>
      <c r="B78" s="86">
        <f>B77/B66</f>
        <v>0.59434313360625235</v>
      </c>
      <c r="C78" s="86">
        <f t="shared" ref="C78:W78" si="6">C77/C66</f>
        <v>0.81313131313131315</v>
      </c>
      <c r="D78" s="86">
        <f t="shared" si="6"/>
        <v>0.36592592592592593</v>
      </c>
      <c r="E78" s="86">
        <f t="shared" si="6"/>
        <v>0.61796536796536794</v>
      </c>
      <c r="F78" s="86">
        <f t="shared" si="6"/>
        <v>0.59919028340080971</v>
      </c>
      <c r="G78" s="86">
        <f t="shared" si="6"/>
        <v>0.6665031878371751</v>
      </c>
      <c r="H78" s="86">
        <f t="shared" si="6"/>
        <v>0.72589448150394176</v>
      </c>
      <c r="I78" s="86">
        <f t="shared" si="6"/>
        <v>0.76100628930817615</v>
      </c>
      <c r="J78" s="86">
        <f t="shared" si="6"/>
        <v>0.41561938958707362</v>
      </c>
      <c r="K78" s="86">
        <f t="shared" si="6"/>
        <v>0.91966759002770082</v>
      </c>
      <c r="L78" s="86">
        <f t="shared" si="6"/>
        <v>0.27645788336933047</v>
      </c>
      <c r="M78" s="86">
        <f t="shared" si="6"/>
        <v>0.59777777777777774</v>
      </c>
      <c r="N78" s="86">
        <f t="shared" si="6"/>
        <v>0.81818181818181823</v>
      </c>
      <c r="O78" s="86" t="e">
        <f t="shared" si="6"/>
        <v>#DIV/0!</v>
      </c>
      <c r="P78" s="86">
        <f t="shared" si="6"/>
        <v>0</v>
      </c>
      <c r="Q78" s="86">
        <f t="shared" si="6"/>
        <v>0.87928149057235305</v>
      </c>
      <c r="R78" s="86">
        <f t="shared" si="6"/>
        <v>0.90727862772369028</v>
      </c>
      <c r="S78" s="86">
        <f t="shared" si="6"/>
        <v>0.71581769436997322</v>
      </c>
      <c r="T78" s="86">
        <f t="shared" si="6"/>
        <v>0.72482014388489213</v>
      </c>
      <c r="U78" s="86">
        <f t="shared" si="6"/>
        <v>0.94793621013133211</v>
      </c>
      <c r="V78" s="86">
        <f t="shared" si="6"/>
        <v>0.88123515439429934</v>
      </c>
      <c r="W78" s="86">
        <f t="shared" si="6"/>
        <v>0.72286689419795225</v>
      </c>
      <c r="X78" s="7"/>
    </row>
    <row r="79" spans="1:24" ht="50.1" customHeight="1">
      <c r="A79" s="70" t="s">
        <v>353</v>
      </c>
      <c r="B79" s="71"/>
      <c r="C79" s="71"/>
      <c r="D79" s="71"/>
      <c r="E79" s="71"/>
      <c r="F79" s="71"/>
      <c r="G79" s="71"/>
      <c r="H79" s="71"/>
      <c r="I79" s="71"/>
      <c r="J79" s="71"/>
      <c r="K79" s="71"/>
      <c r="L79" s="71"/>
      <c r="M79" s="71"/>
      <c r="N79" s="71"/>
      <c r="O79" s="71"/>
      <c r="P79" s="71"/>
      <c r="Q79" s="71"/>
      <c r="R79" s="71"/>
      <c r="S79" s="71"/>
      <c r="T79" s="71"/>
      <c r="U79" s="71"/>
      <c r="V79" s="71"/>
      <c r="W79" s="71"/>
      <c r="X79" s="7"/>
    </row>
    <row r="80" spans="1:24" ht="39.950000000000003" customHeight="1">
      <c r="A80" s="163" t="s">
        <v>387</v>
      </c>
      <c r="B80" s="213">
        <f>SUM(C80:F80)</f>
        <v>0</v>
      </c>
      <c r="C80" s="213"/>
      <c r="D80" s="213"/>
      <c r="E80" s="213"/>
      <c r="F80" s="213"/>
      <c r="G80" s="213">
        <f>SUM(H80:K80)</f>
        <v>0</v>
      </c>
      <c r="H80" s="213"/>
      <c r="I80" s="213"/>
      <c r="J80" s="213"/>
      <c r="K80" s="213"/>
      <c r="L80" s="213">
        <f>SUM(M80:P80)</f>
        <v>0</v>
      </c>
      <c r="M80" s="213"/>
      <c r="N80" s="213"/>
      <c r="O80" s="213"/>
      <c r="P80" s="213"/>
      <c r="Q80" s="213">
        <f>+SUM(R80:V80)</f>
        <v>0</v>
      </c>
      <c r="R80" s="213"/>
      <c r="S80" s="213"/>
      <c r="T80" s="213"/>
      <c r="U80" s="213"/>
      <c r="V80" s="213"/>
      <c r="W80" s="213">
        <f>B80+G80+L80+Q80</f>
        <v>0</v>
      </c>
      <c r="X80" s="5"/>
    </row>
    <row r="81" spans="1:24" ht="39.950000000000003" customHeight="1">
      <c r="A81" s="72" t="s">
        <v>226</v>
      </c>
      <c r="B81" s="73">
        <f>SUM(C81:F81)</f>
        <v>60</v>
      </c>
      <c r="C81" s="27">
        <v>18</v>
      </c>
      <c r="D81" s="27">
        <v>11</v>
      </c>
      <c r="E81" s="27">
        <v>8</v>
      </c>
      <c r="F81" s="27">
        <v>23</v>
      </c>
      <c r="G81" s="73">
        <f>SUM(H81:K81)</f>
        <v>108</v>
      </c>
      <c r="H81" s="27">
        <v>44</v>
      </c>
      <c r="I81" s="27">
        <v>16</v>
      </c>
      <c r="J81" s="27">
        <v>25</v>
      </c>
      <c r="K81" s="27">
        <v>23</v>
      </c>
      <c r="L81" s="73">
        <f>SUM(M81:P81)</f>
        <v>20</v>
      </c>
      <c r="M81" s="27">
        <v>19</v>
      </c>
      <c r="N81" s="27">
        <v>1</v>
      </c>
      <c r="O81" s="27"/>
      <c r="P81" s="27"/>
      <c r="Q81" s="73">
        <f>+SUM(R81:V81)</f>
        <v>279</v>
      </c>
      <c r="R81" s="27">
        <v>144</v>
      </c>
      <c r="S81" s="27">
        <v>16</v>
      </c>
      <c r="T81" s="27">
        <v>50</v>
      </c>
      <c r="U81" s="27">
        <v>40</v>
      </c>
      <c r="V81" s="27">
        <v>29</v>
      </c>
      <c r="W81" s="5">
        <f>B81+G81+L81+Q81</f>
        <v>467</v>
      </c>
      <c r="X81" s="7"/>
    </row>
    <row r="82" spans="1:24" ht="39.950000000000003" customHeight="1">
      <c r="A82" s="72" t="s">
        <v>227</v>
      </c>
      <c r="B82" s="73">
        <f>SUM(C82:F82)</f>
        <v>0</v>
      </c>
      <c r="C82" s="27"/>
      <c r="D82" s="27"/>
      <c r="E82" s="27"/>
      <c r="F82" s="27"/>
      <c r="G82" s="73">
        <f>SUM(H82:K82)</f>
        <v>0</v>
      </c>
      <c r="H82" s="27"/>
      <c r="I82" s="27"/>
      <c r="J82" s="27"/>
      <c r="K82" s="27"/>
      <c r="L82" s="73">
        <f>SUM(M82:P82)</f>
        <v>0</v>
      </c>
      <c r="M82" s="27"/>
      <c r="N82" s="27"/>
      <c r="O82" s="27"/>
      <c r="P82" s="27"/>
      <c r="Q82" s="73">
        <f>+SUM(R82:V82)</f>
        <v>0</v>
      </c>
      <c r="R82" s="27"/>
      <c r="S82" s="27"/>
      <c r="T82" s="27"/>
      <c r="U82" s="27"/>
      <c r="V82" s="27"/>
      <c r="W82" s="5">
        <f>B82+G82+L82+Q82</f>
        <v>0</v>
      </c>
      <c r="X82" s="5"/>
    </row>
    <row r="83" spans="1:24" ht="39.950000000000003" customHeight="1">
      <c r="A83" s="74" t="s">
        <v>189</v>
      </c>
      <c r="B83" s="75">
        <f>SUM(C83:F83)</f>
        <v>60</v>
      </c>
      <c r="C83" s="75">
        <f>C81+C82</f>
        <v>18</v>
      </c>
      <c r="D83" s="75">
        <f>D81+D82</f>
        <v>11</v>
      </c>
      <c r="E83" s="75">
        <f>E81+E82</f>
        <v>8</v>
      </c>
      <c r="F83" s="75">
        <f>F81+F82</f>
        <v>23</v>
      </c>
      <c r="G83" s="75">
        <f>SUM(H83:K83)</f>
        <v>108</v>
      </c>
      <c r="H83" s="75">
        <f>H81+H82</f>
        <v>44</v>
      </c>
      <c r="I83" s="75">
        <f>I81+I82</f>
        <v>16</v>
      </c>
      <c r="J83" s="75">
        <f>J81+J82</f>
        <v>25</v>
      </c>
      <c r="K83" s="75">
        <f>K81+K82</f>
        <v>23</v>
      </c>
      <c r="L83" s="75">
        <f>SUM(M83:P83)</f>
        <v>20</v>
      </c>
      <c r="M83" s="75">
        <f>M81+M82</f>
        <v>19</v>
      </c>
      <c r="N83" s="75">
        <f>N81+N82</f>
        <v>1</v>
      </c>
      <c r="O83" s="75">
        <f>O81+O82</f>
        <v>0</v>
      </c>
      <c r="P83" s="75">
        <f>P81+P82</f>
        <v>0</v>
      </c>
      <c r="Q83" s="75">
        <f>+SUM(R83:V83)</f>
        <v>279</v>
      </c>
      <c r="R83" s="75">
        <f>R81+R82</f>
        <v>144</v>
      </c>
      <c r="S83" s="75">
        <f>S81+S82</f>
        <v>16</v>
      </c>
      <c r="T83" s="75">
        <f>T81+T82</f>
        <v>50</v>
      </c>
      <c r="U83" s="75">
        <f>U81+U82</f>
        <v>40</v>
      </c>
      <c r="V83" s="75">
        <f>V81+V82</f>
        <v>29</v>
      </c>
      <c r="W83" s="75">
        <f>B83+G83+L83+Q83</f>
        <v>467</v>
      </c>
      <c r="X83" s="7"/>
    </row>
    <row r="84" spans="1:24" ht="50.1" customHeight="1">
      <c r="A84" s="70" t="s">
        <v>352</v>
      </c>
      <c r="B84" s="71"/>
      <c r="C84" s="71"/>
      <c r="D84" s="71"/>
      <c r="E84" s="71"/>
      <c r="F84" s="71"/>
      <c r="G84" s="71"/>
      <c r="H84" s="71"/>
      <c r="I84" s="71"/>
      <c r="J84" s="71"/>
      <c r="K84" s="71"/>
      <c r="L84" s="71"/>
      <c r="M84" s="71"/>
      <c r="N84" s="71"/>
      <c r="O84" s="71"/>
      <c r="P84" s="71"/>
      <c r="Q84" s="71"/>
      <c r="R84" s="71"/>
      <c r="S84" s="71"/>
      <c r="T84" s="71"/>
      <c r="U84" s="71"/>
      <c r="V84" s="71"/>
      <c r="W84" s="71"/>
      <c r="X84" s="7"/>
    </row>
    <row r="85" spans="1:24" ht="39.950000000000003" customHeight="1">
      <c r="A85" s="163" t="s">
        <v>387</v>
      </c>
      <c r="B85" s="213">
        <f>SUM(C85:F85)</f>
        <v>0</v>
      </c>
      <c r="C85" s="213"/>
      <c r="D85" s="213"/>
      <c r="E85" s="213"/>
      <c r="F85" s="213"/>
      <c r="G85" s="213">
        <f>SUM(H85:K85)</f>
        <v>0</v>
      </c>
      <c r="H85" s="213"/>
      <c r="I85" s="213"/>
      <c r="J85" s="213"/>
      <c r="K85" s="213"/>
      <c r="L85" s="213">
        <f>SUM(M85:P85)</f>
        <v>0</v>
      </c>
      <c r="M85" s="213"/>
      <c r="N85" s="213"/>
      <c r="O85" s="213"/>
      <c r="P85" s="213"/>
      <c r="Q85" s="213">
        <f>+SUM(R85:V85)</f>
        <v>0</v>
      </c>
      <c r="R85" s="213"/>
      <c r="S85" s="213"/>
      <c r="T85" s="213"/>
      <c r="U85" s="213"/>
      <c r="V85" s="213"/>
      <c r="W85" s="213">
        <f>B85+G85+L85+Q85</f>
        <v>0</v>
      </c>
      <c r="X85" s="5"/>
    </row>
    <row r="86" spans="1:24" ht="39.950000000000003" customHeight="1">
      <c r="A86" s="72" t="s">
        <v>226</v>
      </c>
      <c r="B86" s="73">
        <f>SUM(C86:F86)</f>
        <v>117</v>
      </c>
      <c r="C86" s="27">
        <v>22</v>
      </c>
      <c r="D86" s="27">
        <v>27</v>
      </c>
      <c r="E86" s="27">
        <v>31</v>
      </c>
      <c r="F86" s="27">
        <v>37</v>
      </c>
      <c r="G86" s="73">
        <f>SUM(H86:K86)</f>
        <v>152</v>
      </c>
      <c r="H86" s="27">
        <v>27</v>
      </c>
      <c r="I86" s="27">
        <v>28</v>
      </c>
      <c r="J86" s="27">
        <v>58</v>
      </c>
      <c r="K86" s="27">
        <v>39</v>
      </c>
      <c r="L86" s="73">
        <f>SUM(M86:P86)</f>
        <v>36</v>
      </c>
      <c r="M86" s="27">
        <v>35</v>
      </c>
      <c r="N86" s="27">
        <v>1</v>
      </c>
      <c r="O86" s="27"/>
      <c r="P86" s="27"/>
      <c r="Q86" s="73">
        <f>+SUM(R86:V86)</f>
        <v>301</v>
      </c>
      <c r="R86" s="27">
        <v>108</v>
      </c>
      <c r="S86" s="27">
        <v>79</v>
      </c>
      <c r="T86" s="27">
        <v>3</v>
      </c>
      <c r="U86" s="27">
        <v>51</v>
      </c>
      <c r="V86" s="27">
        <v>60</v>
      </c>
      <c r="W86" s="5">
        <f>B86+G86+L86+Q86</f>
        <v>606</v>
      </c>
      <c r="X86" s="7"/>
    </row>
    <row r="87" spans="1:24" ht="39.950000000000003" customHeight="1">
      <c r="A87" s="72" t="s">
        <v>227</v>
      </c>
      <c r="B87" s="73">
        <f>SUM(C87:F87)</f>
        <v>0</v>
      </c>
      <c r="C87" s="27"/>
      <c r="D87" s="27"/>
      <c r="E87" s="27"/>
      <c r="F87" s="27"/>
      <c r="G87" s="73">
        <f>SUM(H87:K87)</f>
        <v>0</v>
      </c>
      <c r="H87" s="27"/>
      <c r="I87" s="27"/>
      <c r="J87" s="27"/>
      <c r="K87" s="27"/>
      <c r="L87" s="73">
        <f>SUM(M87:P87)</f>
        <v>0</v>
      </c>
      <c r="M87" s="27"/>
      <c r="N87" s="27"/>
      <c r="O87" s="27"/>
      <c r="P87" s="27"/>
      <c r="Q87" s="73">
        <f>+SUM(R87:V87)</f>
        <v>0</v>
      </c>
      <c r="R87" s="27"/>
      <c r="S87" s="27"/>
      <c r="T87" s="27"/>
      <c r="U87" s="27"/>
      <c r="V87" s="27"/>
      <c r="W87" s="5">
        <f>B87+G87+L87+Q87</f>
        <v>0</v>
      </c>
      <c r="X87" s="5"/>
    </row>
    <row r="88" spans="1:24" ht="39.950000000000003" customHeight="1">
      <c r="A88" s="74" t="s">
        <v>189</v>
      </c>
      <c r="B88" s="75">
        <f>SUM(C88:F88)</f>
        <v>117</v>
      </c>
      <c r="C88" s="75">
        <f>C86+C87</f>
        <v>22</v>
      </c>
      <c r="D88" s="75">
        <f>D86+D87</f>
        <v>27</v>
      </c>
      <c r="E88" s="75">
        <f>E86+E87</f>
        <v>31</v>
      </c>
      <c r="F88" s="75">
        <f>F86+F87</f>
        <v>37</v>
      </c>
      <c r="G88" s="75">
        <f>SUM(H88:K88)</f>
        <v>152</v>
      </c>
      <c r="H88" s="75">
        <f>H86+H87</f>
        <v>27</v>
      </c>
      <c r="I88" s="75">
        <f>I86+I87</f>
        <v>28</v>
      </c>
      <c r="J88" s="75">
        <f>J86+J87</f>
        <v>58</v>
      </c>
      <c r="K88" s="75">
        <f>K86+K87</f>
        <v>39</v>
      </c>
      <c r="L88" s="75">
        <f>SUM(M88:P88)</f>
        <v>36</v>
      </c>
      <c r="M88" s="75">
        <f>M86+M87</f>
        <v>35</v>
      </c>
      <c r="N88" s="75">
        <f>N86+N87</f>
        <v>1</v>
      </c>
      <c r="O88" s="75">
        <f>O86+O87</f>
        <v>0</v>
      </c>
      <c r="P88" s="75">
        <f>P86+P87</f>
        <v>0</v>
      </c>
      <c r="Q88" s="75">
        <f>+SUM(R88:V88)</f>
        <v>301</v>
      </c>
      <c r="R88" s="75">
        <f>R86+R87</f>
        <v>108</v>
      </c>
      <c r="S88" s="75">
        <f>S86+S87</f>
        <v>79</v>
      </c>
      <c r="T88" s="75">
        <f>T86+T87</f>
        <v>3</v>
      </c>
      <c r="U88" s="75">
        <f>U86+U87</f>
        <v>51</v>
      </c>
      <c r="V88" s="75">
        <f>V86+V87</f>
        <v>60</v>
      </c>
      <c r="W88" s="75">
        <f>B88+G88+L88+Q88</f>
        <v>606</v>
      </c>
      <c r="X88" s="7"/>
    </row>
    <row r="89" spans="1:24" ht="50.1" customHeight="1">
      <c r="A89" s="70" t="s">
        <v>351</v>
      </c>
      <c r="B89" s="71"/>
      <c r="C89" s="71"/>
      <c r="D89" s="71"/>
      <c r="E89" s="71"/>
      <c r="F89" s="71"/>
      <c r="G89" s="71"/>
      <c r="H89" s="71"/>
      <c r="I89" s="71"/>
      <c r="J89" s="71"/>
      <c r="K89" s="71"/>
      <c r="L89" s="71"/>
      <c r="M89" s="71"/>
      <c r="N89" s="71"/>
      <c r="O89" s="71"/>
      <c r="P89" s="71"/>
      <c r="Q89" s="71"/>
      <c r="R89" s="71"/>
      <c r="S89" s="71"/>
      <c r="T89" s="71"/>
      <c r="U89" s="71"/>
      <c r="V89" s="71"/>
      <c r="W89" s="71"/>
      <c r="X89" s="7"/>
    </row>
    <row r="90" spans="1:24" ht="39.950000000000003" customHeight="1">
      <c r="A90" s="163" t="s">
        <v>387</v>
      </c>
      <c r="B90" s="213">
        <f>SUM(C90:F90)</f>
        <v>0</v>
      </c>
      <c r="C90" s="213"/>
      <c r="D90" s="213"/>
      <c r="E90" s="213"/>
      <c r="F90" s="213"/>
      <c r="G90" s="213">
        <f>SUM(H90:K90)</f>
        <v>0</v>
      </c>
      <c r="H90" s="213"/>
      <c r="I90" s="213"/>
      <c r="J90" s="213"/>
      <c r="K90" s="213"/>
      <c r="L90" s="213">
        <f>SUM(M90:P90)</f>
        <v>0</v>
      </c>
      <c r="M90" s="213"/>
      <c r="N90" s="213"/>
      <c r="O90" s="213"/>
      <c r="P90" s="213"/>
      <c r="Q90" s="213">
        <f>+SUM(R90:V90)</f>
        <v>0</v>
      </c>
      <c r="R90" s="213"/>
      <c r="S90" s="213"/>
      <c r="T90" s="213"/>
      <c r="U90" s="213"/>
      <c r="V90" s="213"/>
      <c r="W90" s="213">
        <f>B90+G90+L90+Q90</f>
        <v>0</v>
      </c>
      <c r="X90" s="5"/>
    </row>
    <row r="91" spans="1:24" ht="39.950000000000003" customHeight="1">
      <c r="A91" s="72" t="s">
        <v>226</v>
      </c>
      <c r="B91" s="73">
        <f>SUM(C91:F91)</f>
        <v>154</v>
      </c>
      <c r="C91" s="27">
        <v>31</v>
      </c>
      <c r="D91" s="27">
        <v>42</v>
      </c>
      <c r="E91" s="27">
        <v>40</v>
      </c>
      <c r="F91" s="27">
        <v>41</v>
      </c>
      <c r="G91" s="73">
        <f>SUM(H91:K91)</f>
        <v>166</v>
      </c>
      <c r="H91" s="27">
        <v>65</v>
      </c>
      <c r="I91" s="27">
        <v>19</v>
      </c>
      <c r="J91" s="27">
        <v>38</v>
      </c>
      <c r="K91" s="27">
        <v>44</v>
      </c>
      <c r="L91" s="73">
        <f>SUM(M91:P91)</f>
        <v>153</v>
      </c>
      <c r="M91" s="27">
        <v>83</v>
      </c>
      <c r="N91" s="27">
        <v>70</v>
      </c>
      <c r="O91" s="27"/>
      <c r="P91" s="27"/>
      <c r="Q91" s="73">
        <f>+SUM(R91:V91)</f>
        <v>324</v>
      </c>
      <c r="R91" s="27">
        <v>112</v>
      </c>
      <c r="S91" s="27">
        <v>67</v>
      </c>
      <c r="T91" s="27">
        <v>19</v>
      </c>
      <c r="U91" s="27">
        <v>55</v>
      </c>
      <c r="V91" s="27">
        <v>71</v>
      </c>
      <c r="W91" s="5">
        <f>B91+G91+L91+Q91</f>
        <v>797</v>
      </c>
      <c r="X91" s="7"/>
    </row>
    <row r="92" spans="1:24" ht="39.950000000000003" customHeight="1">
      <c r="A92" s="72" t="s">
        <v>227</v>
      </c>
      <c r="B92" s="73">
        <f>SUM(C92:F92)</f>
        <v>0</v>
      </c>
      <c r="C92" s="27"/>
      <c r="D92" s="27"/>
      <c r="E92" s="27"/>
      <c r="F92" s="27"/>
      <c r="G92" s="73">
        <f>SUM(H92:K92)</f>
        <v>0</v>
      </c>
      <c r="H92" s="27"/>
      <c r="I92" s="27"/>
      <c r="J92" s="27"/>
      <c r="K92" s="27"/>
      <c r="L92" s="73">
        <f>SUM(M92:P92)</f>
        <v>0</v>
      </c>
      <c r="M92" s="27"/>
      <c r="N92" s="27"/>
      <c r="O92" s="27"/>
      <c r="P92" s="27"/>
      <c r="Q92" s="73">
        <f>+SUM(R92:V92)</f>
        <v>0</v>
      </c>
      <c r="R92" s="27"/>
      <c r="S92" s="27"/>
      <c r="T92" s="27"/>
      <c r="U92" s="27"/>
      <c r="V92" s="27"/>
      <c r="W92" s="5">
        <f>B92+G92+L92+Q92</f>
        <v>0</v>
      </c>
      <c r="X92" s="5"/>
    </row>
    <row r="93" spans="1:24" ht="39.950000000000003" customHeight="1">
      <c r="A93" s="74" t="s">
        <v>189</v>
      </c>
      <c r="B93" s="75">
        <f>SUM(C93:F93)</f>
        <v>154</v>
      </c>
      <c r="C93" s="75">
        <f>C91+C92</f>
        <v>31</v>
      </c>
      <c r="D93" s="75">
        <f>D91+D92</f>
        <v>42</v>
      </c>
      <c r="E93" s="75">
        <f>E91+E92</f>
        <v>40</v>
      </c>
      <c r="F93" s="75">
        <f>F91+F92</f>
        <v>41</v>
      </c>
      <c r="G93" s="75">
        <f>SUM(H93:K93)</f>
        <v>166</v>
      </c>
      <c r="H93" s="75">
        <f>H91+H92</f>
        <v>65</v>
      </c>
      <c r="I93" s="75">
        <f>I91+I92</f>
        <v>19</v>
      </c>
      <c r="J93" s="75">
        <f>J91+J92</f>
        <v>38</v>
      </c>
      <c r="K93" s="75">
        <f>K91+K92</f>
        <v>44</v>
      </c>
      <c r="L93" s="75">
        <f>SUM(M93:P93)</f>
        <v>153</v>
      </c>
      <c r="M93" s="75">
        <f>M91+M92</f>
        <v>83</v>
      </c>
      <c r="N93" s="75">
        <f>N91+N92</f>
        <v>70</v>
      </c>
      <c r="O93" s="75">
        <f>O91+O92</f>
        <v>0</v>
      </c>
      <c r="P93" s="75">
        <f>P91+P92</f>
        <v>0</v>
      </c>
      <c r="Q93" s="75">
        <f>+SUM(R93:V93)</f>
        <v>324</v>
      </c>
      <c r="R93" s="75">
        <f>R91+R92</f>
        <v>112</v>
      </c>
      <c r="S93" s="75">
        <f>S91+S92</f>
        <v>67</v>
      </c>
      <c r="T93" s="75">
        <f>T91+T92</f>
        <v>19</v>
      </c>
      <c r="U93" s="75">
        <f>U91+U92</f>
        <v>55</v>
      </c>
      <c r="V93" s="75">
        <f>V91+V92</f>
        <v>71</v>
      </c>
      <c r="W93" s="75">
        <f>B93+G93+L93+Q93</f>
        <v>797</v>
      </c>
      <c r="X93" s="7"/>
    </row>
    <row r="94" spans="1:24" ht="50.1" customHeight="1">
      <c r="A94" s="70" t="s">
        <v>350</v>
      </c>
      <c r="B94" s="71"/>
      <c r="C94" s="71"/>
      <c r="D94" s="71"/>
      <c r="E94" s="71"/>
      <c r="F94" s="71"/>
      <c r="G94" s="71"/>
      <c r="H94" s="71"/>
      <c r="I94" s="71"/>
      <c r="J94" s="71"/>
      <c r="K94" s="71"/>
      <c r="L94" s="71"/>
      <c r="M94" s="71"/>
      <c r="N94" s="71"/>
      <c r="O94" s="71"/>
      <c r="P94" s="71"/>
      <c r="Q94" s="71"/>
      <c r="R94" s="71"/>
      <c r="S94" s="71"/>
      <c r="T94" s="71"/>
      <c r="U94" s="71"/>
      <c r="V94" s="71"/>
      <c r="W94" s="71"/>
      <c r="X94" s="7"/>
    </row>
    <row r="95" spans="1:24" ht="39.950000000000003" customHeight="1">
      <c r="A95" s="163" t="s">
        <v>387</v>
      </c>
      <c r="B95" s="213">
        <f>SUM(C95:F95)</f>
        <v>0</v>
      </c>
      <c r="C95" s="213"/>
      <c r="D95" s="213"/>
      <c r="E95" s="213"/>
      <c r="F95" s="213"/>
      <c r="G95" s="213">
        <f>SUM(H95:K95)</f>
        <v>0</v>
      </c>
      <c r="H95" s="213"/>
      <c r="I95" s="213"/>
      <c r="J95" s="213"/>
      <c r="K95" s="213"/>
      <c r="L95" s="213">
        <f>SUM(M95:P95)</f>
        <v>0</v>
      </c>
      <c r="M95" s="213"/>
      <c r="N95" s="213"/>
      <c r="O95" s="213"/>
      <c r="P95" s="213"/>
      <c r="Q95" s="213">
        <f>+SUM(R95:V95)</f>
        <v>0</v>
      </c>
      <c r="R95" s="213"/>
      <c r="S95" s="213"/>
      <c r="T95" s="213"/>
      <c r="U95" s="213"/>
      <c r="V95" s="213"/>
      <c r="W95" s="213">
        <f>B95+G95+L95+Q95</f>
        <v>0</v>
      </c>
      <c r="X95" s="5"/>
    </row>
    <row r="96" spans="1:24" ht="39.950000000000003" customHeight="1">
      <c r="A96" s="72" t="s">
        <v>226</v>
      </c>
      <c r="B96" s="73">
        <f>SUM(C96:F96)</f>
        <v>78</v>
      </c>
      <c r="C96" s="27">
        <v>9</v>
      </c>
      <c r="D96" s="27">
        <v>22</v>
      </c>
      <c r="E96" s="27">
        <v>39</v>
      </c>
      <c r="F96" s="27">
        <v>8</v>
      </c>
      <c r="G96" s="73">
        <f>SUM(H96:K96)</f>
        <v>70</v>
      </c>
      <c r="H96" s="27">
        <v>22</v>
      </c>
      <c r="I96" s="27">
        <v>12</v>
      </c>
      <c r="J96" s="27">
        <v>19</v>
      </c>
      <c r="K96" s="27">
        <v>17</v>
      </c>
      <c r="L96" s="73">
        <f>SUM(M96:P96)</f>
        <v>2</v>
      </c>
      <c r="M96" s="27">
        <v>0</v>
      </c>
      <c r="N96" s="27">
        <v>2</v>
      </c>
      <c r="O96" s="27"/>
      <c r="P96" s="27"/>
      <c r="Q96" s="73">
        <f>+SUM(R96:V96)</f>
        <v>114</v>
      </c>
      <c r="R96" s="27">
        <v>41</v>
      </c>
      <c r="S96" s="27">
        <v>16</v>
      </c>
      <c r="T96" s="27">
        <v>21</v>
      </c>
      <c r="U96" s="27">
        <v>16</v>
      </c>
      <c r="V96" s="27">
        <v>20</v>
      </c>
      <c r="W96" s="5">
        <f>B96+G96+L96+Q96</f>
        <v>264</v>
      </c>
      <c r="X96" s="7"/>
    </row>
    <row r="97" spans="1:24" ht="39.950000000000003" customHeight="1">
      <c r="A97" s="72" t="s">
        <v>227</v>
      </c>
      <c r="B97" s="73">
        <f>SUM(C97:F97)</f>
        <v>0</v>
      </c>
      <c r="C97" s="27"/>
      <c r="D97" s="27"/>
      <c r="E97" s="27"/>
      <c r="F97" s="27"/>
      <c r="G97" s="73">
        <f>SUM(H97:K97)</f>
        <v>0</v>
      </c>
      <c r="H97" s="27"/>
      <c r="I97" s="27"/>
      <c r="J97" s="27"/>
      <c r="K97" s="27"/>
      <c r="L97" s="73">
        <f>SUM(M97:P97)</f>
        <v>0</v>
      </c>
      <c r="M97" s="27"/>
      <c r="N97" s="27"/>
      <c r="O97" s="27"/>
      <c r="P97" s="27"/>
      <c r="Q97" s="73">
        <f>+SUM(R97:V97)</f>
        <v>0</v>
      </c>
      <c r="R97" s="27"/>
      <c r="S97" s="27"/>
      <c r="T97" s="27"/>
      <c r="U97" s="27"/>
      <c r="V97" s="27"/>
      <c r="W97" s="5">
        <f>B97+G97+L97+Q97</f>
        <v>0</v>
      </c>
      <c r="X97" s="5"/>
    </row>
    <row r="98" spans="1:24" ht="39.950000000000003" customHeight="1">
      <c r="A98" s="74" t="s">
        <v>189</v>
      </c>
      <c r="B98" s="75">
        <f>SUM(C98:F98)</f>
        <v>78</v>
      </c>
      <c r="C98" s="75">
        <f>C96+C97</f>
        <v>9</v>
      </c>
      <c r="D98" s="75">
        <f>D96+D97</f>
        <v>22</v>
      </c>
      <c r="E98" s="75">
        <f>E96+E97</f>
        <v>39</v>
      </c>
      <c r="F98" s="75">
        <f>F96+F97</f>
        <v>8</v>
      </c>
      <c r="G98" s="75">
        <f>SUM(H98:K98)</f>
        <v>70</v>
      </c>
      <c r="H98" s="75">
        <f>H96+H97</f>
        <v>22</v>
      </c>
      <c r="I98" s="75">
        <f>I96+I97</f>
        <v>12</v>
      </c>
      <c r="J98" s="75">
        <f>J96+J97</f>
        <v>19</v>
      </c>
      <c r="K98" s="75">
        <f>K96+K97</f>
        <v>17</v>
      </c>
      <c r="L98" s="75">
        <f>SUM(M98:P98)</f>
        <v>2</v>
      </c>
      <c r="M98" s="75">
        <f>M96+M97</f>
        <v>0</v>
      </c>
      <c r="N98" s="75">
        <f>N96+N97</f>
        <v>2</v>
      </c>
      <c r="O98" s="75">
        <f>O96+O97</f>
        <v>0</v>
      </c>
      <c r="P98" s="75">
        <f>P96+P97</f>
        <v>0</v>
      </c>
      <c r="Q98" s="75">
        <f>+SUM(R98:V98)</f>
        <v>114</v>
      </c>
      <c r="R98" s="75">
        <f>R96+R97</f>
        <v>41</v>
      </c>
      <c r="S98" s="75">
        <f>S96+S97</f>
        <v>16</v>
      </c>
      <c r="T98" s="75">
        <f>T96+T97</f>
        <v>21</v>
      </c>
      <c r="U98" s="75">
        <f>U96+U97</f>
        <v>16</v>
      </c>
      <c r="V98" s="75">
        <f>V96+V97</f>
        <v>20</v>
      </c>
      <c r="W98" s="75">
        <f>B98+G98+L98+Q98</f>
        <v>264</v>
      </c>
      <c r="X98" s="7"/>
    </row>
    <row r="99" spans="1:24" ht="50.1" customHeight="1">
      <c r="A99" s="70" t="s">
        <v>349</v>
      </c>
      <c r="B99" s="71"/>
      <c r="C99" s="71"/>
      <c r="D99" s="71"/>
      <c r="E99" s="71"/>
      <c r="F99" s="71"/>
      <c r="G99" s="71"/>
      <c r="H99" s="71"/>
      <c r="I99" s="71"/>
      <c r="J99" s="71"/>
      <c r="K99" s="71"/>
      <c r="L99" s="71"/>
      <c r="M99" s="71"/>
      <c r="N99" s="71"/>
      <c r="O99" s="71"/>
      <c r="P99" s="71"/>
      <c r="Q99" s="71"/>
      <c r="R99" s="71"/>
      <c r="S99" s="71"/>
      <c r="T99" s="71"/>
      <c r="U99" s="71"/>
      <c r="V99" s="71"/>
      <c r="W99" s="71"/>
      <c r="X99" s="7"/>
    </row>
    <row r="100" spans="1:24" ht="39.950000000000003" customHeight="1">
      <c r="A100" s="163" t="s">
        <v>387</v>
      </c>
      <c r="B100" s="213">
        <f>SUM(C100:F100)</f>
        <v>0</v>
      </c>
      <c r="C100" s="213"/>
      <c r="D100" s="213"/>
      <c r="E100" s="213"/>
      <c r="F100" s="213"/>
      <c r="G100" s="213">
        <f>SUM(H100:K100)</f>
        <v>0</v>
      </c>
      <c r="H100" s="213"/>
      <c r="I100" s="213"/>
      <c r="J100" s="213"/>
      <c r="K100" s="213"/>
      <c r="L100" s="213">
        <f>SUM(M100:P100)</f>
        <v>0</v>
      </c>
      <c r="M100" s="213"/>
      <c r="N100" s="213"/>
      <c r="O100" s="213"/>
      <c r="P100" s="213"/>
      <c r="Q100" s="213">
        <f>+SUM(R100:V100)</f>
        <v>0</v>
      </c>
      <c r="R100" s="213"/>
      <c r="S100" s="213"/>
      <c r="T100" s="213"/>
      <c r="U100" s="213"/>
      <c r="V100" s="213"/>
      <c r="W100" s="213">
        <f>B100+G100+L100+Q100</f>
        <v>0</v>
      </c>
      <c r="X100" s="5"/>
    </row>
    <row r="101" spans="1:24" ht="39.950000000000003" customHeight="1">
      <c r="A101" s="72" t="s">
        <v>226</v>
      </c>
      <c r="B101" s="73">
        <f>SUM(C101:F101)</f>
        <v>454</v>
      </c>
      <c r="C101" s="27">
        <v>147</v>
      </c>
      <c r="D101" s="27">
        <v>98</v>
      </c>
      <c r="E101" s="27">
        <v>96</v>
      </c>
      <c r="F101" s="27">
        <v>113</v>
      </c>
      <c r="G101" s="73">
        <f>SUM(H101:K101)</f>
        <v>627</v>
      </c>
      <c r="H101" s="27">
        <v>23</v>
      </c>
      <c r="I101" s="27">
        <v>432</v>
      </c>
      <c r="J101" s="27">
        <v>112</v>
      </c>
      <c r="K101" s="27">
        <v>60</v>
      </c>
      <c r="L101" s="73">
        <f>SUM(M101:P101)</f>
        <v>167</v>
      </c>
      <c r="M101" s="27">
        <v>58</v>
      </c>
      <c r="N101" s="27">
        <v>109</v>
      </c>
      <c r="O101" s="27"/>
      <c r="P101" s="27"/>
      <c r="Q101" s="73">
        <f>+SUM(R101:V101)</f>
        <v>1983</v>
      </c>
      <c r="R101" s="27">
        <v>838</v>
      </c>
      <c r="S101" s="27">
        <v>388</v>
      </c>
      <c r="T101" s="27">
        <v>99</v>
      </c>
      <c r="U101" s="27">
        <v>460</v>
      </c>
      <c r="V101" s="27">
        <v>198</v>
      </c>
      <c r="W101" s="5">
        <f>B101+G101+L101+Q101</f>
        <v>3231</v>
      </c>
      <c r="X101" s="7"/>
    </row>
    <row r="102" spans="1:24" ht="39.950000000000003" customHeight="1">
      <c r="A102" s="72" t="s">
        <v>227</v>
      </c>
      <c r="B102" s="73">
        <f>SUM(C102:F102)</f>
        <v>0</v>
      </c>
      <c r="C102" s="27"/>
      <c r="D102" s="27"/>
      <c r="E102" s="27"/>
      <c r="F102" s="27"/>
      <c r="G102" s="73">
        <f>SUM(H102:K102)</f>
        <v>0</v>
      </c>
      <c r="H102" s="27"/>
      <c r="I102" s="27"/>
      <c r="J102" s="27"/>
      <c r="K102" s="27"/>
      <c r="L102" s="73">
        <f>SUM(M102:P102)</f>
        <v>0</v>
      </c>
      <c r="M102" s="27"/>
      <c r="N102" s="27"/>
      <c r="O102" s="27"/>
      <c r="P102" s="27"/>
      <c r="Q102" s="73">
        <f>+SUM(R102:V102)</f>
        <v>0</v>
      </c>
      <c r="R102" s="27"/>
      <c r="S102" s="27"/>
      <c r="T102" s="27"/>
      <c r="U102" s="27"/>
      <c r="V102" s="27"/>
      <c r="W102" s="5">
        <f>B102+G102+L102+Q102</f>
        <v>0</v>
      </c>
      <c r="X102" s="5"/>
    </row>
    <row r="103" spans="1:24" ht="39.950000000000003" customHeight="1">
      <c r="A103" s="74" t="s">
        <v>189</v>
      </c>
      <c r="B103" s="75">
        <f>SUM(C103:F103)</f>
        <v>454</v>
      </c>
      <c r="C103" s="75">
        <f>C101+C102</f>
        <v>147</v>
      </c>
      <c r="D103" s="75">
        <f>D101+D102</f>
        <v>98</v>
      </c>
      <c r="E103" s="75">
        <f>E101+E102</f>
        <v>96</v>
      </c>
      <c r="F103" s="75">
        <f>F101+F102</f>
        <v>113</v>
      </c>
      <c r="G103" s="75">
        <f>SUM(H103:K103)</f>
        <v>627</v>
      </c>
      <c r="H103" s="75">
        <f>H101+H102</f>
        <v>23</v>
      </c>
      <c r="I103" s="75">
        <f>I101+I102</f>
        <v>432</v>
      </c>
      <c r="J103" s="75">
        <f>J101+J102</f>
        <v>112</v>
      </c>
      <c r="K103" s="75">
        <f>K101+K102</f>
        <v>60</v>
      </c>
      <c r="L103" s="75">
        <f>SUM(M103:P103)</f>
        <v>167</v>
      </c>
      <c r="M103" s="75">
        <f>M101+M102</f>
        <v>58</v>
      </c>
      <c r="N103" s="75">
        <f>N101+N102</f>
        <v>109</v>
      </c>
      <c r="O103" s="75">
        <f>O101+O102</f>
        <v>0</v>
      </c>
      <c r="P103" s="75">
        <f>P101+P102</f>
        <v>0</v>
      </c>
      <c r="Q103" s="75">
        <f>+SUM(R103:V103)</f>
        <v>1983</v>
      </c>
      <c r="R103" s="75">
        <f>R101+R102</f>
        <v>838</v>
      </c>
      <c r="S103" s="75">
        <f>S101+S102</f>
        <v>388</v>
      </c>
      <c r="T103" s="75">
        <f>T101+T102</f>
        <v>99</v>
      </c>
      <c r="U103" s="75">
        <f>U101+U102</f>
        <v>460</v>
      </c>
      <c r="V103" s="75">
        <f>V101+V102</f>
        <v>198</v>
      </c>
      <c r="W103" s="75">
        <f>B103+G103+L103+Q103</f>
        <v>3231</v>
      </c>
      <c r="X103" s="7"/>
    </row>
    <row r="104" spans="1:24" ht="50.1" customHeight="1">
      <c r="A104" s="70" t="s">
        <v>348</v>
      </c>
      <c r="B104" s="71"/>
      <c r="C104" s="71"/>
      <c r="D104" s="71"/>
      <c r="E104" s="71"/>
      <c r="F104" s="71"/>
      <c r="G104" s="71"/>
      <c r="H104" s="71"/>
      <c r="I104" s="71"/>
      <c r="J104" s="71"/>
      <c r="K104" s="71"/>
      <c r="L104" s="71"/>
      <c r="M104" s="71"/>
      <c r="N104" s="71"/>
      <c r="O104" s="71"/>
      <c r="P104" s="71"/>
      <c r="Q104" s="71"/>
      <c r="R104" s="71"/>
      <c r="S104" s="71"/>
      <c r="T104" s="71"/>
      <c r="U104" s="71"/>
      <c r="V104" s="71"/>
      <c r="W104" s="71"/>
      <c r="X104" s="7"/>
    </row>
    <row r="105" spans="1:24" ht="39.950000000000003" customHeight="1">
      <c r="A105" s="163" t="s">
        <v>387</v>
      </c>
      <c r="B105" s="213">
        <f>SUM(C105:F105)</f>
        <v>0</v>
      </c>
      <c r="C105" s="213"/>
      <c r="D105" s="213"/>
      <c r="E105" s="213"/>
      <c r="F105" s="213"/>
      <c r="G105" s="213">
        <f>SUM(H105:K105)</f>
        <v>0</v>
      </c>
      <c r="H105" s="213"/>
      <c r="I105" s="213"/>
      <c r="J105" s="213"/>
      <c r="K105" s="213"/>
      <c r="L105" s="213">
        <f>SUM(M105:P105)</f>
        <v>0</v>
      </c>
      <c r="M105" s="213"/>
      <c r="N105" s="213"/>
      <c r="O105" s="213"/>
      <c r="P105" s="213"/>
      <c r="Q105" s="213">
        <f>+SUM(R105:V105)</f>
        <v>0</v>
      </c>
      <c r="R105" s="213"/>
      <c r="S105" s="213"/>
      <c r="T105" s="213"/>
      <c r="U105" s="213"/>
      <c r="V105" s="213"/>
      <c r="W105" s="213">
        <f>B105+G105+L105+Q105</f>
        <v>0</v>
      </c>
      <c r="X105" s="5"/>
    </row>
    <row r="106" spans="1:24" ht="39.950000000000003" customHeight="1">
      <c r="A106" s="72" t="s">
        <v>226</v>
      </c>
      <c r="B106" s="73">
        <f>SUM(C106:F106)</f>
        <v>67</v>
      </c>
      <c r="C106" s="27">
        <v>21</v>
      </c>
      <c r="D106" s="27">
        <v>17</v>
      </c>
      <c r="E106" s="27">
        <v>15</v>
      </c>
      <c r="F106" s="27">
        <v>14</v>
      </c>
      <c r="G106" s="73">
        <f>SUM(H106:K106)</f>
        <v>47</v>
      </c>
      <c r="H106" s="27">
        <v>24</v>
      </c>
      <c r="I106" s="27">
        <v>19</v>
      </c>
      <c r="J106" s="27"/>
      <c r="K106" s="27">
        <v>4</v>
      </c>
      <c r="L106" s="73">
        <f>SUM(M106:P106)</f>
        <v>39</v>
      </c>
      <c r="M106" s="27">
        <v>7</v>
      </c>
      <c r="N106" s="27">
        <v>5</v>
      </c>
      <c r="O106" s="27"/>
      <c r="P106" s="27">
        <v>27</v>
      </c>
      <c r="Q106" s="73">
        <f>+SUM(R106:V106)</f>
        <v>101</v>
      </c>
      <c r="R106" s="27">
        <v>34</v>
      </c>
      <c r="S106" s="27">
        <v>28</v>
      </c>
      <c r="T106" s="27">
        <v>10</v>
      </c>
      <c r="U106" s="27">
        <v>17</v>
      </c>
      <c r="V106" s="27">
        <v>12</v>
      </c>
      <c r="W106" s="5">
        <f>B106+G106+L106+Q106</f>
        <v>254</v>
      </c>
      <c r="X106" s="7"/>
    </row>
    <row r="107" spans="1:24" ht="39.950000000000003" customHeight="1">
      <c r="A107" s="72" t="s">
        <v>227</v>
      </c>
      <c r="B107" s="73">
        <f>SUM(C107:F107)</f>
        <v>0</v>
      </c>
      <c r="C107" s="27"/>
      <c r="D107" s="27"/>
      <c r="E107" s="27"/>
      <c r="F107" s="27"/>
      <c r="G107" s="73">
        <f>SUM(H107:K107)</f>
        <v>0</v>
      </c>
      <c r="H107" s="27"/>
      <c r="I107" s="27"/>
      <c r="J107" s="27"/>
      <c r="K107" s="27"/>
      <c r="L107" s="73">
        <f>SUM(M107:P107)</f>
        <v>0</v>
      </c>
      <c r="M107" s="27"/>
      <c r="N107" s="27"/>
      <c r="O107" s="27"/>
      <c r="P107" s="27"/>
      <c r="Q107" s="73">
        <f>+SUM(R107:V107)</f>
        <v>0</v>
      </c>
      <c r="R107" s="27"/>
      <c r="S107" s="27"/>
      <c r="T107" s="27"/>
      <c r="U107" s="27"/>
      <c r="V107" s="27"/>
      <c r="W107" s="5">
        <f>B107+G107+L107+Q107</f>
        <v>0</v>
      </c>
      <c r="X107" s="5"/>
    </row>
    <row r="108" spans="1:24" ht="39.950000000000003" customHeight="1">
      <c r="A108" s="74" t="s">
        <v>189</v>
      </c>
      <c r="B108" s="75">
        <f>SUM(C108:F108)</f>
        <v>67</v>
      </c>
      <c r="C108" s="75">
        <f>C106+C107</f>
        <v>21</v>
      </c>
      <c r="D108" s="75">
        <f>D106+D107</f>
        <v>17</v>
      </c>
      <c r="E108" s="75">
        <f>E106+E107</f>
        <v>15</v>
      </c>
      <c r="F108" s="75">
        <f>F106+F107</f>
        <v>14</v>
      </c>
      <c r="G108" s="75">
        <f>SUM(H108:K108)</f>
        <v>47</v>
      </c>
      <c r="H108" s="75">
        <f>H106+H107</f>
        <v>24</v>
      </c>
      <c r="I108" s="75">
        <f>I106+I107</f>
        <v>19</v>
      </c>
      <c r="J108" s="75">
        <f>J106+J107</f>
        <v>0</v>
      </c>
      <c r="K108" s="75">
        <f>K106+K107</f>
        <v>4</v>
      </c>
      <c r="L108" s="75">
        <f>SUM(M108:P108)</f>
        <v>39</v>
      </c>
      <c r="M108" s="75">
        <f>M106+M107</f>
        <v>7</v>
      </c>
      <c r="N108" s="75">
        <f>N106+N107</f>
        <v>5</v>
      </c>
      <c r="O108" s="75">
        <f>O106+O107</f>
        <v>0</v>
      </c>
      <c r="P108" s="75">
        <f>P106+P107</f>
        <v>27</v>
      </c>
      <c r="Q108" s="75">
        <f>+SUM(R108:V108)</f>
        <v>101</v>
      </c>
      <c r="R108" s="75">
        <f>R106+R107</f>
        <v>34</v>
      </c>
      <c r="S108" s="75">
        <f>S106+S107</f>
        <v>28</v>
      </c>
      <c r="T108" s="75">
        <f>T106+T107</f>
        <v>10</v>
      </c>
      <c r="U108" s="75">
        <f>U106+U107</f>
        <v>17</v>
      </c>
      <c r="V108" s="75">
        <f>V106+V107</f>
        <v>12</v>
      </c>
      <c r="W108" s="75">
        <f>B108+G108+L108+Q108</f>
        <v>254</v>
      </c>
      <c r="X108" s="7"/>
    </row>
    <row r="109" spans="1:24" ht="50.1" customHeight="1">
      <c r="A109" s="70" t="s">
        <v>347</v>
      </c>
      <c r="B109" s="71"/>
      <c r="C109" s="71"/>
      <c r="D109" s="71"/>
      <c r="E109" s="71"/>
      <c r="F109" s="71"/>
      <c r="G109" s="71"/>
      <c r="H109" s="71"/>
      <c r="I109" s="71"/>
      <c r="J109" s="71"/>
      <c r="K109" s="71"/>
      <c r="L109" s="71"/>
      <c r="M109" s="71"/>
      <c r="N109" s="71"/>
      <c r="O109" s="71"/>
      <c r="P109" s="71"/>
      <c r="Q109" s="71"/>
      <c r="R109" s="71"/>
      <c r="S109" s="71"/>
      <c r="T109" s="71"/>
      <c r="U109" s="71"/>
      <c r="V109" s="71"/>
      <c r="W109" s="71"/>
      <c r="X109" s="7"/>
    </row>
    <row r="110" spans="1:24" ht="39.950000000000003" customHeight="1">
      <c r="A110" s="163" t="s">
        <v>387</v>
      </c>
      <c r="B110" s="213">
        <f>SUM(C110:F110)</f>
        <v>0</v>
      </c>
      <c r="C110" s="213"/>
      <c r="D110" s="213"/>
      <c r="E110" s="213"/>
      <c r="F110" s="213"/>
      <c r="G110" s="213">
        <f>SUM(H110:K110)</f>
        <v>0</v>
      </c>
      <c r="H110" s="213"/>
      <c r="I110" s="213"/>
      <c r="J110" s="213"/>
      <c r="K110" s="213"/>
      <c r="L110" s="213">
        <f>SUM(M110:P110)</f>
        <v>0</v>
      </c>
      <c r="M110" s="213"/>
      <c r="N110" s="213"/>
      <c r="O110" s="213"/>
      <c r="P110" s="213"/>
      <c r="Q110" s="213">
        <f>+SUM(R110:V110)</f>
        <v>0</v>
      </c>
      <c r="R110" s="213"/>
      <c r="S110" s="213"/>
      <c r="T110" s="213"/>
      <c r="U110" s="213"/>
      <c r="V110" s="213"/>
      <c r="W110" s="213">
        <f>B110+G110+L110+Q110</f>
        <v>0</v>
      </c>
      <c r="X110" s="5"/>
    </row>
    <row r="111" spans="1:24" ht="39.950000000000003" customHeight="1">
      <c r="A111" s="72" t="s">
        <v>226</v>
      </c>
      <c r="B111" s="73">
        <f>SUM(C111:F111)</f>
        <v>55</v>
      </c>
      <c r="C111" s="27">
        <v>19</v>
      </c>
      <c r="D111" s="27">
        <v>11</v>
      </c>
      <c r="E111" s="27">
        <v>13</v>
      </c>
      <c r="F111" s="27">
        <v>12</v>
      </c>
      <c r="G111" s="73">
        <f>SUM(H111:K111)</f>
        <v>41</v>
      </c>
      <c r="H111" s="27">
        <v>20</v>
      </c>
      <c r="I111" s="27">
        <v>18</v>
      </c>
      <c r="J111" s="27"/>
      <c r="K111" s="27">
        <v>3</v>
      </c>
      <c r="L111" s="73">
        <f>SUM(M111:P111)</f>
        <v>35</v>
      </c>
      <c r="M111" s="27">
        <v>7</v>
      </c>
      <c r="N111" s="27">
        <v>4</v>
      </c>
      <c r="O111" s="27"/>
      <c r="P111" s="27">
        <v>24</v>
      </c>
      <c r="Q111" s="73">
        <f>+SUM(R111:V111)</f>
        <v>84</v>
      </c>
      <c r="R111" s="27">
        <v>31</v>
      </c>
      <c r="S111" s="27">
        <v>18</v>
      </c>
      <c r="T111" s="27">
        <v>6</v>
      </c>
      <c r="U111" s="27">
        <v>17</v>
      </c>
      <c r="V111" s="27">
        <v>12</v>
      </c>
      <c r="W111" s="5">
        <f>B111+G111+L111+Q111</f>
        <v>215</v>
      </c>
      <c r="X111" s="7"/>
    </row>
    <row r="112" spans="1:24" ht="39.950000000000003" customHeight="1">
      <c r="A112" s="72" t="s">
        <v>227</v>
      </c>
      <c r="B112" s="73">
        <f>SUM(C112:F112)</f>
        <v>0</v>
      </c>
      <c r="C112" s="27"/>
      <c r="D112" s="27"/>
      <c r="E112" s="27"/>
      <c r="F112" s="27"/>
      <c r="G112" s="73">
        <f>SUM(H112:K112)</f>
        <v>0</v>
      </c>
      <c r="H112" s="27"/>
      <c r="I112" s="27"/>
      <c r="J112" s="27"/>
      <c r="K112" s="27"/>
      <c r="L112" s="73">
        <f>SUM(M112:P112)</f>
        <v>0</v>
      </c>
      <c r="M112" s="27"/>
      <c r="N112" s="27"/>
      <c r="O112" s="27"/>
      <c r="P112" s="27"/>
      <c r="Q112" s="73">
        <f>+SUM(R112:V112)</f>
        <v>0</v>
      </c>
      <c r="R112" s="27"/>
      <c r="S112" s="27"/>
      <c r="T112" s="27"/>
      <c r="U112" s="27"/>
      <c r="V112" s="27"/>
      <c r="W112" s="5">
        <f>B112+G112+L112+Q112</f>
        <v>0</v>
      </c>
      <c r="X112" s="5"/>
    </row>
    <row r="113" spans="1:24" ht="39.950000000000003" customHeight="1">
      <c r="A113" s="74" t="s">
        <v>189</v>
      </c>
      <c r="B113" s="75">
        <f>SUM(C113:F113)</f>
        <v>55</v>
      </c>
      <c r="C113" s="75">
        <f>C111+C112</f>
        <v>19</v>
      </c>
      <c r="D113" s="75">
        <f>D111+D112</f>
        <v>11</v>
      </c>
      <c r="E113" s="75">
        <f>E111+E112</f>
        <v>13</v>
      </c>
      <c r="F113" s="75">
        <f>F111+F112</f>
        <v>12</v>
      </c>
      <c r="G113" s="75">
        <f>SUM(H113:K113)</f>
        <v>41</v>
      </c>
      <c r="H113" s="75">
        <f>H111+H112</f>
        <v>20</v>
      </c>
      <c r="I113" s="75">
        <f>I111+I112</f>
        <v>18</v>
      </c>
      <c r="J113" s="75">
        <f>J111+J112</f>
        <v>0</v>
      </c>
      <c r="K113" s="75">
        <f>K111+K112</f>
        <v>3</v>
      </c>
      <c r="L113" s="75">
        <f>SUM(M113:P113)</f>
        <v>35</v>
      </c>
      <c r="M113" s="75">
        <f>M111+M112</f>
        <v>7</v>
      </c>
      <c r="N113" s="75">
        <f>N111+N112</f>
        <v>4</v>
      </c>
      <c r="O113" s="75">
        <f>O111+O112</f>
        <v>0</v>
      </c>
      <c r="P113" s="75">
        <f>P111+P112</f>
        <v>24</v>
      </c>
      <c r="Q113" s="75">
        <f>+SUM(R113:V113)</f>
        <v>84</v>
      </c>
      <c r="R113" s="75">
        <f>R111+R112</f>
        <v>31</v>
      </c>
      <c r="S113" s="75">
        <f>S111+S112</f>
        <v>18</v>
      </c>
      <c r="T113" s="75">
        <f>T111+T112</f>
        <v>6</v>
      </c>
      <c r="U113" s="75">
        <f>U111+U112</f>
        <v>17</v>
      </c>
      <c r="V113" s="75">
        <f>V111+V112</f>
        <v>12</v>
      </c>
      <c r="W113" s="75">
        <f>B113+G113+L113+Q113</f>
        <v>215</v>
      </c>
      <c r="X113" s="7"/>
    </row>
    <row r="114" spans="1:24" ht="50.1" customHeight="1">
      <c r="A114" s="70" t="s">
        <v>346</v>
      </c>
      <c r="B114" s="71"/>
      <c r="C114" s="71"/>
      <c r="D114" s="71"/>
      <c r="E114" s="71"/>
      <c r="F114" s="71"/>
      <c r="G114" s="71"/>
      <c r="H114" s="71"/>
      <c r="I114" s="71"/>
      <c r="J114" s="71"/>
      <c r="K114" s="71"/>
      <c r="L114" s="71"/>
      <c r="M114" s="71"/>
      <c r="N114" s="71"/>
      <c r="O114" s="71"/>
      <c r="P114" s="71"/>
      <c r="Q114" s="71"/>
      <c r="R114" s="71"/>
      <c r="S114" s="71"/>
      <c r="T114" s="71"/>
      <c r="U114" s="71"/>
      <c r="V114" s="71"/>
      <c r="W114" s="71"/>
      <c r="X114" s="7"/>
    </row>
    <row r="115" spans="1:24" ht="39.950000000000003" customHeight="1">
      <c r="A115" s="163" t="s">
        <v>387</v>
      </c>
      <c r="B115" s="213">
        <f>SUM(C115:F115)</f>
        <v>0</v>
      </c>
      <c r="C115" s="213"/>
      <c r="D115" s="213"/>
      <c r="E115" s="213"/>
      <c r="F115" s="213"/>
      <c r="G115" s="213">
        <f>SUM(H115:K115)</f>
        <v>0</v>
      </c>
      <c r="H115" s="213"/>
      <c r="I115" s="213"/>
      <c r="J115" s="213"/>
      <c r="K115" s="213"/>
      <c r="L115" s="213">
        <f>SUM(M115:P115)</f>
        <v>0</v>
      </c>
      <c r="M115" s="213"/>
      <c r="N115" s="213"/>
      <c r="O115" s="213"/>
      <c r="P115" s="213"/>
      <c r="Q115" s="213">
        <f>+SUM(R115:V115)</f>
        <v>0</v>
      </c>
      <c r="R115" s="213"/>
      <c r="S115" s="213"/>
      <c r="T115" s="213"/>
      <c r="U115" s="213"/>
      <c r="V115" s="213"/>
      <c r="W115" s="213">
        <f>B115+G115+L115+Q115</f>
        <v>0</v>
      </c>
      <c r="X115" s="5"/>
    </row>
    <row r="116" spans="1:24" ht="39.950000000000003" customHeight="1">
      <c r="A116" s="72" t="s">
        <v>226</v>
      </c>
      <c r="B116" s="73">
        <f>SUM(C116:F116)</f>
        <v>12</v>
      </c>
      <c r="C116" s="27">
        <v>2</v>
      </c>
      <c r="D116" s="27">
        <v>6</v>
      </c>
      <c r="E116" s="27">
        <v>2</v>
      </c>
      <c r="F116" s="27">
        <v>2</v>
      </c>
      <c r="G116" s="73">
        <f>SUM(H116:K116)</f>
        <v>2</v>
      </c>
      <c r="H116" s="27"/>
      <c r="I116" s="27">
        <v>1</v>
      </c>
      <c r="J116" s="27"/>
      <c r="K116" s="27">
        <v>1</v>
      </c>
      <c r="L116" s="73">
        <f>SUM(M116:P116)</f>
        <v>4</v>
      </c>
      <c r="M116" s="27">
        <v>0</v>
      </c>
      <c r="N116" s="27">
        <v>1</v>
      </c>
      <c r="O116" s="27"/>
      <c r="P116" s="27">
        <v>3</v>
      </c>
      <c r="Q116" s="73">
        <f>+SUM(R116:V116)</f>
        <v>17</v>
      </c>
      <c r="R116" s="27">
        <v>3</v>
      </c>
      <c r="S116" s="27">
        <v>10</v>
      </c>
      <c r="T116" s="27">
        <v>4</v>
      </c>
      <c r="U116" s="27">
        <v>0</v>
      </c>
      <c r="V116" s="27">
        <v>0</v>
      </c>
      <c r="W116" s="5">
        <f>B116+G116+L116+Q116</f>
        <v>35</v>
      </c>
      <c r="X116" s="7"/>
    </row>
    <row r="117" spans="1:24" ht="39.950000000000003" customHeight="1">
      <c r="A117" s="72" t="s">
        <v>227</v>
      </c>
      <c r="B117" s="73">
        <f>SUM(C117:F117)</f>
        <v>0</v>
      </c>
      <c r="C117" s="27"/>
      <c r="D117" s="27"/>
      <c r="E117" s="27"/>
      <c r="F117" s="27"/>
      <c r="G117" s="73">
        <f>SUM(H117:K117)</f>
        <v>0</v>
      </c>
      <c r="H117" s="27"/>
      <c r="I117" s="27"/>
      <c r="J117" s="27"/>
      <c r="K117" s="27"/>
      <c r="L117" s="73">
        <f>SUM(M117:P117)</f>
        <v>0</v>
      </c>
      <c r="M117" s="27"/>
      <c r="N117" s="27"/>
      <c r="O117" s="27"/>
      <c r="P117" s="27"/>
      <c r="Q117" s="73">
        <f>+SUM(R117:V117)</f>
        <v>0</v>
      </c>
      <c r="R117" s="27"/>
      <c r="S117" s="27"/>
      <c r="T117" s="27"/>
      <c r="U117" s="27"/>
      <c r="V117" s="27"/>
      <c r="W117" s="5">
        <f>B117+G117+L117+Q117</f>
        <v>0</v>
      </c>
      <c r="X117" s="5"/>
    </row>
    <row r="118" spans="1:24" ht="39.950000000000003" customHeight="1">
      <c r="A118" s="74" t="s">
        <v>189</v>
      </c>
      <c r="B118" s="75">
        <f>SUM(C118:F118)</f>
        <v>12</v>
      </c>
      <c r="C118" s="75">
        <f>C116+C117</f>
        <v>2</v>
      </c>
      <c r="D118" s="75">
        <f>D116+D117</f>
        <v>6</v>
      </c>
      <c r="E118" s="75">
        <f>E116+E117</f>
        <v>2</v>
      </c>
      <c r="F118" s="75">
        <f>F116+F117</f>
        <v>2</v>
      </c>
      <c r="G118" s="75">
        <f>SUM(H118:K118)</f>
        <v>2</v>
      </c>
      <c r="H118" s="75">
        <f>H116+H117</f>
        <v>0</v>
      </c>
      <c r="I118" s="75">
        <f>I116+I117</f>
        <v>1</v>
      </c>
      <c r="J118" s="75">
        <f>J116+J117</f>
        <v>0</v>
      </c>
      <c r="K118" s="75">
        <f>K116+K117</f>
        <v>1</v>
      </c>
      <c r="L118" s="75">
        <f>SUM(M118:P118)</f>
        <v>4</v>
      </c>
      <c r="M118" s="75">
        <f>M116+M117</f>
        <v>0</v>
      </c>
      <c r="N118" s="75">
        <f>N116+N117</f>
        <v>1</v>
      </c>
      <c r="O118" s="75">
        <f>O116+O117</f>
        <v>0</v>
      </c>
      <c r="P118" s="75">
        <f>P116+P117</f>
        <v>3</v>
      </c>
      <c r="Q118" s="75">
        <f>+SUM(R118:V118)</f>
        <v>17</v>
      </c>
      <c r="R118" s="75">
        <f>R116+R117</f>
        <v>3</v>
      </c>
      <c r="S118" s="75">
        <f>S116+S117</f>
        <v>10</v>
      </c>
      <c r="T118" s="75">
        <f>T116+T117</f>
        <v>4</v>
      </c>
      <c r="U118" s="75">
        <f>U116+U117</f>
        <v>0</v>
      </c>
      <c r="V118" s="75">
        <f>V116+V117</f>
        <v>0</v>
      </c>
      <c r="W118" s="75">
        <f>B118+G118+L118+Q118</f>
        <v>35</v>
      </c>
      <c r="X118" s="7"/>
    </row>
    <row r="119" spans="1:24" ht="50.1" customHeight="1">
      <c r="A119" s="70" t="s">
        <v>345</v>
      </c>
      <c r="B119" s="71"/>
      <c r="C119" s="71"/>
      <c r="D119" s="71"/>
      <c r="E119" s="71"/>
      <c r="F119" s="71"/>
      <c r="G119" s="71"/>
      <c r="H119" s="71"/>
      <c r="I119" s="71"/>
      <c r="J119" s="71"/>
      <c r="K119" s="71"/>
      <c r="L119" s="71"/>
      <c r="M119" s="71"/>
      <c r="N119" s="71"/>
      <c r="O119" s="71"/>
      <c r="P119" s="71"/>
      <c r="Q119" s="71"/>
      <c r="R119" s="71"/>
      <c r="S119" s="71"/>
      <c r="T119" s="71"/>
      <c r="U119" s="71"/>
      <c r="V119" s="71"/>
      <c r="W119" s="71"/>
      <c r="X119" s="7"/>
    </row>
    <row r="120" spans="1:24" ht="39.950000000000003" customHeight="1">
      <c r="A120" s="163" t="s">
        <v>387</v>
      </c>
      <c r="B120" s="213">
        <f>SUM(C120:F120)</f>
        <v>0</v>
      </c>
      <c r="C120" s="213"/>
      <c r="D120" s="213"/>
      <c r="E120" s="213"/>
      <c r="F120" s="213"/>
      <c r="G120" s="213">
        <f>SUM(H120:K120)</f>
        <v>0</v>
      </c>
      <c r="H120" s="213"/>
      <c r="I120" s="213"/>
      <c r="J120" s="213"/>
      <c r="K120" s="213"/>
      <c r="L120" s="213">
        <f>SUM(M120:P120)</f>
        <v>0</v>
      </c>
      <c r="M120" s="213"/>
      <c r="N120" s="213"/>
      <c r="O120" s="213"/>
      <c r="P120" s="213"/>
      <c r="Q120" s="213">
        <f>+SUM(R120:V120)</f>
        <v>0</v>
      </c>
      <c r="R120" s="213"/>
      <c r="S120" s="213"/>
      <c r="T120" s="213"/>
      <c r="U120" s="213"/>
      <c r="V120" s="213"/>
      <c r="W120" s="213">
        <f>B120+G120+L120+Q120</f>
        <v>0</v>
      </c>
      <c r="X120" s="5"/>
    </row>
    <row r="121" spans="1:24" ht="39.950000000000003" customHeight="1">
      <c r="A121" s="72" t="s">
        <v>226</v>
      </c>
      <c r="B121" s="73">
        <f>SUM(C121:F121)</f>
        <v>58</v>
      </c>
      <c r="C121" s="27">
        <v>16</v>
      </c>
      <c r="D121" s="27">
        <v>17</v>
      </c>
      <c r="E121" s="27">
        <v>12</v>
      </c>
      <c r="F121" s="27">
        <v>13</v>
      </c>
      <c r="G121" s="73">
        <f>SUM(H121:K121)</f>
        <v>19</v>
      </c>
      <c r="H121" s="27"/>
      <c r="I121" s="27">
        <v>15</v>
      </c>
      <c r="J121" s="27"/>
      <c r="K121" s="27">
        <v>4</v>
      </c>
      <c r="L121" s="73">
        <f>SUM(M121:P121)</f>
        <v>29</v>
      </c>
      <c r="M121" s="27">
        <v>7</v>
      </c>
      <c r="N121" s="27">
        <v>5</v>
      </c>
      <c r="O121" s="27"/>
      <c r="P121" s="27">
        <v>17</v>
      </c>
      <c r="Q121" s="73">
        <f>+SUM(R121:V121)</f>
        <v>63</v>
      </c>
      <c r="R121" s="27">
        <v>15</v>
      </c>
      <c r="S121" s="27">
        <v>10</v>
      </c>
      <c r="T121" s="27">
        <v>10</v>
      </c>
      <c r="U121" s="27">
        <v>17</v>
      </c>
      <c r="V121" s="27">
        <v>11</v>
      </c>
      <c r="W121" s="5">
        <f>B121+G121+L121+Q121</f>
        <v>169</v>
      </c>
      <c r="X121" s="7"/>
    </row>
    <row r="122" spans="1:24" ht="39.950000000000003" customHeight="1">
      <c r="A122" s="72" t="s">
        <v>227</v>
      </c>
      <c r="B122" s="73">
        <f>SUM(C122:F122)</f>
        <v>0</v>
      </c>
      <c r="C122" s="27"/>
      <c r="D122" s="27"/>
      <c r="E122" s="27"/>
      <c r="F122" s="27"/>
      <c r="G122" s="73">
        <f>SUM(H122:K122)</f>
        <v>0</v>
      </c>
      <c r="H122" s="27"/>
      <c r="I122" s="27"/>
      <c r="J122" s="27"/>
      <c r="K122" s="27"/>
      <c r="L122" s="73">
        <f>SUM(M122:P122)</f>
        <v>0</v>
      </c>
      <c r="M122" s="27"/>
      <c r="N122" s="27"/>
      <c r="O122" s="27"/>
      <c r="P122" s="27"/>
      <c r="Q122" s="73">
        <f>+SUM(R122:V122)</f>
        <v>0</v>
      </c>
      <c r="R122" s="27"/>
      <c r="S122" s="27"/>
      <c r="T122" s="27"/>
      <c r="U122" s="27"/>
      <c r="V122" s="27"/>
      <c r="W122" s="5">
        <f>B122+G122+L122+Q122</f>
        <v>0</v>
      </c>
      <c r="X122" s="5"/>
    </row>
    <row r="123" spans="1:24" ht="39.950000000000003" customHeight="1">
      <c r="A123" s="74" t="s">
        <v>189</v>
      </c>
      <c r="B123" s="75">
        <f>SUM(C123:F123)</f>
        <v>58</v>
      </c>
      <c r="C123" s="75">
        <f>C121+C122</f>
        <v>16</v>
      </c>
      <c r="D123" s="75">
        <f>D121+D122</f>
        <v>17</v>
      </c>
      <c r="E123" s="75">
        <f>E121+E122</f>
        <v>12</v>
      </c>
      <c r="F123" s="75">
        <f>F121+F122</f>
        <v>13</v>
      </c>
      <c r="G123" s="75">
        <f>SUM(H123:K123)</f>
        <v>19</v>
      </c>
      <c r="H123" s="75">
        <f>H121+H122</f>
        <v>0</v>
      </c>
      <c r="I123" s="75">
        <f>I121+I122</f>
        <v>15</v>
      </c>
      <c r="J123" s="75">
        <f>J121+J122</f>
        <v>0</v>
      </c>
      <c r="K123" s="75">
        <f>K121+K122</f>
        <v>4</v>
      </c>
      <c r="L123" s="75">
        <f>SUM(M123:P123)</f>
        <v>29</v>
      </c>
      <c r="M123" s="75">
        <f>M121+M122</f>
        <v>7</v>
      </c>
      <c r="N123" s="75">
        <f>N121+N122</f>
        <v>5</v>
      </c>
      <c r="O123" s="75">
        <f>O121+O122</f>
        <v>0</v>
      </c>
      <c r="P123" s="75">
        <f>P121+P122</f>
        <v>17</v>
      </c>
      <c r="Q123" s="75">
        <f>+SUM(R123:V123)</f>
        <v>63</v>
      </c>
      <c r="R123" s="75">
        <f>R121+R122</f>
        <v>15</v>
      </c>
      <c r="S123" s="75">
        <f>S121+S122</f>
        <v>10</v>
      </c>
      <c r="T123" s="75">
        <f>T121+T122</f>
        <v>10</v>
      </c>
      <c r="U123" s="75">
        <f>U121+U122</f>
        <v>17</v>
      </c>
      <c r="V123" s="75">
        <f>V121+V122</f>
        <v>11</v>
      </c>
      <c r="W123" s="75">
        <f>B123+G123+L123+Q123</f>
        <v>169</v>
      </c>
      <c r="X123" s="7"/>
    </row>
    <row r="124" spans="1:24" ht="50.1" customHeight="1">
      <c r="A124" s="70" t="s">
        <v>344</v>
      </c>
      <c r="B124" s="71"/>
      <c r="C124" s="71"/>
      <c r="D124" s="71"/>
      <c r="E124" s="71"/>
      <c r="F124" s="71"/>
      <c r="G124" s="71"/>
      <c r="H124" s="71"/>
      <c r="I124" s="71"/>
      <c r="J124" s="71"/>
      <c r="K124" s="71"/>
      <c r="L124" s="71"/>
      <c r="M124" s="71"/>
      <c r="N124" s="71"/>
      <c r="O124" s="71"/>
      <c r="P124" s="71"/>
      <c r="Q124" s="71"/>
      <c r="R124" s="71"/>
      <c r="S124" s="71"/>
      <c r="T124" s="71"/>
      <c r="U124" s="71"/>
      <c r="V124" s="71"/>
      <c r="W124" s="71"/>
      <c r="X124" s="7"/>
    </row>
    <row r="125" spans="1:24" ht="39.950000000000003" customHeight="1">
      <c r="A125" s="163" t="s">
        <v>387</v>
      </c>
      <c r="B125" s="236">
        <f>SUM(C125:F125)</f>
        <v>0</v>
      </c>
      <c r="C125" s="236"/>
      <c r="D125" s="236"/>
      <c r="E125" s="236"/>
      <c r="F125" s="236"/>
      <c r="G125" s="236">
        <f>SUM(H125:K125)</f>
        <v>0</v>
      </c>
      <c r="H125" s="236"/>
      <c r="I125" s="236"/>
      <c r="J125" s="236"/>
      <c r="K125" s="236"/>
      <c r="L125" s="236">
        <f>SUM(M125:P125)</f>
        <v>0</v>
      </c>
      <c r="M125" s="236"/>
      <c r="N125" s="236"/>
      <c r="O125" s="236"/>
      <c r="P125" s="236"/>
      <c r="Q125" s="236">
        <f>+SUM(R125:V125)</f>
        <v>0</v>
      </c>
      <c r="R125" s="236"/>
      <c r="S125" s="236"/>
      <c r="T125" s="236"/>
      <c r="U125" s="236"/>
      <c r="V125" s="236"/>
      <c r="W125" s="236">
        <f>B125+G125+L125+Q125</f>
        <v>0</v>
      </c>
      <c r="X125" s="5"/>
    </row>
    <row r="126" spans="1:24" ht="39.950000000000003" customHeight="1">
      <c r="A126" s="72" t="s">
        <v>226</v>
      </c>
      <c r="B126" s="233">
        <f t="shared" ref="B126" si="7">B111/B106</f>
        <v>0.82089552238805974</v>
      </c>
      <c r="C126" s="119">
        <f t="shared" ref="C126:G127" si="8">C111/C106</f>
        <v>0.90476190476190477</v>
      </c>
      <c r="D126" s="119">
        <f t="shared" si="8"/>
        <v>0.6470588235294118</v>
      </c>
      <c r="E126" s="119">
        <f t="shared" si="8"/>
        <v>0.8666666666666667</v>
      </c>
      <c r="F126" s="119">
        <f t="shared" si="8"/>
        <v>0.8571428571428571</v>
      </c>
      <c r="G126" s="233">
        <f t="shared" si="8"/>
        <v>0.87234042553191493</v>
      </c>
      <c r="H126" s="119">
        <f t="shared" ref="H126:L127" si="9">H111/H106</f>
        <v>0.83333333333333337</v>
      </c>
      <c r="I126" s="119">
        <f t="shared" si="9"/>
        <v>0.94736842105263153</v>
      </c>
      <c r="J126" s="119" t="e">
        <f t="shared" si="9"/>
        <v>#DIV/0!</v>
      </c>
      <c r="K126" s="119">
        <f t="shared" si="9"/>
        <v>0.75</v>
      </c>
      <c r="L126" s="233">
        <f t="shared" si="9"/>
        <v>0.89743589743589747</v>
      </c>
      <c r="M126" s="119">
        <f t="shared" ref="M126:Q127" si="10">M111/M106</f>
        <v>1</v>
      </c>
      <c r="N126" s="119">
        <f t="shared" si="10"/>
        <v>0.8</v>
      </c>
      <c r="O126" s="119" t="e">
        <f t="shared" si="10"/>
        <v>#DIV/0!</v>
      </c>
      <c r="P126" s="119">
        <f t="shared" si="10"/>
        <v>0.88888888888888884</v>
      </c>
      <c r="Q126" s="233">
        <f t="shared" si="10"/>
        <v>0.83168316831683164</v>
      </c>
      <c r="R126" s="119">
        <f t="shared" ref="R126:W127" si="11">R111/R106</f>
        <v>0.91176470588235292</v>
      </c>
      <c r="S126" s="119">
        <f t="shared" si="11"/>
        <v>0.6428571428571429</v>
      </c>
      <c r="T126" s="119">
        <f t="shared" si="11"/>
        <v>0.6</v>
      </c>
      <c r="U126" s="119">
        <f t="shared" si="11"/>
        <v>1</v>
      </c>
      <c r="V126" s="119">
        <f t="shared" si="11"/>
        <v>1</v>
      </c>
      <c r="W126" s="122">
        <f t="shared" si="11"/>
        <v>0.84645669291338588</v>
      </c>
      <c r="X126" s="7"/>
    </row>
    <row r="127" spans="1:24" ht="39.950000000000003" customHeight="1">
      <c r="A127" s="72" t="s">
        <v>227</v>
      </c>
      <c r="B127" s="233" t="e">
        <f t="shared" ref="B127" si="12">B112/B107</f>
        <v>#DIV/0!</v>
      </c>
      <c r="C127" s="119" t="e">
        <f t="shared" si="8"/>
        <v>#DIV/0!</v>
      </c>
      <c r="D127" s="119" t="e">
        <f t="shared" si="8"/>
        <v>#DIV/0!</v>
      </c>
      <c r="E127" s="119" t="e">
        <f t="shared" si="8"/>
        <v>#DIV/0!</v>
      </c>
      <c r="F127" s="119" t="e">
        <f t="shared" si="8"/>
        <v>#DIV/0!</v>
      </c>
      <c r="G127" s="233" t="e">
        <f t="shared" si="8"/>
        <v>#DIV/0!</v>
      </c>
      <c r="H127" s="119" t="e">
        <f t="shared" si="9"/>
        <v>#DIV/0!</v>
      </c>
      <c r="I127" s="119" t="e">
        <f t="shared" si="9"/>
        <v>#DIV/0!</v>
      </c>
      <c r="J127" s="119" t="e">
        <f t="shared" si="9"/>
        <v>#DIV/0!</v>
      </c>
      <c r="K127" s="119" t="e">
        <f t="shared" si="9"/>
        <v>#DIV/0!</v>
      </c>
      <c r="L127" s="233" t="e">
        <f t="shared" si="9"/>
        <v>#DIV/0!</v>
      </c>
      <c r="M127" s="119" t="e">
        <f t="shared" si="10"/>
        <v>#DIV/0!</v>
      </c>
      <c r="N127" s="119" t="e">
        <f t="shared" si="10"/>
        <v>#DIV/0!</v>
      </c>
      <c r="O127" s="119" t="e">
        <f t="shared" si="10"/>
        <v>#DIV/0!</v>
      </c>
      <c r="P127" s="119" t="e">
        <f t="shared" si="10"/>
        <v>#DIV/0!</v>
      </c>
      <c r="Q127" s="233" t="e">
        <f t="shared" si="10"/>
        <v>#DIV/0!</v>
      </c>
      <c r="R127" s="119" t="e">
        <f t="shared" si="11"/>
        <v>#DIV/0!</v>
      </c>
      <c r="S127" s="119" t="e">
        <f t="shared" si="11"/>
        <v>#DIV/0!</v>
      </c>
      <c r="T127" s="119" t="e">
        <f t="shared" si="11"/>
        <v>#DIV/0!</v>
      </c>
      <c r="U127" s="119" t="e">
        <f t="shared" si="11"/>
        <v>#DIV/0!</v>
      </c>
      <c r="V127" s="119" t="e">
        <f t="shared" si="11"/>
        <v>#DIV/0!</v>
      </c>
      <c r="W127" s="122" t="e">
        <f t="shared" si="11"/>
        <v>#DIV/0!</v>
      </c>
      <c r="X127" s="5"/>
    </row>
    <row r="128" spans="1:24" ht="39.950000000000003" customHeight="1">
      <c r="A128" s="74" t="s">
        <v>189</v>
      </c>
      <c r="B128" s="237" t="e">
        <f>B113/B107</f>
        <v>#DIV/0!</v>
      </c>
      <c r="C128" s="237" t="e">
        <f t="shared" ref="C128:W128" si="13">C113/C107</f>
        <v>#DIV/0!</v>
      </c>
      <c r="D128" s="237" t="e">
        <f t="shared" si="13"/>
        <v>#DIV/0!</v>
      </c>
      <c r="E128" s="237" t="e">
        <f t="shared" si="13"/>
        <v>#DIV/0!</v>
      </c>
      <c r="F128" s="237" t="e">
        <f t="shared" si="13"/>
        <v>#DIV/0!</v>
      </c>
      <c r="G128" s="237" t="e">
        <f t="shared" si="13"/>
        <v>#DIV/0!</v>
      </c>
      <c r="H128" s="237" t="e">
        <f t="shared" si="13"/>
        <v>#DIV/0!</v>
      </c>
      <c r="I128" s="237" t="e">
        <f t="shared" si="13"/>
        <v>#DIV/0!</v>
      </c>
      <c r="J128" s="237" t="e">
        <f t="shared" si="13"/>
        <v>#DIV/0!</v>
      </c>
      <c r="K128" s="237" t="e">
        <f t="shared" si="13"/>
        <v>#DIV/0!</v>
      </c>
      <c r="L128" s="237" t="e">
        <f t="shared" si="13"/>
        <v>#DIV/0!</v>
      </c>
      <c r="M128" s="237" t="e">
        <f t="shared" si="13"/>
        <v>#DIV/0!</v>
      </c>
      <c r="N128" s="237" t="e">
        <f t="shared" si="13"/>
        <v>#DIV/0!</v>
      </c>
      <c r="O128" s="237" t="e">
        <f t="shared" si="13"/>
        <v>#DIV/0!</v>
      </c>
      <c r="P128" s="237" t="e">
        <f t="shared" si="13"/>
        <v>#DIV/0!</v>
      </c>
      <c r="Q128" s="237" t="e">
        <f t="shared" si="13"/>
        <v>#DIV/0!</v>
      </c>
      <c r="R128" s="237" t="e">
        <f t="shared" si="13"/>
        <v>#DIV/0!</v>
      </c>
      <c r="S128" s="237" t="e">
        <f t="shared" si="13"/>
        <v>#DIV/0!</v>
      </c>
      <c r="T128" s="237" t="e">
        <f t="shared" si="13"/>
        <v>#DIV/0!</v>
      </c>
      <c r="U128" s="237" t="e">
        <f t="shared" si="13"/>
        <v>#DIV/0!</v>
      </c>
      <c r="V128" s="237" t="e">
        <f t="shared" si="13"/>
        <v>#DIV/0!</v>
      </c>
      <c r="W128" s="237" t="e">
        <f t="shared" si="13"/>
        <v>#DIV/0!</v>
      </c>
      <c r="X128" s="7"/>
    </row>
    <row r="129" spans="1:24" ht="50.1" customHeight="1">
      <c r="A129" s="70" t="s">
        <v>343</v>
      </c>
      <c r="B129" s="71"/>
      <c r="C129" s="71"/>
      <c r="D129" s="71"/>
      <c r="E129" s="71"/>
      <c r="F129" s="71"/>
      <c r="G129" s="71"/>
      <c r="H129" s="71"/>
      <c r="I129" s="71"/>
      <c r="J129" s="71"/>
      <c r="K129" s="71"/>
      <c r="L129" s="71"/>
      <c r="M129" s="71"/>
      <c r="N129" s="71"/>
      <c r="O129" s="71"/>
      <c r="P129" s="71"/>
      <c r="Q129" s="71"/>
      <c r="R129" s="71"/>
      <c r="S129" s="71"/>
      <c r="T129" s="71"/>
      <c r="U129" s="71"/>
      <c r="V129" s="71"/>
      <c r="W129" s="71"/>
      <c r="X129" s="7"/>
    </row>
    <row r="130" spans="1:24" ht="39.950000000000003" customHeight="1">
      <c r="A130" s="163" t="s">
        <v>387</v>
      </c>
      <c r="B130" s="236">
        <f>SUM(C130:F130)</f>
        <v>0</v>
      </c>
      <c r="C130" s="236"/>
      <c r="D130" s="236"/>
      <c r="E130" s="236"/>
      <c r="F130" s="236"/>
      <c r="G130" s="236">
        <f>SUM(H130:K130)</f>
        <v>0</v>
      </c>
      <c r="H130" s="236"/>
      <c r="I130" s="236"/>
      <c r="J130" s="236"/>
      <c r="K130" s="236"/>
      <c r="L130" s="236">
        <f>SUM(M130:P130)</f>
        <v>0</v>
      </c>
      <c r="M130" s="236"/>
      <c r="N130" s="236"/>
      <c r="O130" s="236"/>
      <c r="P130" s="236"/>
      <c r="Q130" s="236">
        <f>+SUM(R130:V130)</f>
        <v>0</v>
      </c>
      <c r="R130" s="236"/>
      <c r="S130" s="236"/>
      <c r="T130" s="236"/>
      <c r="U130" s="236"/>
      <c r="V130" s="236"/>
      <c r="W130" s="236">
        <f>B130+G130+L130+Q130</f>
        <v>0</v>
      </c>
      <c r="X130" s="5"/>
    </row>
    <row r="131" spans="1:24" ht="39.950000000000003" customHeight="1">
      <c r="A131" s="72" t="s">
        <v>226</v>
      </c>
      <c r="B131" s="233">
        <f>B116/B106</f>
        <v>0.17910447761194029</v>
      </c>
      <c r="C131" s="119">
        <f>C116/C106</f>
        <v>9.5238095238095233E-2</v>
      </c>
      <c r="D131" s="119">
        <f t="shared" ref="D131:G132" si="14">D116/D106</f>
        <v>0.35294117647058826</v>
      </c>
      <c r="E131" s="119">
        <f t="shared" si="14"/>
        <v>0.13333333333333333</v>
      </c>
      <c r="F131" s="119">
        <f t="shared" si="14"/>
        <v>0.14285714285714285</v>
      </c>
      <c r="G131" s="233">
        <f>G116/G106</f>
        <v>4.2553191489361701E-2</v>
      </c>
      <c r="H131" s="119">
        <f t="shared" ref="H131:L132" si="15">H116/H106</f>
        <v>0</v>
      </c>
      <c r="I131" s="119">
        <f t="shared" si="15"/>
        <v>5.2631578947368418E-2</v>
      </c>
      <c r="J131" s="119" t="e">
        <f t="shared" si="15"/>
        <v>#DIV/0!</v>
      </c>
      <c r="K131" s="119">
        <f t="shared" si="15"/>
        <v>0.25</v>
      </c>
      <c r="L131" s="233">
        <f>L116/L106</f>
        <v>0.10256410256410256</v>
      </c>
      <c r="M131" s="119">
        <f t="shared" ref="M131:Q132" si="16">M116/M106</f>
        <v>0</v>
      </c>
      <c r="N131" s="119">
        <f t="shared" si="16"/>
        <v>0.2</v>
      </c>
      <c r="O131" s="119" t="e">
        <f t="shared" si="16"/>
        <v>#DIV/0!</v>
      </c>
      <c r="P131" s="119">
        <f t="shared" si="16"/>
        <v>0.1111111111111111</v>
      </c>
      <c r="Q131" s="233">
        <f>Q116/Q106</f>
        <v>0.16831683168316833</v>
      </c>
      <c r="R131" s="119">
        <f t="shared" ref="R131:W132" si="17">R116/R106</f>
        <v>8.8235294117647065E-2</v>
      </c>
      <c r="S131" s="119">
        <f t="shared" si="17"/>
        <v>0.35714285714285715</v>
      </c>
      <c r="T131" s="119">
        <f t="shared" si="17"/>
        <v>0.4</v>
      </c>
      <c r="U131" s="119">
        <f t="shared" si="17"/>
        <v>0</v>
      </c>
      <c r="V131" s="119">
        <f t="shared" si="17"/>
        <v>0</v>
      </c>
      <c r="W131" s="122">
        <f>W116/W106</f>
        <v>0.13779527559055119</v>
      </c>
      <c r="X131" s="7"/>
    </row>
    <row r="132" spans="1:24" ht="39.950000000000003" customHeight="1">
      <c r="A132" s="72" t="s">
        <v>227</v>
      </c>
      <c r="B132" s="233" t="e">
        <f t="shared" ref="B132" si="18">B117/B107</f>
        <v>#DIV/0!</v>
      </c>
      <c r="C132" s="119" t="e">
        <f>C117/C107</f>
        <v>#DIV/0!</v>
      </c>
      <c r="D132" s="119" t="e">
        <f t="shared" si="14"/>
        <v>#DIV/0!</v>
      </c>
      <c r="E132" s="119" t="e">
        <f t="shared" si="14"/>
        <v>#DIV/0!</v>
      </c>
      <c r="F132" s="119" t="e">
        <f t="shared" si="14"/>
        <v>#DIV/0!</v>
      </c>
      <c r="G132" s="233" t="e">
        <f t="shared" si="14"/>
        <v>#DIV/0!</v>
      </c>
      <c r="H132" s="119" t="e">
        <f t="shared" si="15"/>
        <v>#DIV/0!</v>
      </c>
      <c r="I132" s="119" t="e">
        <f t="shared" si="15"/>
        <v>#DIV/0!</v>
      </c>
      <c r="J132" s="119" t="e">
        <f t="shared" si="15"/>
        <v>#DIV/0!</v>
      </c>
      <c r="K132" s="119" t="e">
        <f t="shared" si="15"/>
        <v>#DIV/0!</v>
      </c>
      <c r="L132" s="233" t="e">
        <f t="shared" si="15"/>
        <v>#DIV/0!</v>
      </c>
      <c r="M132" s="119" t="e">
        <f t="shared" si="16"/>
        <v>#DIV/0!</v>
      </c>
      <c r="N132" s="119" t="e">
        <f t="shared" si="16"/>
        <v>#DIV/0!</v>
      </c>
      <c r="O132" s="119" t="e">
        <f t="shared" si="16"/>
        <v>#DIV/0!</v>
      </c>
      <c r="P132" s="119" t="e">
        <f t="shared" si="16"/>
        <v>#DIV/0!</v>
      </c>
      <c r="Q132" s="233" t="e">
        <f t="shared" si="16"/>
        <v>#DIV/0!</v>
      </c>
      <c r="R132" s="119" t="e">
        <f t="shared" si="17"/>
        <v>#DIV/0!</v>
      </c>
      <c r="S132" s="119" t="e">
        <f t="shared" si="17"/>
        <v>#DIV/0!</v>
      </c>
      <c r="T132" s="119" t="e">
        <f t="shared" si="17"/>
        <v>#DIV/0!</v>
      </c>
      <c r="U132" s="119" t="e">
        <f t="shared" si="17"/>
        <v>#DIV/0!</v>
      </c>
      <c r="V132" s="119" t="e">
        <f t="shared" si="17"/>
        <v>#DIV/0!</v>
      </c>
      <c r="W132" s="122" t="e">
        <f t="shared" si="17"/>
        <v>#DIV/0!</v>
      </c>
      <c r="X132" s="5"/>
    </row>
    <row r="133" spans="1:24" ht="39.950000000000003" customHeight="1">
      <c r="A133" s="74" t="s">
        <v>189</v>
      </c>
      <c r="B133" s="237">
        <f>C118/C108</f>
        <v>9.5238095238095233E-2</v>
      </c>
      <c r="C133" s="237">
        <f t="shared" ref="C133:W133" si="19">D118/D108</f>
        <v>0.35294117647058826</v>
      </c>
      <c r="D133" s="237">
        <f t="shared" si="19"/>
        <v>0.13333333333333333</v>
      </c>
      <c r="E133" s="237">
        <f t="shared" si="19"/>
        <v>0.14285714285714285</v>
      </c>
      <c r="F133" s="237">
        <f t="shared" si="19"/>
        <v>4.2553191489361701E-2</v>
      </c>
      <c r="G133" s="237">
        <f t="shared" si="19"/>
        <v>0</v>
      </c>
      <c r="H133" s="237">
        <f t="shared" si="19"/>
        <v>5.2631578947368418E-2</v>
      </c>
      <c r="I133" s="237" t="e">
        <f t="shared" si="19"/>
        <v>#DIV/0!</v>
      </c>
      <c r="J133" s="237">
        <f t="shared" si="19"/>
        <v>0.25</v>
      </c>
      <c r="K133" s="237">
        <f t="shared" si="19"/>
        <v>0.10256410256410256</v>
      </c>
      <c r="L133" s="237">
        <f t="shared" si="19"/>
        <v>0</v>
      </c>
      <c r="M133" s="237">
        <f t="shared" si="19"/>
        <v>0.2</v>
      </c>
      <c r="N133" s="237" t="e">
        <f t="shared" si="19"/>
        <v>#DIV/0!</v>
      </c>
      <c r="O133" s="237">
        <f t="shared" si="19"/>
        <v>0.1111111111111111</v>
      </c>
      <c r="P133" s="237">
        <f t="shared" si="19"/>
        <v>0.16831683168316833</v>
      </c>
      <c r="Q133" s="237">
        <f t="shared" si="19"/>
        <v>8.8235294117647065E-2</v>
      </c>
      <c r="R133" s="237">
        <f t="shared" si="19"/>
        <v>0.35714285714285715</v>
      </c>
      <c r="S133" s="237">
        <f t="shared" si="19"/>
        <v>0.4</v>
      </c>
      <c r="T133" s="237">
        <f t="shared" si="19"/>
        <v>0</v>
      </c>
      <c r="U133" s="237">
        <f t="shared" si="19"/>
        <v>0</v>
      </c>
      <c r="V133" s="237">
        <f t="shared" si="19"/>
        <v>0.13779527559055119</v>
      </c>
      <c r="W133" s="237" t="e">
        <f t="shared" si="19"/>
        <v>#DIV/0!</v>
      </c>
      <c r="X133" s="7"/>
    </row>
    <row r="134" spans="1:24" ht="50.1" customHeight="1">
      <c r="A134" s="70" t="s">
        <v>342</v>
      </c>
      <c r="B134" s="71"/>
      <c r="C134" s="71"/>
      <c r="D134" s="71"/>
      <c r="E134" s="71"/>
      <c r="F134" s="71"/>
      <c r="G134" s="71"/>
      <c r="H134" s="71"/>
      <c r="I134" s="71"/>
      <c r="J134" s="71"/>
      <c r="K134" s="71"/>
      <c r="L134" s="71"/>
      <c r="M134" s="71"/>
      <c r="N134" s="71"/>
      <c r="O134" s="71"/>
      <c r="P134" s="71"/>
      <c r="Q134" s="71"/>
      <c r="R134" s="71"/>
      <c r="S134" s="71"/>
      <c r="T134" s="71"/>
      <c r="U134" s="71"/>
      <c r="V134" s="71"/>
      <c r="W134" s="71"/>
      <c r="X134" s="7"/>
    </row>
    <row r="135" spans="1:24" ht="39.950000000000003" customHeight="1">
      <c r="A135" s="163" t="s">
        <v>387</v>
      </c>
      <c r="B135" s="213">
        <f>SUM(C135:F135)</f>
        <v>0</v>
      </c>
      <c r="C135" s="213"/>
      <c r="D135" s="213"/>
      <c r="E135" s="213"/>
      <c r="F135" s="213"/>
      <c r="G135" s="213">
        <f>SUM(H135:K135)</f>
        <v>0</v>
      </c>
      <c r="H135" s="213"/>
      <c r="I135" s="213"/>
      <c r="J135" s="213"/>
      <c r="K135" s="213"/>
      <c r="L135" s="213">
        <f>SUM(M135:P135)</f>
        <v>0</v>
      </c>
      <c r="M135" s="213"/>
      <c r="N135" s="213"/>
      <c r="O135" s="213"/>
      <c r="P135" s="213"/>
      <c r="Q135" s="213">
        <f>+SUM(R135:V135)</f>
        <v>0</v>
      </c>
      <c r="R135" s="213"/>
      <c r="S135" s="213"/>
      <c r="T135" s="213"/>
      <c r="U135" s="213"/>
      <c r="V135" s="213"/>
      <c r="W135" s="213">
        <f>B135+G135+L135+Q135</f>
        <v>0</v>
      </c>
      <c r="X135" s="5"/>
    </row>
    <row r="136" spans="1:24" ht="39.950000000000003" customHeight="1">
      <c r="A136" s="72" t="s">
        <v>226</v>
      </c>
      <c r="B136" s="233">
        <f>B121/B106</f>
        <v>0.86567164179104472</v>
      </c>
      <c r="C136" s="119">
        <f>C121/C106</f>
        <v>0.76190476190476186</v>
      </c>
      <c r="D136" s="119">
        <f t="shared" ref="C136:G137" si="20">D121/D106</f>
        <v>1</v>
      </c>
      <c r="E136" s="119">
        <f t="shared" si="20"/>
        <v>0.8</v>
      </c>
      <c r="F136" s="119">
        <f t="shared" si="20"/>
        <v>0.9285714285714286</v>
      </c>
      <c r="G136" s="233">
        <f>G121/G106</f>
        <v>0.40425531914893614</v>
      </c>
      <c r="H136" s="119">
        <f t="shared" ref="H136:L137" si="21">H121/H106</f>
        <v>0</v>
      </c>
      <c r="I136" s="119">
        <f t="shared" si="21"/>
        <v>0.78947368421052633</v>
      </c>
      <c r="J136" s="119" t="e">
        <f t="shared" si="21"/>
        <v>#DIV/0!</v>
      </c>
      <c r="K136" s="119">
        <f t="shared" si="21"/>
        <v>1</v>
      </c>
      <c r="L136" s="233">
        <f>L121/L106</f>
        <v>0.74358974358974361</v>
      </c>
      <c r="M136" s="119">
        <f t="shared" ref="M136:Q137" si="22">M121/M106</f>
        <v>1</v>
      </c>
      <c r="N136" s="119">
        <f t="shared" si="22"/>
        <v>1</v>
      </c>
      <c r="O136" s="119" t="e">
        <f t="shared" si="22"/>
        <v>#DIV/0!</v>
      </c>
      <c r="P136" s="119">
        <f t="shared" si="22"/>
        <v>0.62962962962962965</v>
      </c>
      <c r="Q136" s="233">
        <f>Q121/Q106</f>
        <v>0.62376237623762376</v>
      </c>
      <c r="R136" s="119">
        <f t="shared" ref="R136:W137" si="23">R121/R106</f>
        <v>0.44117647058823528</v>
      </c>
      <c r="S136" s="119">
        <f t="shared" si="23"/>
        <v>0.35714285714285715</v>
      </c>
      <c r="T136" s="119">
        <f t="shared" si="23"/>
        <v>1</v>
      </c>
      <c r="U136" s="119">
        <f t="shared" si="23"/>
        <v>1</v>
      </c>
      <c r="V136" s="119">
        <f t="shared" si="23"/>
        <v>0.91666666666666663</v>
      </c>
      <c r="W136" s="234">
        <f>W121/W106</f>
        <v>0.66535433070866146</v>
      </c>
      <c r="X136" s="7"/>
    </row>
    <row r="137" spans="1:24" ht="39.950000000000003" customHeight="1">
      <c r="A137" s="72" t="s">
        <v>227</v>
      </c>
      <c r="B137" s="233" t="e">
        <f t="shared" ref="B137" si="24">B122/B107</f>
        <v>#DIV/0!</v>
      </c>
      <c r="C137" s="119" t="e">
        <f t="shared" si="20"/>
        <v>#DIV/0!</v>
      </c>
      <c r="D137" s="119" t="e">
        <f t="shared" si="20"/>
        <v>#DIV/0!</v>
      </c>
      <c r="E137" s="119" t="e">
        <f t="shared" si="20"/>
        <v>#DIV/0!</v>
      </c>
      <c r="F137" s="119" t="e">
        <f t="shared" si="20"/>
        <v>#DIV/0!</v>
      </c>
      <c r="G137" s="233" t="e">
        <f t="shared" si="20"/>
        <v>#DIV/0!</v>
      </c>
      <c r="H137" s="119" t="e">
        <f t="shared" si="21"/>
        <v>#DIV/0!</v>
      </c>
      <c r="I137" s="119" t="e">
        <f t="shared" si="21"/>
        <v>#DIV/0!</v>
      </c>
      <c r="J137" s="119" t="e">
        <f t="shared" si="21"/>
        <v>#DIV/0!</v>
      </c>
      <c r="K137" s="119" t="e">
        <f t="shared" si="21"/>
        <v>#DIV/0!</v>
      </c>
      <c r="L137" s="233" t="e">
        <f t="shared" si="21"/>
        <v>#DIV/0!</v>
      </c>
      <c r="M137" s="119" t="e">
        <f t="shared" si="22"/>
        <v>#DIV/0!</v>
      </c>
      <c r="N137" s="119" t="e">
        <f t="shared" si="22"/>
        <v>#DIV/0!</v>
      </c>
      <c r="O137" s="119" t="e">
        <f t="shared" si="22"/>
        <v>#DIV/0!</v>
      </c>
      <c r="P137" s="119" t="e">
        <f t="shared" si="22"/>
        <v>#DIV/0!</v>
      </c>
      <c r="Q137" s="233" t="e">
        <f t="shared" si="22"/>
        <v>#DIV/0!</v>
      </c>
      <c r="R137" s="119" t="e">
        <f t="shared" si="23"/>
        <v>#DIV/0!</v>
      </c>
      <c r="S137" s="119" t="e">
        <f t="shared" si="23"/>
        <v>#DIV/0!</v>
      </c>
      <c r="T137" s="119" t="e">
        <f t="shared" si="23"/>
        <v>#DIV/0!</v>
      </c>
      <c r="U137" s="119" t="e">
        <f t="shared" si="23"/>
        <v>#DIV/0!</v>
      </c>
      <c r="V137" s="119" t="e">
        <f t="shared" si="23"/>
        <v>#DIV/0!</v>
      </c>
      <c r="W137" s="234" t="e">
        <f t="shared" si="23"/>
        <v>#DIV/0!</v>
      </c>
      <c r="X137" s="5"/>
    </row>
    <row r="138" spans="1:24" s="192" customFormat="1" ht="39.950000000000003" customHeight="1">
      <c r="A138" s="194" t="s">
        <v>189</v>
      </c>
      <c r="B138" s="235">
        <f>B123/B108</f>
        <v>0.86567164179104472</v>
      </c>
      <c r="C138" s="235">
        <f t="shared" ref="C138:W138" si="25">C123/C108</f>
        <v>0.76190476190476186</v>
      </c>
      <c r="D138" s="235">
        <f t="shared" si="25"/>
        <v>1</v>
      </c>
      <c r="E138" s="235">
        <f t="shared" si="25"/>
        <v>0.8</v>
      </c>
      <c r="F138" s="235">
        <f t="shared" si="25"/>
        <v>0.9285714285714286</v>
      </c>
      <c r="G138" s="235">
        <f t="shared" si="25"/>
        <v>0.40425531914893614</v>
      </c>
      <c r="H138" s="235">
        <f t="shared" si="25"/>
        <v>0</v>
      </c>
      <c r="I138" s="235">
        <f t="shared" si="25"/>
        <v>0.78947368421052633</v>
      </c>
      <c r="J138" s="235" t="e">
        <f t="shared" si="25"/>
        <v>#DIV/0!</v>
      </c>
      <c r="K138" s="235">
        <f t="shared" si="25"/>
        <v>1</v>
      </c>
      <c r="L138" s="235">
        <f t="shared" si="25"/>
        <v>0.74358974358974361</v>
      </c>
      <c r="M138" s="235">
        <f t="shared" si="25"/>
        <v>1</v>
      </c>
      <c r="N138" s="235">
        <f t="shared" si="25"/>
        <v>1</v>
      </c>
      <c r="O138" s="235" t="e">
        <f t="shared" si="25"/>
        <v>#DIV/0!</v>
      </c>
      <c r="P138" s="235">
        <f t="shared" si="25"/>
        <v>0.62962962962962965</v>
      </c>
      <c r="Q138" s="235">
        <f t="shared" si="25"/>
        <v>0.62376237623762376</v>
      </c>
      <c r="R138" s="235">
        <f t="shared" si="25"/>
        <v>0.44117647058823528</v>
      </c>
      <c r="S138" s="235">
        <f t="shared" si="25"/>
        <v>0.35714285714285715</v>
      </c>
      <c r="T138" s="235">
        <f t="shared" si="25"/>
        <v>1</v>
      </c>
      <c r="U138" s="235">
        <f t="shared" si="25"/>
        <v>1</v>
      </c>
      <c r="V138" s="235">
        <f t="shared" si="25"/>
        <v>0.91666666666666663</v>
      </c>
      <c r="W138" s="235">
        <f t="shared" si="25"/>
        <v>0.66535433070866146</v>
      </c>
      <c r="X138" s="193"/>
    </row>
    <row r="139" spans="1:24" ht="39.950000000000003" customHeight="1">
      <c r="A139" s="64" t="s">
        <v>484</v>
      </c>
      <c r="B139" s="50"/>
      <c r="C139" s="50"/>
      <c r="D139" s="50"/>
      <c r="E139" s="50"/>
      <c r="F139" s="50"/>
      <c r="G139" s="50"/>
      <c r="H139" s="50"/>
      <c r="I139" s="50"/>
      <c r="J139" s="50"/>
      <c r="K139" s="50"/>
      <c r="L139" s="50"/>
      <c r="M139" s="50"/>
      <c r="N139" s="50"/>
      <c r="O139" s="50"/>
      <c r="P139" s="50"/>
      <c r="Q139" s="50"/>
      <c r="R139" s="50"/>
      <c r="S139" s="50"/>
      <c r="T139" s="50"/>
      <c r="U139" s="50"/>
      <c r="V139" s="50"/>
      <c r="W139" s="50"/>
      <c r="X139" s="50"/>
    </row>
    <row r="140" spans="1:24" ht="39.950000000000003" customHeight="1">
      <c r="A140" s="64" t="s">
        <v>486</v>
      </c>
      <c r="B140" s="50"/>
      <c r="C140" s="50"/>
      <c r="D140" s="50"/>
      <c r="E140" s="50"/>
      <c r="F140" s="50"/>
      <c r="G140" s="50"/>
      <c r="H140" s="50"/>
      <c r="I140" s="50"/>
      <c r="J140" s="50"/>
      <c r="K140" s="50"/>
      <c r="L140" s="50"/>
      <c r="M140" s="50"/>
      <c r="N140" s="50"/>
      <c r="O140" s="50"/>
      <c r="P140" s="50"/>
      <c r="Q140" s="50"/>
      <c r="R140" s="50"/>
      <c r="S140" s="50"/>
      <c r="T140" s="50"/>
      <c r="U140" s="50"/>
      <c r="V140" s="50"/>
      <c r="W140" s="50"/>
      <c r="X140" s="50"/>
    </row>
    <row r="141" spans="1:24" ht="39.950000000000003" customHeight="1">
      <c r="B141" s="50"/>
      <c r="C141" s="50"/>
      <c r="D141" s="50"/>
      <c r="E141" s="50"/>
      <c r="F141" s="50"/>
      <c r="G141" s="50"/>
      <c r="H141" s="50"/>
      <c r="I141" s="50"/>
      <c r="J141" s="50"/>
      <c r="K141" s="50"/>
      <c r="L141" s="50"/>
      <c r="M141" s="50"/>
      <c r="N141" s="50"/>
      <c r="O141" s="50"/>
      <c r="P141" s="50"/>
      <c r="Q141" s="50"/>
      <c r="R141" s="50"/>
      <c r="S141" s="50"/>
      <c r="T141" s="50"/>
      <c r="U141" s="50"/>
      <c r="V141" s="50"/>
      <c r="W141" s="50"/>
      <c r="X141" s="50"/>
    </row>
    <row r="142" spans="1:24" ht="39.950000000000003" customHeight="1">
      <c r="B142" s="50"/>
      <c r="C142" s="50"/>
      <c r="D142" s="50"/>
      <c r="E142" s="50"/>
      <c r="F142" s="50"/>
      <c r="G142" s="50"/>
      <c r="H142" s="50"/>
      <c r="I142" s="50"/>
      <c r="J142" s="50"/>
      <c r="K142" s="50"/>
      <c r="L142" s="50"/>
      <c r="M142" s="50"/>
      <c r="N142" s="50"/>
      <c r="O142" s="50"/>
      <c r="P142" s="50"/>
      <c r="Q142" s="50"/>
      <c r="R142" s="50"/>
      <c r="S142" s="50"/>
      <c r="T142" s="50"/>
      <c r="U142" s="50"/>
      <c r="V142" s="50"/>
      <c r="W142" s="50"/>
      <c r="X142" s="50"/>
    </row>
    <row r="143" spans="1:24" ht="39.950000000000003" customHeight="1">
      <c r="B143" s="50"/>
      <c r="C143" s="50"/>
      <c r="D143" s="50"/>
      <c r="E143" s="50"/>
      <c r="F143" s="50"/>
      <c r="G143" s="50"/>
      <c r="H143" s="50"/>
      <c r="I143" s="50"/>
      <c r="J143" s="50"/>
      <c r="K143" s="50"/>
      <c r="L143" s="50"/>
      <c r="M143" s="50"/>
      <c r="N143" s="50"/>
      <c r="O143" s="50"/>
      <c r="P143" s="50"/>
      <c r="Q143" s="50"/>
      <c r="R143" s="50"/>
      <c r="S143" s="50"/>
      <c r="T143" s="50"/>
      <c r="U143" s="50"/>
      <c r="V143" s="50"/>
      <c r="W143" s="50"/>
      <c r="X143" s="50"/>
    </row>
    <row r="144" spans="1:24" ht="39.950000000000003" customHeight="1">
      <c r="B144" s="50"/>
      <c r="C144" s="50"/>
      <c r="D144" s="50"/>
      <c r="E144" s="50"/>
      <c r="F144" s="50"/>
      <c r="G144" s="50"/>
      <c r="H144" s="50"/>
      <c r="I144" s="50"/>
      <c r="J144" s="50"/>
      <c r="K144" s="50"/>
      <c r="L144" s="50"/>
      <c r="M144" s="50"/>
      <c r="N144" s="50"/>
      <c r="O144" s="50"/>
      <c r="P144" s="50"/>
      <c r="Q144" s="50"/>
      <c r="R144" s="50"/>
      <c r="S144" s="50"/>
      <c r="T144" s="50"/>
      <c r="U144" s="50"/>
      <c r="V144" s="50"/>
      <c r="W144" s="50"/>
      <c r="X144" s="50"/>
    </row>
    <row r="145" spans="2:24" ht="39.950000000000003" customHeight="1">
      <c r="B145" s="50"/>
      <c r="C145" s="50"/>
      <c r="D145" s="50"/>
      <c r="E145" s="50"/>
      <c r="F145" s="50"/>
      <c r="G145" s="50"/>
      <c r="H145" s="50"/>
      <c r="I145" s="50"/>
      <c r="J145" s="50"/>
      <c r="K145" s="50"/>
      <c r="L145" s="50"/>
      <c r="M145" s="50"/>
      <c r="N145" s="50"/>
      <c r="O145" s="50"/>
      <c r="P145" s="50"/>
      <c r="Q145" s="50"/>
      <c r="R145" s="50"/>
      <c r="S145" s="50"/>
      <c r="T145" s="50"/>
      <c r="U145" s="50"/>
      <c r="V145" s="50"/>
      <c r="W145" s="50"/>
      <c r="X145" s="50"/>
    </row>
    <row r="146" spans="2:24" ht="39.950000000000003" customHeight="1">
      <c r="B146" s="50"/>
      <c r="C146" s="50"/>
      <c r="D146" s="50"/>
      <c r="E146" s="50"/>
      <c r="F146" s="50"/>
      <c r="G146" s="50"/>
      <c r="H146" s="50"/>
      <c r="I146" s="50"/>
      <c r="J146" s="50"/>
      <c r="K146" s="50"/>
      <c r="L146" s="50"/>
      <c r="M146" s="50"/>
      <c r="N146" s="50"/>
      <c r="O146" s="50"/>
      <c r="P146" s="50"/>
      <c r="Q146" s="50"/>
      <c r="R146" s="50"/>
      <c r="S146" s="50"/>
      <c r="T146" s="50"/>
      <c r="U146" s="50"/>
      <c r="V146" s="50"/>
      <c r="W146" s="50"/>
      <c r="X146" s="50"/>
    </row>
    <row r="147" spans="2:24" ht="39.950000000000003" customHeight="1">
      <c r="B147" s="50"/>
      <c r="C147" s="50"/>
      <c r="D147" s="50"/>
      <c r="E147" s="50"/>
      <c r="F147" s="50"/>
      <c r="G147" s="50"/>
      <c r="H147" s="50"/>
      <c r="I147" s="50"/>
      <c r="J147" s="50"/>
      <c r="K147" s="50"/>
      <c r="L147" s="50"/>
      <c r="M147" s="50"/>
      <c r="N147" s="50"/>
      <c r="O147" s="50"/>
      <c r="P147" s="50"/>
      <c r="Q147" s="50"/>
      <c r="R147" s="50"/>
      <c r="S147" s="50"/>
      <c r="T147" s="50"/>
      <c r="U147" s="50"/>
      <c r="V147" s="50"/>
      <c r="W147" s="50"/>
      <c r="X147" s="50"/>
    </row>
    <row r="148" spans="2:24" ht="39.950000000000003" customHeight="1">
      <c r="B148" s="50"/>
      <c r="C148" s="50"/>
      <c r="D148" s="50"/>
      <c r="E148" s="50"/>
      <c r="F148" s="50"/>
      <c r="G148" s="50"/>
      <c r="H148" s="50"/>
      <c r="I148" s="50"/>
      <c r="J148" s="50"/>
      <c r="K148" s="50"/>
      <c r="L148" s="50"/>
      <c r="M148" s="50"/>
      <c r="N148" s="50"/>
      <c r="O148" s="50"/>
      <c r="P148" s="50"/>
      <c r="Q148" s="50"/>
      <c r="R148" s="50"/>
      <c r="S148" s="50"/>
      <c r="T148" s="50"/>
      <c r="U148" s="50"/>
      <c r="V148" s="50"/>
      <c r="W148" s="50"/>
      <c r="X148" s="50"/>
    </row>
    <row r="149" spans="2:24" ht="39.950000000000003" customHeight="1">
      <c r="B149" s="50"/>
      <c r="C149" s="50"/>
      <c r="D149" s="50"/>
      <c r="E149" s="50"/>
      <c r="F149" s="50"/>
      <c r="G149" s="50"/>
      <c r="H149" s="50"/>
      <c r="I149" s="50"/>
      <c r="J149" s="50"/>
      <c r="K149" s="50"/>
      <c r="L149" s="50"/>
      <c r="M149" s="50"/>
      <c r="N149" s="50"/>
      <c r="O149" s="50"/>
      <c r="P149" s="50"/>
      <c r="Q149" s="50"/>
      <c r="R149" s="50"/>
      <c r="S149" s="50"/>
      <c r="T149" s="50"/>
      <c r="U149" s="50"/>
      <c r="V149" s="50"/>
      <c r="W149" s="50"/>
      <c r="X149" s="50"/>
    </row>
    <row r="150" spans="2:24" ht="39.950000000000003" customHeight="1">
      <c r="B150" s="50"/>
      <c r="C150" s="50"/>
      <c r="D150" s="50"/>
      <c r="E150" s="50"/>
      <c r="F150" s="50"/>
      <c r="G150" s="50"/>
      <c r="H150" s="50"/>
      <c r="I150" s="50"/>
      <c r="J150" s="50"/>
      <c r="K150" s="50"/>
      <c r="L150" s="50"/>
      <c r="M150" s="50"/>
      <c r="N150" s="50"/>
      <c r="O150" s="50"/>
      <c r="P150" s="50"/>
      <c r="Q150" s="50"/>
      <c r="R150" s="50"/>
      <c r="S150" s="50"/>
      <c r="T150" s="50"/>
      <c r="U150" s="50"/>
      <c r="V150" s="50"/>
      <c r="W150" s="50"/>
      <c r="X150" s="50"/>
    </row>
    <row r="151" spans="2:24" ht="39.950000000000003" customHeight="1">
      <c r="B151" s="50"/>
      <c r="C151" s="50"/>
      <c r="D151" s="50"/>
      <c r="E151" s="50"/>
      <c r="F151" s="50"/>
      <c r="G151" s="50"/>
      <c r="H151" s="50"/>
      <c r="I151" s="50"/>
      <c r="J151" s="50"/>
      <c r="K151" s="50"/>
      <c r="L151" s="50"/>
      <c r="M151" s="50"/>
      <c r="N151" s="50"/>
      <c r="O151" s="50"/>
      <c r="P151" s="50"/>
      <c r="Q151" s="50"/>
      <c r="R151" s="50"/>
      <c r="S151" s="50"/>
      <c r="T151" s="50"/>
      <c r="U151" s="50"/>
      <c r="V151" s="50"/>
      <c r="W151" s="50"/>
      <c r="X151" s="50"/>
    </row>
    <row r="152" spans="2:24" ht="39.950000000000003" customHeight="1">
      <c r="B152" s="50"/>
      <c r="C152" s="50"/>
      <c r="D152" s="50"/>
      <c r="E152" s="50"/>
      <c r="F152" s="50"/>
      <c r="G152" s="50"/>
      <c r="H152" s="50"/>
      <c r="I152" s="50"/>
      <c r="J152" s="50"/>
      <c r="K152" s="50"/>
      <c r="L152" s="50"/>
      <c r="M152" s="50"/>
      <c r="N152" s="50"/>
      <c r="O152" s="50"/>
      <c r="P152" s="50"/>
      <c r="Q152" s="50"/>
      <c r="R152" s="50"/>
      <c r="S152" s="50"/>
      <c r="T152" s="50"/>
      <c r="U152" s="50"/>
      <c r="V152" s="50"/>
      <c r="W152" s="50"/>
      <c r="X152" s="50"/>
    </row>
    <row r="153" spans="2:24" ht="39.950000000000003" customHeight="1">
      <c r="B153" s="50"/>
      <c r="C153" s="50"/>
      <c r="D153" s="50"/>
      <c r="E153" s="50"/>
      <c r="F153" s="50"/>
      <c r="G153" s="50"/>
      <c r="H153" s="50"/>
      <c r="I153" s="50"/>
      <c r="J153" s="50"/>
      <c r="K153" s="50"/>
      <c r="L153" s="50"/>
      <c r="M153" s="50"/>
      <c r="N153" s="50"/>
      <c r="O153" s="50"/>
      <c r="P153" s="50"/>
      <c r="Q153" s="50"/>
      <c r="R153" s="50"/>
      <c r="S153" s="50"/>
      <c r="T153" s="50"/>
      <c r="U153" s="50"/>
      <c r="V153" s="50"/>
      <c r="W153" s="50"/>
      <c r="X153" s="50"/>
    </row>
    <row r="154" spans="2:24" ht="39.950000000000003" customHeight="1">
      <c r="B154" s="50"/>
      <c r="C154" s="50"/>
      <c r="D154" s="50"/>
      <c r="E154" s="50"/>
      <c r="F154" s="50"/>
      <c r="G154" s="50"/>
      <c r="H154" s="50"/>
      <c r="I154" s="50"/>
      <c r="J154" s="50"/>
      <c r="K154" s="50"/>
      <c r="L154" s="50"/>
      <c r="M154" s="50"/>
      <c r="N154" s="50"/>
      <c r="O154" s="50"/>
      <c r="P154" s="50"/>
      <c r="Q154" s="50"/>
      <c r="R154" s="50"/>
      <c r="S154" s="50"/>
      <c r="T154" s="50"/>
      <c r="U154" s="50"/>
      <c r="V154" s="50"/>
      <c r="W154" s="50"/>
      <c r="X154" s="50"/>
    </row>
    <row r="155" spans="2:24" ht="39.950000000000003" customHeight="1">
      <c r="B155" s="50"/>
      <c r="C155" s="50"/>
      <c r="D155" s="50"/>
      <c r="E155" s="50"/>
      <c r="F155" s="50"/>
      <c r="G155" s="50"/>
      <c r="H155" s="50"/>
      <c r="I155" s="50"/>
      <c r="J155" s="50"/>
      <c r="K155" s="50"/>
      <c r="L155" s="50"/>
      <c r="M155" s="50"/>
      <c r="N155" s="50"/>
      <c r="O155" s="50"/>
      <c r="P155" s="50"/>
      <c r="Q155" s="50"/>
      <c r="R155" s="50"/>
      <c r="S155" s="50"/>
      <c r="T155" s="50"/>
      <c r="U155" s="50"/>
      <c r="V155" s="50"/>
      <c r="W155" s="50"/>
      <c r="X155" s="50"/>
    </row>
    <row r="156" spans="2:24" ht="39.950000000000003" customHeight="1">
      <c r="B156" s="50"/>
      <c r="C156" s="50"/>
      <c r="D156" s="50"/>
      <c r="E156" s="50"/>
      <c r="F156" s="50"/>
      <c r="G156" s="50"/>
      <c r="H156" s="50"/>
      <c r="I156" s="50"/>
      <c r="J156" s="50"/>
      <c r="K156" s="50"/>
      <c r="L156" s="50"/>
      <c r="M156" s="50"/>
      <c r="N156" s="50"/>
      <c r="O156" s="50"/>
      <c r="P156" s="50"/>
      <c r="Q156" s="50"/>
      <c r="R156" s="50"/>
      <c r="S156" s="50"/>
      <c r="T156" s="50"/>
      <c r="U156" s="50"/>
      <c r="V156" s="50"/>
      <c r="W156" s="50"/>
      <c r="X156" s="50"/>
    </row>
    <row r="157" spans="2:24" ht="39.950000000000003" customHeight="1">
      <c r="B157" s="50"/>
      <c r="C157" s="50"/>
      <c r="D157" s="50"/>
      <c r="E157" s="50"/>
      <c r="F157" s="50"/>
      <c r="G157" s="50"/>
      <c r="H157" s="50"/>
      <c r="I157" s="50"/>
      <c r="J157" s="50"/>
      <c r="K157" s="50"/>
      <c r="L157" s="50"/>
      <c r="M157" s="50"/>
      <c r="N157" s="50"/>
      <c r="O157" s="50"/>
      <c r="P157" s="50"/>
      <c r="Q157" s="50"/>
      <c r="R157" s="50"/>
      <c r="S157" s="50"/>
      <c r="T157" s="50"/>
      <c r="U157" s="50"/>
      <c r="V157" s="50"/>
      <c r="W157" s="50"/>
      <c r="X157" s="50"/>
    </row>
    <row r="158" spans="2:24" ht="39.950000000000003" customHeight="1">
      <c r="B158" s="50"/>
      <c r="C158" s="50"/>
      <c r="D158" s="50"/>
      <c r="E158" s="50"/>
      <c r="F158" s="50"/>
      <c r="G158" s="50"/>
      <c r="H158" s="50"/>
      <c r="I158" s="50"/>
      <c r="J158" s="50"/>
      <c r="K158" s="50"/>
      <c r="L158" s="50"/>
      <c r="M158" s="50"/>
      <c r="N158" s="50"/>
      <c r="O158" s="50"/>
      <c r="P158" s="50"/>
      <c r="Q158" s="50"/>
      <c r="R158" s="50"/>
      <c r="S158" s="50"/>
      <c r="T158" s="50"/>
      <c r="U158" s="50"/>
      <c r="V158" s="50"/>
      <c r="W158" s="50"/>
      <c r="X158" s="50"/>
    </row>
    <row r="159" spans="2:24" ht="39.950000000000003" customHeight="1">
      <c r="B159" s="50"/>
      <c r="C159" s="50"/>
      <c r="D159" s="50"/>
      <c r="E159" s="50"/>
      <c r="F159" s="50"/>
      <c r="G159" s="50"/>
      <c r="H159" s="50"/>
      <c r="I159" s="50"/>
      <c r="J159" s="50"/>
      <c r="K159" s="50"/>
      <c r="L159" s="50"/>
      <c r="M159" s="50"/>
      <c r="N159" s="50"/>
      <c r="O159" s="50"/>
      <c r="P159" s="50"/>
      <c r="Q159" s="50"/>
      <c r="R159" s="50"/>
      <c r="S159" s="50"/>
      <c r="T159" s="50"/>
      <c r="U159" s="50"/>
      <c r="V159" s="50"/>
      <c r="W159" s="50"/>
      <c r="X159" s="50"/>
    </row>
    <row r="160" spans="2:24" ht="39.950000000000003" customHeight="1">
      <c r="B160" s="50"/>
      <c r="C160" s="50"/>
      <c r="D160" s="50"/>
      <c r="E160" s="50"/>
      <c r="F160" s="50"/>
      <c r="G160" s="50"/>
      <c r="H160" s="50"/>
      <c r="I160" s="50"/>
      <c r="J160" s="50"/>
      <c r="K160" s="50"/>
      <c r="L160" s="50"/>
      <c r="M160" s="50"/>
      <c r="N160" s="50"/>
      <c r="O160" s="50"/>
      <c r="P160" s="50"/>
      <c r="Q160" s="50"/>
      <c r="R160" s="50"/>
      <c r="S160" s="50"/>
      <c r="T160" s="50"/>
      <c r="U160" s="50"/>
      <c r="V160" s="50"/>
      <c r="W160" s="50"/>
      <c r="X160" s="50"/>
    </row>
    <row r="161" spans="2:24" ht="39.950000000000003" customHeight="1">
      <c r="B161" s="50"/>
      <c r="C161" s="50"/>
      <c r="D161" s="50"/>
      <c r="E161" s="50"/>
      <c r="F161" s="50"/>
      <c r="G161" s="50"/>
      <c r="H161" s="50"/>
      <c r="I161" s="50"/>
      <c r="J161" s="50"/>
      <c r="K161" s="50"/>
      <c r="L161" s="50"/>
      <c r="M161" s="50"/>
      <c r="N161" s="50"/>
      <c r="O161" s="50"/>
      <c r="P161" s="50"/>
      <c r="Q161" s="50"/>
      <c r="R161" s="50"/>
      <c r="S161" s="50"/>
      <c r="T161" s="50"/>
      <c r="U161" s="50"/>
      <c r="V161" s="50"/>
      <c r="W161" s="50"/>
      <c r="X161" s="50"/>
    </row>
    <row r="162" spans="2:24" ht="39.950000000000003" customHeight="1">
      <c r="B162" s="50"/>
      <c r="C162" s="50"/>
      <c r="D162" s="50"/>
      <c r="E162" s="50"/>
      <c r="F162" s="50"/>
      <c r="G162" s="50"/>
      <c r="H162" s="50"/>
      <c r="I162" s="50"/>
      <c r="J162" s="50"/>
      <c r="K162" s="50"/>
      <c r="L162" s="50"/>
      <c r="M162" s="50"/>
      <c r="N162" s="50"/>
      <c r="O162" s="50"/>
      <c r="P162" s="50"/>
      <c r="Q162" s="50"/>
      <c r="R162" s="50"/>
      <c r="S162" s="50"/>
      <c r="T162" s="50"/>
      <c r="U162" s="50"/>
      <c r="V162" s="50"/>
      <c r="W162" s="50"/>
      <c r="X162" s="50"/>
    </row>
    <row r="163" spans="2:24" ht="39.950000000000003" customHeight="1">
      <c r="B163" s="50"/>
      <c r="C163" s="50"/>
      <c r="D163" s="50"/>
      <c r="E163" s="50"/>
      <c r="F163" s="50"/>
      <c r="G163" s="50"/>
      <c r="H163" s="50"/>
      <c r="I163" s="50"/>
      <c r="J163" s="50"/>
      <c r="K163" s="50"/>
      <c r="L163" s="50"/>
      <c r="M163" s="50"/>
      <c r="N163" s="50"/>
      <c r="O163" s="50"/>
      <c r="P163" s="50"/>
      <c r="Q163" s="50"/>
      <c r="R163" s="50"/>
      <c r="S163" s="50"/>
      <c r="T163" s="50"/>
      <c r="U163" s="50"/>
      <c r="V163" s="50"/>
      <c r="W163" s="50"/>
      <c r="X163" s="50"/>
    </row>
    <row r="164" spans="2:24" ht="39.950000000000003" customHeight="1">
      <c r="B164" s="50"/>
      <c r="C164" s="50"/>
      <c r="D164" s="50"/>
      <c r="E164" s="50"/>
      <c r="F164" s="50"/>
      <c r="G164" s="50"/>
      <c r="H164" s="50"/>
      <c r="I164" s="50"/>
      <c r="J164" s="50"/>
      <c r="K164" s="50"/>
      <c r="L164" s="50"/>
      <c r="M164" s="50"/>
      <c r="N164" s="50"/>
      <c r="O164" s="50"/>
      <c r="P164" s="50"/>
      <c r="Q164" s="50"/>
      <c r="R164" s="50"/>
      <c r="S164" s="50"/>
      <c r="T164" s="50"/>
      <c r="U164" s="50"/>
      <c r="V164" s="50"/>
      <c r="W164" s="50"/>
      <c r="X164" s="50"/>
    </row>
    <row r="165" spans="2:24" ht="39.950000000000003" customHeight="1">
      <c r="B165" s="50"/>
      <c r="C165" s="50"/>
      <c r="D165" s="50"/>
      <c r="E165" s="50"/>
      <c r="F165" s="50"/>
      <c r="G165" s="50"/>
      <c r="H165" s="50"/>
      <c r="I165" s="50"/>
      <c r="J165" s="50"/>
      <c r="K165" s="50"/>
      <c r="L165" s="50"/>
      <c r="M165" s="50"/>
      <c r="N165" s="50"/>
      <c r="O165" s="50"/>
      <c r="P165" s="50"/>
      <c r="Q165" s="50"/>
      <c r="R165" s="50"/>
      <c r="S165" s="50"/>
      <c r="T165" s="50"/>
      <c r="U165" s="50"/>
      <c r="V165" s="50"/>
      <c r="W165" s="50"/>
      <c r="X165" s="50"/>
    </row>
    <row r="166" spans="2:24" ht="39.950000000000003" customHeight="1">
      <c r="B166" s="50"/>
      <c r="C166" s="50"/>
      <c r="D166" s="50"/>
      <c r="E166" s="50"/>
      <c r="F166" s="50"/>
      <c r="G166" s="50"/>
      <c r="H166" s="50"/>
      <c r="I166" s="50"/>
      <c r="J166" s="50"/>
      <c r="K166" s="50"/>
      <c r="L166" s="50"/>
      <c r="M166" s="50"/>
      <c r="N166" s="50"/>
      <c r="O166" s="50"/>
      <c r="P166" s="50"/>
      <c r="Q166" s="50"/>
      <c r="R166" s="50"/>
      <c r="S166" s="50"/>
      <c r="T166" s="50"/>
      <c r="U166" s="50"/>
      <c r="V166" s="50"/>
      <c r="W166" s="50"/>
      <c r="X166" s="50"/>
    </row>
    <row r="167" spans="2:24" ht="39.950000000000003" customHeight="1">
      <c r="B167" s="50"/>
      <c r="C167" s="50"/>
      <c r="D167" s="50"/>
      <c r="E167" s="50"/>
      <c r="F167" s="50"/>
      <c r="G167" s="50"/>
      <c r="H167" s="50"/>
      <c r="I167" s="50"/>
      <c r="J167" s="50"/>
      <c r="K167" s="50"/>
      <c r="L167" s="50"/>
      <c r="M167" s="50"/>
      <c r="N167" s="50"/>
      <c r="O167" s="50"/>
      <c r="P167" s="50"/>
      <c r="Q167" s="50"/>
      <c r="R167" s="50"/>
      <c r="S167" s="50"/>
      <c r="T167" s="50"/>
      <c r="U167" s="50"/>
      <c r="V167" s="50"/>
      <c r="W167" s="50"/>
      <c r="X167" s="50"/>
    </row>
    <row r="168" spans="2:24" ht="39.950000000000003" customHeight="1">
      <c r="B168" s="50"/>
      <c r="C168" s="50"/>
      <c r="D168" s="50"/>
      <c r="E168" s="50"/>
      <c r="F168" s="50"/>
      <c r="G168" s="50"/>
      <c r="H168" s="50"/>
      <c r="I168" s="50"/>
      <c r="J168" s="50"/>
      <c r="K168" s="50"/>
      <c r="L168" s="50"/>
      <c r="M168" s="50"/>
      <c r="N168" s="50"/>
      <c r="O168" s="50"/>
      <c r="P168" s="50"/>
      <c r="Q168" s="50"/>
      <c r="R168" s="50"/>
      <c r="S168" s="50"/>
      <c r="T168" s="50"/>
      <c r="U168" s="50"/>
      <c r="V168" s="50"/>
      <c r="W168" s="50"/>
      <c r="X168" s="50"/>
    </row>
    <row r="169" spans="2:24" ht="39.950000000000003" customHeight="1">
      <c r="B169" s="50"/>
      <c r="C169" s="50"/>
      <c r="D169" s="50"/>
      <c r="E169" s="50"/>
      <c r="F169" s="50"/>
      <c r="G169" s="50"/>
      <c r="H169" s="50"/>
      <c r="I169" s="50"/>
      <c r="J169" s="50"/>
      <c r="K169" s="50"/>
      <c r="L169" s="50"/>
      <c r="M169" s="50"/>
      <c r="N169" s="50"/>
      <c r="O169" s="50"/>
      <c r="P169" s="50"/>
      <c r="Q169" s="50"/>
      <c r="R169" s="50"/>
      <c r="S169" s="50"/>
      <c r="T169" s="50"/>
      <c r="U169" s="50"/>
      <c r="V169" s="50"/>
      <c r="W169" s="50"/>
      <c r="X169" s="50"/>
    </row>
    <row r="170" spans="2:24" ht="39.950000000000003" customHeight="1">
      <c r="B170" s="50"/>
      <c r="C170" s="50"/>
      <c r="D170" s="50"/>
      <c r="E170" s="50"/>
      <c r="F170" s="50"/>
      <c r="G170" s="50"/>
      <c r="H170" s="50"/>
      <c r="I170" s="50"/>
      <c r="J170" s="50"/>
      <c r="K170" s="50"/>
      <c r="L170" s="50"/>
      <c r="M170" s="50"/>
      <c r="N170" s="50"/>
      <c r="O170" s="50"/>
      <c r="P170" s="50"/>
      <c r="Q170" s="50"/>
      <c r="R170" s="50"/>
      <c r="S170" s="50"/>
      <c r="T170" s="50"/>
      <c r="U170" s="50"/>
      <c r="V170" s="50"/>
      <c r="W170" s="50"/>
      <c r="X170" s="50"/>
    </row>
    <row r="171" spans="2:24" ht="39.950000000000003" customHeight="1">
      <c r="B171" s="50"/>
      <c r="C171" s="50"/>
      <c r="D171" s="50"/>
      <c r="E171" s="50"/>
      <c r="F171" s="50"/>
      <c r="G171" s="50"/>
      <c r="H171" s="50"/>
      <c r="I171" s="50"/>
      <c r="J171" s="50"/>
      <c r="K171" s="50"/>
      <c r="L171" s="50"/>
      <c r="M171" s="50"/>
      <c r="N171" s="50"/>
      <c r="O171" s="50"/>
      <c r="P171" s="50"/>
      <c r="Q171" s="50"/>
      <c r="R171" s="50"/>
      <c r="S171" s="50"/>
      <c r="T171" s="50"/>
      <c r="U171" s="50"/>
      <c r="V171" s="50"/>
      <c r="W171" s="50"/>
      <c r="X171" s="50"/>
    </row>
    <row r="172" spans="2:24" ht="39.950000000000003" customHeight="1">
      <c r="B172" s="50"/>
      <c r="C172" s="50"/>
      <c r="D172" s="50"/>
      <c r="E172" s="50"/>
      <c r="F172" s="50"/>
      <c r="G172" s="50"/>
      <c r="H172" s="50"/>
      <c r="I172" s="50"/>
      <c r="J172" s="50"/>
      <c r="K172" s="50"/>
      <c r="L172" s="50"/>
      <c r="M172" s="50"/>
      <c r="N172" s="50"/>
      <c r="O172" s="50"/>
      <c r="P172" s="50"/>
      <c r="Q172" s="50"/>
      <c r="R172" s="50"/>
      <c r="S172" s="50"/>
      <c r="T172" s="50"/>
      <c r="U172" s="50"/>
      <c r="V172" s="50"/>
      <c r="W172" s="50"/>
      <c r="X172" s="50"/>
    </row>
    <row r="173" spans="2:24" ht="39.950000000000003" customHeight="1">
      <c r="B173" s="50"/>
      <c r="C173" s="50"/>
      <c r="D173" s="50"/>
      <c r="E173" s="50"/>
      <c r="F173" s="50"/>
      <c r="G173" s="50"/>
      <c r="H173" s="50"/>
      <c r="I173" s="50"/>
      <c r="J173" s="50"/>
      <c r="K173" s="50"/>
      <c r="L173" s="50"/>
      <c r="M173" s="50"/>
      <c r="N173" s="50"/>
      <c r="O173" s="50"/>
      <c r="P173" s="50"/>
      <c r="Q173" s="50"/>
      <c r="R173" s="50"/>
      <c r="S173" s="50"/>
      <c r="T173" s="50"/>
      <c r="U173" s="50"/>
      <c r="V173" s="50"/>
      <c r="W173" s="50"/>
      <c r="X173" s="50"/>
    </row>
    <row r="174" spans="2:24" ht="39.950000000000003" customHeight="1">
      <c r="B174" s="50"/>
      <c r="C174" s="50"/>
      <c r="D174" s="50"/>
      <c r="E174" s="50"/>
      <c r="F174" s="50"/>
      <c r="G174" s="50"/>
      <c r="H174" s="50"/>
      <c r="I174" s="50"/>
      <c r="J174" s="50"/>
      <c r="K174" s="50"/>
      <c r="L174" s="50"/>
      <c r="M174" s="50"/>
      <c r="N174" s="50"/>
      <c r="O174" s="50"/>
      <c r="P174" s="50"/>
      <c r="Q174" s="50"/>
      <c r="R174" s="50"/>
      <c r="S174" s="50"/>
      <c r="T174" s="50"/>
      <c r="U174" s="50"/>
      <c r="V174" s="50"/>
      <c r="W174" s="50"/>
      <c r="X174" s="50"/>
    </row>
    <row r="175" spans="2:24" ht="39.950000000000003" customHeight="1">
      <c r="B175" s="50"/>
      <c r="C175" s="50"/>
      <c r="D175" s="50"/>
      <c r="E175" s="50"/>
      <c r="F175" s="50"/>
      <c r="G175" s="50"/>
      <c r="H175" s="50"/>
      <c r="I175" s="50"/>
      <c r="J175" s="50"/>
      <c r="K175" s="50"/>
      <c r="L175" s="50"/>
      <c r="M175" s="50"/>
      <c r="N175" s="50"/>
      <c r="O175" s="50"/>
      <c r="P175" s="50"/>
      <c r="Q175" s="50"/>
      <c r="R175" s="50"/>
      <c r="S175" s="50"/>
      <c r="T175" s="50"/>
      <c r="U175" s="50"/>
      <c r="V175" s="50"/>
      <c r="W175" s="50"/>
      <c r="X175" s="50"/>
    </row>
    <row r="176" spans="2:24" ht="39.950000000000003" customHeight="1">
      <c r="B176" s="50"/>
      <c r="C176" s="50"/>
      <c r="D176" s="50"/>
      <c r="E176" s="50"/>
      <c r="F176" s="50"/>
      <c r="G176" s="50"/>
      <c r="H176" s="50"/>
      <c r="I176" s="50"/>
      <c r="J176" s="50"/>
      <c r="K176" s="50"/>
      <c r="L176" s="50"/>
      <c r="M176" s="50"/>
      <c r="N176" s="50"/>
      <c r="O176" s="50"/>
      <c r="P176" s="50"/>
      <c r="Q176" s="50"/>
      <c r="R176" s="50"/>
      <c r="S176" s="50"/>
      <c r="T176" s="50"/>
      <c r="U176" s="50"/>
      <c r="V176" s="50"/>
      <c r="W176" s="50"/>
      <c r="X176" s="50"/>
    </row>
    <row r="177" spans="2:24" ht="39.950000000000003" customHeight="1">
      <c r="B177" s="50"/>
      <c r="C177" s="50"/>
      <c r="D177" s="50"/>
      <c r="E177" s="50"/>
      <c r="F177" s="50"/>
      <c r="G177" s="50"/>
      <c r="H177" s="50"/>
      <c r="I177" s="50"/>
      <c r="J177" s="50"/>
      <c r="K177" s="50"/>
      <c r="L177" s="50"/>
      <c r="M177" s="50"/>
      <c r="N177" s="50"/>
      <c r="O177" s="50"/>
      <c r="P177" s="50"/>
      <c r="Q177" s="50"/>
      <c r="R177" s="50"/>
      <c r="S177" s="50"/>
      <c r="T177" s="50"/>
      <c r="U177" s="50"/>
      <c r="V177" s="50"/>
      <c r="W177" s="50"/>
      <c r="X177" s="50"/>
    </row>
    <row r="178" spans="2:24" ht="39.950000000000003" customHeight="1">
      <c r="B178" s="50"/>
      <c r="C178" s="50"/>
      <c r="D178" s="50"/>
      <c r="E178" s="50"/>
      <c r="F178" s="50"/>
      <c r="G178" s="50"/>
      <c r="H178" s="50"/>
      <c r="I178" s="50"/>
      <c r="J178" s="50"/>
      <c r="K178" s="50"/>
      <c r="L178" s="50"/>
      <c r="M178" s="50"/>
      <c r="N178" s="50"/>
      <c r="O178" s="50"/>
      <c r="P178" s="50"/>
      <c r="Q178" s="50"/>
      <c r="R178" s="50"/>
      <c r="S178" s="50"/>
      <c r="T178" s="50"/>
      <c r="U178" s="50"/>
      <c r="V178" s="50"/>
      <c r="W178" s="50"/>
      <c r="X178" s="50"/>
    </row>
    <row r="179" spans="2:24" ht="39.950000000000003" customHeight="1">
      <c r="B179" s="50"/>
      <c r="C179" s="50"/>
      <c r="D179" s="50"/>
      <c r="E179" s="50"/>
      <c r="F179" s="50"/>
      <c r="G179" s="50"/>
      <c r="H179" s="50"/>
      <c r="I179" s="50"/>
      <c r="J179" s="50"/>
      <c r="K179" s="50"/>
      <c r="L179" s="50"/>
      <c r="M179" s="50"/>
      <c r="N179" s="50"/>
      <c r="O179" s="50"/>
      <c r="P179" s="50"/>
      <c r="Q179" s="50"/>
      <c r="R179" s="50"/>
      <c r="S179" s="50"/>
      <c r="T179" s="50"/>
      <c r="U179" s="50"/>
      <c r="V179" s="50"/>
      <c r="W179" s="50"/>
      <c r="X179" s="50"/>
    </row>
    <row r="180" spans="2:24" ht="39.950000000000003" customHeight="1">
      <c r="B180" s="50"/>
      <c r="C180" s="50"/>
      <c r="D180" s="50"/>
      <c r="E180" s="50"/>
      <c r="F180" s="50"/>
      <c r="G180" s="50"/>
      <c r="H180" s="50"/>
      <c r="I180" s="50"/>
      <c r="J180" s="50"/>
      <c r="K180" s="50"/>
      <c r="L180" s="50"/>
      <c r="M180" s="50"/>
      <c r="N180" s="50"/>
      <c r="O180" s="50"/>
      <c r="P180" s="50"/>
      <c r="Q180" s="50"/>
      <c r="R180" s="50"/>
      <c r="S180" s="50"/>
      <c r="T180" s="50"/>
      <c r="U180" s="50"/>
      <c r="V180" s="50"/>
      <c r="W180" s="50"/>
      <c r="X180" s="50"/>
    </row>
    <row r="181" spans="2:24" ht="39.950000000000003" customHeight="1">
      <c r="B181" s="50"/>
      <c r="C181" s="50"/>
      <c r="D181" s="50"/>
      <c r="E181" s="50"/>
      <c r="F181" s="50"/>
      <c r="G181" s="50"/>
      <c r="H181" s="50"/>
      <c r="I181" s="50"/>
      <c r="J181" s="50"/>
      <c r="K181" s="50"/>
      <c r="L181" s="50"/>
      <c r="M181" s="50"/>
      <c r="N181" s="50"/>
      <c r="O181" s="50"/>
      <c r="P181" s="50"/>
      <c r="Q181" s="50"/>
      <c r="R181" s="50"/>
      <c r="S181" s="50"/>
      <c r="T181" s="50"/>
      <c r="U181" s="50"/>
      <c r="V181" s="50"/>
      <c r="W181" s="50"/>
      <c r="X181" s="50"/>
    </row>
    <row r="182" spans="2:24" ht="39.950000000000003" customHeight="1">
      <c r="B182" s="50"/>
      <c r="C182" s="50"/>
      <c r="D182" s="50"/>
      <c r="E182" s="50"/>
      <c r="F182" s="50"/>
      <c r="G182" s="50"/>
      <c r="H182" s="50"/>
      <c r="I182" s="50"/>
      <c r="J182" s="50"/>
      <c r="K182" s="50"/>
      <c r="L182" s="50"/>
      <c r="M182" s="50"/>
      <c r="N182" s="50"/>
      <c r="O182" s="50"/>
      <c r="P182" s="50"/>
      <c r="Q182" s="50"/>
      <c r="R182" s="50"/>
      <c r="S182" s="50"/>
      <c r="T182" s="50"/>
      <c r="U182" s="50"/>
      <c r="V182" s="50"/>
      <c r="W182" s="50"/>
      <c r="X182" s="50"/>
    </row>
    <row r="183" spans="2:24" ht="39.950000000000003" customHeight="1">
      <c r="B183" s="50"/>
      <c r="C183" s="50"/>
      <c r="D183" s="50"/>
      <c r="E183" s="50"/>
      <c r="F183" s="50"/>
      <c r="G183" s="50"/>
      <c r="H183" s="50"/>
      <c r="I183" s="50"/>
      <c r="J183" s="50"/>
      <c r="K183" s="50"/>
      <c r="L183" s="50"/>
      <c r="M183" s="50"/>
      <c r="N183" s="50"/>
      <c r="O183" s="50"/>
      <c r="P183" s="50"/>
      <c r="Q183" s="50"/>
      <c r="R183" s="50"/>
      <c r="S183" s="50"/>
      <c r="T183" s="50"/>
      <c r="U183" s="50"/>
      <c r="V183" s="50"/>
      <c r="W183" s="50"/>
      <c r="X183" s="50"/>
    </row>
    <row r="184" spans="2:24" ht="39.950000000000003" customHeight="1">
      <c r="B184" s="50"/>
      <c r="C184" s="50"/>
      <c r="D184" s="50"/>
      <c r="E184" s="50"/>
      <c r="F184" s="50"/>
      <c r="G184" s="50"/>
      <c r="H184" s="50"/>
      <c r="I184" s="50"/>
      <c r="J184" s="50"/>
      <c r="K184" s="50"/>
      <c r="L184" s="50"/>
      <c r="M184" s="50"/>
      <c r="N184" s="50"/>
      <c r="O184" s="50"/>
      <c r="P184" s="50"/>
      <c r="Q184" s="50"/>
      <c r="R184" s="50"/>
      <c r="S184" s="50"/>
      <c r="T184" s="50"/>
      <c r="U184" s="50"/>
      <c r="V184" s="50"/>
      <c r="W184" s="50"/>
      <c r="X184" s="50"/>
    </row>
    <row r="185" spans="2:24" ht="39.950000000000003" customHeight="1">
      <c r="B185" s="50"/>
      <c r="C185" s="50"/>
      <c r="D185" s="50"/>
      <c r="E185" s="50"/>
      <c r="F185" s="50"/>
      <c r="G185" s="50"/>
      <c r="H185" s="50"/>
      <c r="I185" s="50"/>
      <c r="J185" s="50"/>
      <c r="K185" s="50"/>
      <c r="L185" s="50"/>
      <c r="M185" s="50"/>
      <c r="N185" s="50"/>
      <c r="O185" s="50"/>
      <c r="P185" s="50"/>
      <c r="Q185" s="50"/>
      <c r="R185" s="50"/>
      <c r="S185" s="50"/>
      <c r="T185" s="50"/>
      <c r="U185" s="50"/>
      <c r="V185" s="50"/>
      <c r="W185" s="50"/>
      <c r="X185" s="50"/>
    </row>
    <row r="186" spans="2:24" ht="39.950000000000003" customHeight="1">
      <c r="B186" s="50"/>
      <c r="C186" s="50"/>
      <c r="D186" s="50"/>
      <c r="E186" s="50"/>
      <c r="F186" s="50"/>
      <c r="G186" s="50"/>
      <c r="H186" s="50"/>
      <c r="I186" s="50"/>
      <c r="J186" s="50"/>
      <c r="K186" s="50"/>
      <c r="L186" s="50"/>
      <c r="M186" s="50"/>
      <c r="N186" s="50"/>
      <c r="O186" s="50"/>
      <c r="P186" s="50"/>
      <c r="Q186" s="50"/>
      <c r="R186" s="50"/>
      <c r="S186" s="50"/>
      <c r="T186" s="50"/>
      <c r="U186" s="50"/>
      <c r="V186" s="50"/>
      <c r="W186" s="50"/>
      <c r="X186" s="50"/>
    </row>
    <row r="187" spans="2:24" ht="39.950000000000003" customHeight="1">
      <c r="B187" s="50"/>
      <c r="C187" s="50"/>
      <c r="D187" s="50"/>
      <c r="E187" s="50"/>
      <c r="F187" s="50"/>
      <c r="G187" s="50"/>
      <c r="H187" s="50"/>
      <c r="I187" s="50"/>
      <c r="J187" s="50"/>
      <c r="K187" s="50"/>
      <c r="L187" s="50"/>
      <c r="M187" s="50"/>
      <c r="N187" s="50"/>
      <c r="O187" s="50"/>
      <c r="P187" s="50"/>
      <c r="Q187" s="50"/>
      <c r="R187" s="50"/>
      <c r="S187" s="50"/>
      <c r="T187" s="50"/>
      <c r="U187" s="50"/>
      <c r="V187" s="50"/>
      <c r="W187" s="50"/>
      <c r="X187" s="50"/>
    </row>
    <row r="188" spans="2:24" ht="39.950000000000003" customHeight="1">
      <c r="B188" s="50"/>
      <c r="C188" s="50"/>
      <c r="D188" s="50"/>
      <c r="E188" s="50"/>
      <c r="F188" s="50"/>
      <c r="G188" s="50"/>
      <c r="H188" s="50"/>
      <c r="I188" s="50"/>
      <c r="J188" s="50"/>
      <c r="K188" s="50"/>
      <c r="L188" s="50"/>
      <c r="M188" s="50"/>
      <c r="N188" s="50"/>
      <c r="O188" s="50"/>
      <c r="P188" s="50"/>
      <c r="Q188" s="50"/>
      <c r="R188" s="50"/>
      <c r="S188" s="50"/>
      <c r="T188" s="50"/>
      <c r="U188" s="50"/>
      <c r="V188" s="50"/>
      <c r="W188" s="50"/>
      <c r="X188" s="50"/>
    </row>
    <row r="189" spans="2:24" ht="39.950000000000003" customHeight="1">
      <c r="B189" s="50"/>
      <c r="C189" s="50"/>
      <c r="D189" s="50"/>
      <c r="E189" s="50"/>
      <c r="F189" s="50"/>
      <c r="G189" s="50"/>
      <c r="H189" s="50"/>
      <c r="I189" s="50"/>
      <c r="J189" s="50"/>
      <c r="K189" s="50"/>
      <c r="L189" s="50"/>
      <c r="M189" s="50"/>
      <c r="N189" s="50"/>
      <c r="O189" s="50"/>
      <c r="P189" s="50"/>
      <c r="Q189" s="50"/>
      <c r="R189" s="50"/>
      <c r="S189" s="50"/>
      <c r="T189" s="50"/>
      <c r="U189" s="50"/>
      <c r="V189" s="50"/>
      <c r="W189" s="50"/>
      <c r="X189" s="50"/>
    </row>
    <row r="190" spans="2:24" ht="39.950000000000003" customHeight="1">
      <c r="B190" s="50"/>
      <c r="C190" s="50"/>
      <c r="D190" s="50"/>
      <c r="E190" s="50"/>
      <c r="F190" s="50"/>
      <c r="G190" s="50"/>
      <c r="H190" s="50"/>
      <c r="I190" s="50"/>
      <c r="J190" s="50"/>
      <c r="K190" s="50"/>
      <c r="L190" s="50"/>
      <c r="M190" s="50"/>
      <c r="N190" s="50"/>
      <c r="O190" s="50"/>
      <c r="P190" s="50"/>
      <c r="Q190" s="50"/>
      <c r="R190" s="50"/>
      <c r="S190" s="50"/>
      <c r="T190" s="50"/>
      <c r="U190" s="50"/>
      <c r="V190" s="50"/>
      <c r="W190" s="50"/>
      <c r="X190" s="50"/>
    </row>
    <row r="191" spans="2:24" ht="39.950000000000003" customHeight="1">
      <c r="B191" s="50"/>
      <c r="C191" s="50"/>
      <c r="D191" s="50"/>
      <c r="E191" s="50"/>
      <c r="F191" s="50"/>
      <c r="G191" s="50"/>
      <c r="H191" s="50"/>
      <c r="I191" s="50"/>
      <c r="J191" s="50"/>
      <c r="K191" s="50"/>
      <c r="L191" s="50"/>
      <c r="M191" s="50"/>
      <c r="N191" s="50"/>
      <c r="O191" s="50"/>
      <c r="P191" s="50"/>
      <c r="Q191" s="50"/>
      <c r="R191" s="50"/>
      <c r="S191" s="50"/>
      <c r="T191" s="50"/>
      <c r="U191" s="50"/>
      <c r="V191" s="50"/>
      <c r="W191" s="50"/>
      <c r="X191" s="50"/>
    </row>
    <row r="192" spans="2:24" ht="39.950000000000003" customHeight="1">
      <c r="B192" s="50"/>
      <c r="C192" s="50"/>
      <c r="D192" s="50"/>
      <c r="E192" s="50"/>
      <c r="F192" s="50"/>
      <c r="G192" s="50"/>
      <c r="H192" s="50"/>
      <c r="I192" s="50"/>
      <c r="J192" s="50"/>
      <c r="K192" s="50"/>
      <c r="L192" s="50"/>
      <c r="M192" s="50"/>
      <c r="N192" s="50"/>
      <c r="O192" s="50"/>
      <c r="P192" s="50"/>
      <c r="Q192" s="50"/>
      <c r="R192" s="50"/>
      <c r="S192" s="50"/>
      <c r="T192" s="50"/>
      <c r="U192" s="50"/>
      <c r="V192" s="50"/>
      <c r="W192" s="50"/>
      <c r="X192" s="50"/>
    </row>
    <row r="193" spans="2:24" ht="39.950000000000003" customHeight="1">
      <c r="B193" s="50"/>
      <c r="C193" s="50"/>
      <c r="D193" s="50"/>
      <c r="E193" s="50"/>
      <c r="F193" s="50"/>
      <c r="G193" s="50"/>
      <c r="H193" s="50"/>
      <c r="I193" s="50"/>
      <c r="J193" s="50"/>
      <c r="K193" s="50"/>
      <c r="L193" s="50"/>
      <c r="M193" s="50"/>
      <c r="N193" s="50"/>
      <c r="O193" s="50"/>
      <c r="P193" s="50"/>
      <c r="Q193" s="50"/>
      <c r="R193" s="50"/>
      <c r="S193" s="50"/>
      <c r="T193" s="50"/>
      <c r="U193" s="50"/>
      <c r="V193" s="50"/>
      <c r="W193" s="50"/>
      <c r="X193" s="50"/>
    </row>
    <row r="194" spans="2:24" ht="39.950000000000003" customHeight="1">
      <c r="B194" s="50"/>
      <c r="C194" s="50"/>
      <c r="D194" s="50"/>
      <c r="E194" s="50"/>
      <c r="F194" s="50"/>
      <c r="G194" s="50"/>
      <c r="H194" s="50"/>
      <c r="I194" s="50"/>
      <c r="J194" s="50"/>
      <c r="K194" s="50"/>
      <c r="L194" s="50"/>
      <c r="M194" s="50"/>
      <c r="N194" s="50"/>
      <c r="O194" s="50"/>
      <c r="P194" s="50"/>
      <c r="Q194" s="50"/>
      <c r="R194" s="50"/>
      <c r="S194" s="50"/>
      <c r="T194" s="50"/>
      <c r="U194" s="50"/>
      <c r="V194" s="50"/>
      <c r="W194" s="50"/>
      <c r="X194" s="50"/>
    </row>
    <row r="195" spans="2:24" ht="39.950000000000003" customHeight="1">
      <c r="B195" s="50"/>
      <c r="C195" s="50"/>
      <c r="D195" s="50"/>
      <c r="E195" s="50"/>
      <c r="F195" s="50"/>
      <c r="G195" s="50"/>
      <c r="H195" s="50"/>
      <c r="I195" s="50"/>
      <c r="J195" s="50"/>
      <c r="K195" s="50"/>
      <c r="L195" s="50"/>
      <c r="M195" s="50"/>
      <c r="N195" s="50"/>
      <c r="O195" s="50"/>
      <c r="P195" s="50"/>
      <c r="Q195" s="50"/>
      <c r="R195" s="50"/>
      <c r="S195" s="50"/>
      <c r="T195" s="50"/>
      <c r="U195" s="50"/>
      <c r="V195" s="50"/>
      <c r="W195" s="50"/>
      <c r="X195" s="50"/>
    </row>
    <row r="196" spans="2:24" ht="39.950000000000003" customHeight="1">
      <c r="B196" s="50"/>
      <c r="C196" s="50"/>
      <c r="D196" s="50"/>
      <c r="E196" s="50"/>
      <c r="F196" s="50"/>
      <c r="G196" s="50"/>
      <c r="H196" s="50"/>
      <c r="I196" s="50"/>
      <c r="J196" s="50"/>
      <c r="K196" s="50"/>
      <c r="L196" s="50"/>
      <c r="M196" s="50"/>
      <c r="N196" s="50"/>
      <c r="O196" s="50"/>
      <c r="P196" s="50"/>
      <c r="Q196" s="50"/>
      <c r="R196" s="50"/>
      <c r="S196" s="50"/>
      <c r="T196" s="50"/>
      <c r="U196" s="50"/>
      <c r="V196" s="50"/>
      <c r="W196" s="50"/>
      <c r="X196" s="50"/>
    </row>
    <row r="197" spans="2:24" ht="39.950000000000003" customHeight="1">
      <c r="B197" s="50"/>
      <c r="C197" s="50"/>
      <c r="D197" s="50"/>
      <c r="E197" s="50"/>
      <c r="F197" s="50"/>
      <c r="G197" s="50"/>
      <c r="H197" s="50"/>
      <c r="I197" s="50"/>
      <c r="J197" s="50"/>
      <c r="K197" s="50"/>
      <c r="L197" s="50"/>
      <c r="M197" s="50"/>
      <c r="N197" s="50"/>
      <c r="O197" s="50"/>
      <c r="P197" s="50"/>
      <c r="Q197" s="50"/>
      <c r="R197" s="50"/>
      <c r="S197" s="50"/>
      <c r="T197" s="50"/>
      <c r="U197" s="50"/>
      <c r="V197" s="50"/>
      <c r="W197" s="50"/>
      <c r="X197" s="50"/>
    </row>
    <row r="198" spans="2:24" ht="39.950000000000003" customHeight="1">
      <c r="B198" s="50"/>
      <c r="C198" s="50"/>
      <c r="D198" s="50"/>
      <c r="E198" s="50"/>
      <c r="F198" s="50"/>
      <c r="G198" s="50"/>
      <c r="H198" s="50"/>
      <c r="I198" s="50"/>
      <c r="J198" s="50"/>
      <c r="K198" s="50"/>
      <c r="L198" s="50"/>
      <c r="M198" s="50"/>
      <c r="N198" s="50"/>
      <c r="O198" s="50"/>
      <c r="P198" s="50"/>
      <c r="Q198" s="50"/>
      <c r="R198" s="50"/>
      <c r="S198" s="50"/>
      <c r="T198" s="50"/>
      <c r="U198" s="50"/>
      <c r="V198" s="50"/>
      <c r="W198" s="50"/>
      <c r="X198" s="50"/>
    </row>
    <row r="199" spans="2:24" ht="39.950000000000003" customHeight="1">
      <c r="B199" s="50"/>
      <c r="C199" s="50"/>
      <c r="D199" s="50"/>
      <c r="E199" s="50"/>
      <c r="F199" s="50"/>
      <c r="G199" s="50"/>
      <c r="H199" s="50"/>
      <c r="I199" s="50"/>
      <c r="J199" s="50"/>
      <c r="K199" s="50"/>
      <c r="L199" s="50"/>
      <c r="M199" s="50"/>
      <c r="N199" s="50"/>
      <c r="O199" s="50"/>
      <c r="P199" s="50"/>
      <c r="Q199" s="50"/>
      <c r="R199" s="50"/>
      <c r="S199" s="50"/>
      <c r="T199" s="50"/>
      <c r="U199" s="50"/>
      <c r="V199" s="50"/>
      <c r="W199" s="50"/>
      <c r="X199" s="50"/>
    </row>
    <row r="200" spans="2:24" ht="39.950000000000003" customHeight="1">
      <c r="B200" s="50"/>
      <c r="C200" s="50"/>
      <c r="D200" s="50"/>
      <c r="E200" s="50"/>
      <c r="F200" s="50"/>
      <c r="G200" s="50"/>
      <c r="H200" s="50"/>
      <c r="I200" s="50"/>
      <c r="J200" s="50"/>
      <c r="K200" s="50"/>
      <c r="L200" s="50"/>
      <c r="M200" s="50"/>
      <c r="N200" s="50"/>
      <c r="O200" s="50"/>
      <c r="P200" s="50"/>
      <c r="Q200" s="50"/>
      <c r="R200" s="50"/>
      <c r="S200" s="50"/>
      <c r="T200" s="50"/>
      <c r="U200" s="50"/>
      <c r="V200" s="50"/>
      <c r="W200" s="50"/>
      <c r="X200" s="50"/>
    </row>
    <row r="201" spans="2:24" ht="39.950000000000003" customHeight="1">
      <c r="B201" s="50"/>
      <c r="C201" s="50"/>
      <c r="D201" s="50"/>
      <c r="E201" s="50"/>
      <c r="F201" s="50"/>
      <c r="G201" s="50"/>
      <c r="H201" s="50"/>
      <c r="I201" s="50"/>
      <c r="J201" s="50"/>
      <c r="K201" s="50"/>
      <c r="L201" s="50"/>
      <c r="M201" s="50"/>
      <c r="N201" s="50"/>
      <c r="O201" s="50"/>
      <c r="P201" s="50"/>
      <c r="Q201" s="50"/>
      <c r="R201" s="50"/>
      <c r="S201" s="50"/>
      <c r="T201" s="50"/>
      <c r="U201" s="50"/>
      <c r="V201" s="50"/>
      <c r="W201" s="50"/>
      <c r="X201" s="50"/>
    </row>
    <row r="202" spans="2:24" ht="39.950000000000003" customHeight="1">
      <c r="B202" s="50"/>
      <c r="C202" s="50"/>
      <c r="D202" s="50"/>
      <c r="E202" s="50"/>
      <c r="F202" s="50"/>
      <c r="G202" s="50"/>
      <c r="H202" s="50"/>
      <c r="I202" s="50"/>
      <c r="J202" s="50"/>
      <c r="K202" s="50"/>
      <c r="L202" s="50"/>
      <c r="M202" s="50"/>
      <c r="N202" s="50"/>
      <c r="O202" s="50"/>
      <c r="P202" s="50"/>
      <c r="Q202" s="50"/>
      <c r="R202" s="50"/>
      <c r="S202" s="50"/>
      <c r="T202" s="50"/>
      <c r="U202" s="50"/>
      <c r="V202" s="50"/>
      <c r="W202" s="50"/>
      <c r="X202" s="50"/>
    </row>
    <row r="203" spans="2:24" ht="39.950000000000003" customHeight="1">
      <c r="B203" s="50"/>
      <c r="C203" s="50"/>
      <c r="D203" s="50"/>
      <c r="E203" s="50"/>
      <c r="F203" s="50"/>
      <c r="G203" s="50"/>
      <c r="H203" s="50"/>
      <c r="I203" s="50"/>
      <c r="J203" s="50"/>
      <c r="K203" s="50"/>
      <c r="L203" s="50"/>
      <c r="M203" s="50"/>
      <c r="N203" s="50"/>
      <c r="O203" s="50"/>
      <c r="P203" s="50"/>
      <c r="Q203" s="50"/>
      <c r="R203" s="50"/>
      <c r="S203" s="50"/>
      <c r="T203" s="50"/>
      <c r="U203" s="50"/>
      <c r="V203" s="50"/>
      <c r="W203" s="50"/>
      <c r="X203" s="50"/>
    </row>
    <row r="204" spans="2:24" ht="39.950000000000003" customHeight="1">
      <c r="B204" s="50"/>
      <c r="C204" s="50"/>
      <c r="D204" s="50"/>
      <c r="E204" s="50"/>
      <c r="F204" s="50"/>
      <c r="G204" s="50"/>
      <c r="H204" s="50"/>
      <c r="I204" s="50"/>
      <c r="J204" s="50"/>
      <c r="K204" s="50"/>
      <c r="L204" s="50"/>
      <c r="M204" s="50"/>
      <c r="N204" s="50"/>
      <c r="O204" s="50"/>
      <c r="P204" s="50"/>
      <c r="Q204" s="50"/>
      <c r="R204" s="50"/>
      <c r="S204" s="50"/>
      <c r="T204" s="50"/>
      <c r="U204" s="50"/>
      <c r="V204" s="50"/>
      <c r="W204" s="50"/>
      <c r="X204" s="50"/>
    </row>
    <row r="205" spans="2:24" ht="39.950000000000003" customHeight="1">
      <c r="B205" s="50"/>
      <c r="C205" s="50"/>
      <c r="D205" s="50"/>
      <c r="E205" s="50"/>
      <c r="F205" s="50"/>
      <c r="G205" s="50"/>
      <c r="H205" s="50"/>
      <c r="I205" s="50"/>
      <c r="J205" s="50"/>
      <c r="K205" s="50"/>
      <c r="L205" s="50"/>
      <c r="M205" s="50"/>
      <c r="N205" s="50"/>
      <c r="O205" s="50"/>
      <c r="P205" s="50"/>
      <c r="Q205" s="50"/>
      <c r="R205" s="50"/>
      <c r="S205" s="50"/>
      <c r="T205" s="50"/>
      <c r="U205" s="50"/>
      <c r="V205" s="50"/>
      <c r="W205" s="50"/>
      <c r="X205" s="50"/>
    </row>
    <row r="206" spans="2:24" ht="39.950000000000003" customHeight="1">
      <c r="B206" s="50"/>
      <c r="C206" s="50"/>
      <c r="D206" s="50"/>
      <c r="E206" s="50"/>
      <c r="F206" s="50"/>
      <c r="G206" s="50"/>
      <c r="H206" s="50"/>
      <c r="I206" s="50"/>
      <c r="J206" s="50"/>
      <c r="K206" s="50"/>
      <c r="L206" s="50"/>
      <c r="M206" s="50"/>
      <c r="N206" s="50"/>
      <c r="O206" s="50"/>
      <c r="P206" s="50"/>
      <c r="Q206" s="50"/>
      <c r="R206" s="50"/>
      <c r="S206" s="50"/>
      <c r="T206" s="50"/>
      <c r="U206" s="50"/>
      <c r="V206" s="50"/>
      <c r="W206" s="50"/>
      <c r="X206" s="50"/>
    </row>
    <row r="207" spans="2:24" ht="39.950000000000003" customHeight="1">
      <c r="B207" s="50"/>
      <c r="C207" s="50"/>
      <c r="D207" s="50"/>
      <c r="E207" s="50"/>
      <c r="F207" s="50"/>
      <c r="G207" s="50"/>
      <c r="H207" s="50"/>
      <c r="I207" s="50"/>
      <c r="J207" s="50"/>
      <c r="K207" s="50"/>
      <c r="L207" s="50"/>
      <c r="M207" s="50"/>
      <c r="N207" s="50"/>
      <c r="O207" s="50"/>
      <c r="P207" s="50"/>
      <c r="Q207" s="50"/>
      <c r="R207" s="50"/>
      <c r="S207" s="50"/>
      <c r="T207" s="50"/>
      <c r="U207" s="50"/>
      <c r="V207" s="50"/>
      <c r="W207" s="50"/>
      <c r="X207" s="50"/>
    </row>
    <row r="208" spans="2:24" ht="39.950000000000003" customHeight="1">
      <c r="B208" s="50"/>
      <c r="C208" s="50"/>
      <c r="D208" s="50"/>
      <c r="E208" s="50"/>
      <c r="F208" s="50"/>
      <c r="G208" s="50"/>
      <c r="H208" s="50"/>
      <c r="I208" s="50"/>
      <c r="J208" s="50"/>
      <c r="K208" s="50"/>
      <c r="L208" s="50"/>
      <c r="M208" s="50"/>
      <c r="N208" s="50"/>
      <c r="O208" s="50"/>
      <c r="P208" s="50"/>
      <c r="Q208" s="50"/>
      <c r="R208" s="50"/>
      <c r="S208" s="50"/>
      <c r="T208" s="50"/>
      <c r="U208" s="50"/>
      <c r="V208" s="50"/>
      <c r="W208" s="50"/>
      <c r="X208" s="50"/>
    </row>
    <row r="209" spans="2:24" ht="39.950000000000003" customHeight="1">
      <c r="B209" s="50"/>
      <c r="C209" s="50"/>
      <c r="D209" s="50"/>
      <c r="E209" s="50"/>
      <c r="F209" s="50"/>
      <c r="G209" s="50"/>
      <c r="H209" s="50"/>
      <c r="I209" s="50"/>
      <c r="J209" s="50"/>
      <c r="K209" s="50"/>
      <c r="L209" s="50"/>
      <c r="M209" s="50"/>
      <c r="N209" s="50"/>
      <c r="O209" s="50"/>
      <c r="P209" s="50"/>
      <c r="Q209" s="50"/>
      <c r="R209" s="50"/>
      <c r="S209" s="50"/>
      <c r="T209" s="50"/>
      <c r="U209" s="50"/>
      <c r="V209" s="50"/>
      <c r="W209" s="50"/>
      <c r="X209" s="50"/>
    </row>
    <row r="210" spans="2:24" ht="39.950000000000003" customHeight="1">
      <c r="B210" s="50"/>
      <c r="C210" s="50"/>
      <c r="D210" s="50"/>
      <c r="E210" s="50"/>
      <c r="F210" s="50"/>
      <c r="G210" s="50"/>
      <c r="H210" s="50"/>
      <c r="I210" s="50"/>
      <c r="J210" s="50"/>
      <c r="K210" s="50"/>
      <c r="L210" s="50"/>
      <c r="M210" s="50"/>
      <c r="N210" s="50"/>
      <c r="O210" s="50"/>
      <c r="P210" s="50"/>
      <c r="Q210" s="50"/>
      <c r="R210" s="50"/>
      <c r="S210" s="50"/>
      <c r="T210" s="50"/>
      <c r="U210" s="50"/>
      <c r="V210" s="50"/>
      <c r="W210" s="50"/>
      <c r="X210" s="50"/>
    </row>
    <row r="211" spans="2:24" ht="39.950000000000003" customHeight="1">
      <c r="B211" s="50"/>
      <c r="C211" s="50"/>
      <c r="D211" s="50"/>
      <c r="E211" s="50"/>
      <c r="F211" s="50"/>
      <c r="G211" s="50"/>
      <c r="H211" s="50"/>
      <c r="I211" s="50"/>
      <c r="J211" s="50"/>
      <c r="K211" s="50"/>
      <c r="L211" s="50"/>
      <c r="M211" s="50"/>
      <c r="N211" s="50"/>
      <c r="O211" s="50"/>
      <c r="P211" s="50"/>
      <c r="Q211" s="50"/>
      <c r="R211" s="50"/>
      <c r="S211" s="50"/>
      <c r="T211" s="50"/>
      <c r="U211" s="50"/>
      <c r="V211" s="50"/>
      <c r="W211" s="50"/>
      <c r="X211" s="50"/>
    </row>
    <row r="212" spans="2:24" ht="39.950000000000003" customHeight="1">
      <c r="B212" s="50"/>
      <c r="C212" s="50"/>
      <c r="D212" s="50"/>
      <c r="E212" s="50"/>
      <c r="F212" s="50"/>
      <c r="G212" s="50"/>
      <c r="H212" s="50"/>
      <c r="I212" s="50"/>
      <c r="J212" s="50"/>
      <c r="K212" s="50"/>
      <c r="L212" s="50"/>
      <c r="M212" s="50"/>
      <c r="N212" s="50"/>
      <c r="O212" s="50"/>
      <c r="P212" s="50"/>
      <c r="Q212" s="50"/>
      <c r="R212" s="50"/>
      <c r="S212" s="50"/>
      <c r="T212" s="50"/>
      <c r="U212" s="50"/>
      <c r="V212" s="50"/>
      <c r="W212" s="50"/>
      <c r="X212" s="50"/>
    </row>
    <row r="213" spans="2:24" ht="39.950000000000003" customHeight="1">
      <c r="B213" s="50"/>
      <c r="C213" s="50"/>
      <c r="D213" s="50"/>
      <c r="E213" s="50"/>
      <c r="F213" s="50"/>
      <c r="G213" s="50"/>
      <c r="H213" s="50"/>
      <c r="I213" s="50"/>
      <c r="J213" s="50"/>
      <c r="K213" s="50"/>
      <c r="L213" s="50"/>
      <c r="M213" s="50"/>
      <c r="N213" s="50"/>
      <c r="O213" s="50"/>
      <c r="P213" s="50"/>
      <c r="Q213" s="50"/>
      <c r="R213" s="50"/>
      <c r="S213" s="50"/>
      <c r="T213" s="50"/>
      <c r="U213" s="50"/>
      <c r="V213" s="50"/>
      <c r="W213" s="50"/>
      <c r="X213" s="50"/>
    </row>
    <row r="214" spans="2:24" ht="39.950000000000003" customHeight="1">
      <c r="B214" s="50"/>
      <c r="C214" s="50"/>
      <c r="D214" s="50"/>
      <c r="E214" s="50"/>
      <c r="F214" s="50"/>
      <c r="G214" s="50"/>
      <c r="H214" s="50"/>
      <c r="I214" s="50"/>
      <c r="J214" s="50"/>
      <c r="K214" s="50"/>
      <c r="L214" s="50"/>
      <c r="M214" s="50"/>
      <c r="N214" s="50"/>
      <c r="O214" s="50"/>
      <c r="P214" s="50"/>
      <c r="Q214" s="50"/>
      <c r="R214" s="50"/>
      <c r="S214" s="50"/>
      <c r="T214" s="50"/>
      <c r="U214" s="50"/>
      <c r="V214" s="50"/>
      <c r="W214" s="50"/>
      <c r="X214" s="50"/>
    </row>
    <row r="215" spans="2:24" ht="39.950000000000003" customHeight="1">
      <c r="B215" s="50"/>
      <c r="C215" s="50"/>
      <c r="D215" s="50"/>
      <c r="E215" s="50"/>
      <c r="F215" s="50"/>
      <c r="G215" s="50"/>
      <c r="H215" s="50"/>
      <c r="I215" s="50"/>
      <c r="J215" s="50"/>
      <c r="K215" s="50"/>
      <c r="L215" s="50"/>
      <c r="M215" s="50"/>
      <c r="N215" s="50"/>
      <c r="O215" s="50"/>
      <c r="P215" s="50"/>
      <c r="Q215" s="50"/>
      <c r="R215" s="50"/>
      <c r="S215" s="50"/>
      <c r="T215" s="50"/>
      <c r="U215" s="50"/>
      <c r="V215" s="50"/>
      <c r="W215" s="50"/>
      <c r="X215" s="50"/>
    </row>
    <row r="216" spans="2:24" ht="39.950000000000003" customHeight="1">
      <c r="B216" s="50"/>
      <c r="C216" s="50"/>
      <c r="D216" s="50"/>
      <c r="E216" s="50"/>
      <c r="F216" s="50"/>
      <c r="G216" s="50"/>
      <c r="H216" s="50"/>
      <c r="I216" s="50"/>
      <c r="J216" s="50"/>
      <c r="K216" s="50"/>
      <c r="L216" s="50"/>
      <c r="M216" s="50"/>
      <c r="N216" s="50"/>
      <c r="O216" s="50"/>
      <c r="P216" s="50"/>
      <c r="Q216" s="50"/>
      <c r="R216" s="50"/>
      <c r="S216" s="50"/>
      <c r="T216" s="50"/>
      <c r="U216" s="50"/>
      <c r="V216" s="50"/>
      <c r="W216" s="50"/>
      <c r="X216" s="50"/>
    </row>
    <row r="217" spans="2:24" ht="39.950000000000003" customHeight="1">
      <c r="B217" s="50"/>
      <c r="C217" s="50"/>
      <c r="D217" s="50"/>
      <c r="E217" s="50"/>
      <c r="F217" s="50"/>
      <c r="G217" s="50"/>
      <c r="H217" s="50"/>
      <c r="I217" s="50"/>
      <c r="J217" s="50"/>
      <c r="K217" s="50"/>
      <c r="L217" s="50"/>
      <c r="M217" s="50"/>
      <c r="N217" s="50"/>
      <c r="O217" s="50"/>
      <c r="P217" s="50"/>
      <c r="Q217" s="50"/>
      <c r="R217" s="50"/>
      <c r="S217" s="50"/>
      <c r="T217" s="50"/>
      <c r="U217" s="50"/>
      <c r="V217" s="50"/>
      <c r="W217" s="50"/>
      <c r="X217" s="50"/>
    </row>
    <row r="218" spans="2:24" ht="39.950000000000003" customHeight="1">
      <c r="B218" s="50"/>
      <c r="C218" s="50"/>
      <c r="D218" s="50"/>
      <c r="E218" s="50"/>
      <c r="F218" s="50"/>
      <c r="G218" s="50"/>
      <c r="H218" s="50"/>
      <c r="I218" s="50"/>
      <c r="J218" s="50"/>
      <c r="K218" s="50"/>
      <c r="L218" s="50"/>
      <c r="M218" s="50"/>
      <c r="N218" s="50"/>
      <c r="O218" s="50"/>
      <c r="P218" s="50"/>
      <c r="Q218" s="50"/>
      <c r="R218" s="50"/>
      <c r="S218" s="50"/>
      <c r="T218" s="50"/>
      <c r="U218" s="50"/>
      <c r="V218" s="50"/>
      <c r="W218" s="50"/>
      <c r="X218" s="50"/>
    </row>
    <row r="219" spans="2:24" ht="39.950000000000003" customHeight="1">
      <c r="B219" s="50"/>
      <c r="C219" s="50"/>
      <c r="D219" s="50"/>
      <c r="E219" s="50"/>
      <c r="F219" s="50"/>
      <c r="G219" s="50"/>
      <c r="H219" s="50"/>
      <c r="I219" s="50"/>
      <c r="J219" s="50"/>
      <c r="K219" s="50"/>
      <c r="L219" s="50"/>
      <c r="M219" s="50"/>
      <c r="N219" s="50"/>
      <c r="O219" s="50"/>
      <c r="P219" s="50"/>
      <c r="Q219" s="50"/>
      <c r="R219" s="50"/>
      <c r="S219" s="50"/>
      <c r="T219" s="50"/>
      <c r="U219" s="50"/>
      <c r="V219" s="50"/>
      <c r="W219" s="50"/>
      <c r="X219" s="50"/>
    </row>
    <row r="220" spans="2:24" ht="39.950000000000003" customHeight="1">
      <c r="B220" s="50"/>
      <c r="C220" s="50"/>
      <c r="D220" s="50"/>
      <c r="E220" s="50"/>
      <c r="F220" s="50"/>
      <c r="G220" s="50"/>
      <c r="H220" s="50"/>
      <c r="I220" s="50"/>
      <c r="J220" s="50"/>
      <c r="K220" s="50"/>
      <c r="L220" s="50"/>
      <c r="M220" s="50"/>
      <c r="N220" s="50"/>
      <c r="O220" s="50"/>
      <c r="P220" s="50"/>
      <c r="Q220" s="50"/>
      <c r="R220" s="50"/>
      <c r="S220" s="50"/>
      <c r="T220" s="50"/>
      <c r="U220" s="50"/>
      <c r="V220" s="50"/>
      <c r="W220" s="50"/>
      <c r="X220" s="50"/>
    </row>
    <row r="221" spans="2:24" ht="39.950000000000003" customHeight="1">
      <c r="B221" s="50"/>
      <c r="C221" s="50"/>
      <c r="D221" s="50"/>
      <c r="E221" s="50"/>
      <c r="F221" s="50"/>
      <c r="G221" s="50"/>
      <c r="H221" s="50"/>
      <c r="I221" s="50"/>
      <c r="J221" s="50"/>
      <c r="K221" s="50"/>
      <c r="L221" s="50"/>
      <c r="M221" s="50"/>
      <c r="N221" s="50"/>
      <c r="O221" s="50"/>
      <c r="P221" s="50"/>
      <c r="Q221" s="50"/>
      <c r="R221" s="50"/>
      <c r="S221" s="50"/>
      <c r="T221" s="50"/>
      <c r="U221" s="50"/>
      <c r="V221" s="50"/>
      <c r="W221" s="50"/>
      <c r="X221" s="50"/>
    </row>
    <row r="222" spans="2:24" ht="39.950000000000003" customHeight="1">
      <c r="B222" s="50"/>
      <c r="C222" s="50"/>
      <c r="D222" s="50"/>
      <c r="E222" s="50"/>
      <c r="F222" s="50"/>
      <c r="G222" s="50"/>
      <c r="H222" s="50"/>
      <c r="I222" s="50"/>
      <c r="J222" s="50"/>
      <c r="K222" s="50"/>
      <c r="L222" s="50"/>
      <c r="M222" s="50"/>
      <c r="N222" s="50"/>
      <c r="O222" s="50"/>
      <c r="P222" s="50"/>
      <c r="Q222" s="50"/>
      <c r="R222" s="50"/>
      <c r="S222" s="50"/>
      <c r="T222" s="50"/>
      <c r="U222" s="50"/>
      <c r="V222" s="50"/>
      <c r="W222" s="50"/>
      <c r="X222" s="50"/>
    </row>
    <row r="223" spans="2:24" ht="39.950000000000003" customHeight="1">
      <c r="B223" s="50"/>
      <c r="C223" s="50"/>
      <c r="D223" s="50"/>
      <c r="E223" s="50"/>
      <c r="F223" s="50"/>
      <c r="G223" s="50"/>
      <c r="H223" s="50"/>
      <c r="I223" s="50"/>
      <c r="J223" s="50"/>
      <c r="K223" s="50"/>
      <c r="L223" s="50"/>
      <c r="M223" s="50"/>
      <c r="N223" s="50"/>
      <c r="O223" s="50"/>
      <c r="P223" s="50"/>
      <c r="Q223" s="50"/>
      <c r="R223" s="50"/>
      <c r="S223" s="50"/>
      <c r="T223" s="50"/>
      <c r="U223" s="50"/>
      <c r="V223" s="50"/>
      <c r="W223" s="50"/>
      <c r="X223" s="50"/>
    </row>
    <row r="224" spans="2:24" ht="39.950000000000003" customHeight="1">
      <c r="B224" s="50"/>
      <c r="C224" s="50"/>
      <c r="D224" s="50"/>
      <c r="E224" s="50"/>
      <c r="F224" s="50"/>
      <c r="G224" s="50"/>
      <c r="H224" s="50"/>
      <c r="I224" s="50"/>
      <c r="J224" s="50"/>
      <c r="K224" s="50"/>
      <c r="L224" s="50"/>
      <c r="M224" s="50"/>
      <c r="N224" s="50"/>
      <c r="O224" s="50"/>
      <c r="P224" s="50"/>
      <c r="Q224" s="50"/>
      <c r="R224" s="50"/>
      <c r="S224" s="50"/>
      <c r="T224" s="50"/>
      <c r="U224" s="50"/>
      <c r="V224" s="50"/>
      <c r="W224" s="50"/>
      <c r="X224" s="50"/>
    </row>
    <row r="225" spans="2:24" ht="39.950000000000003" customHeight="1">
      <c r="B225" s="50"/>
      <c r="C225" s="50"/>
      <c r="D225" s="50"/>
      <c r="E225" s="50"/>
      <c r="F225" s="50"/>
      <c r="G225" s="50"/>
      <c r="H225" s="50"/>
      <c r="I225" s="50"/>
      <c r="J225" s="50"/>
      <c r="K225" s="50"/>
      <c r="L225" s="50"/>
      <c r="M225" s="50"/>
      <c r="N225" s="50"/>
      <c r="O225" s="50"/>
      <c r="P225" s="50"/>
      <c r="Q225" s="50"/>
      <c r="R225" s="50"/>
      <c r="S225" s="50"/>
      <c r="T225" s="50"/>
      <c r="U225" s="50"/>
      <c r="V225" s="50"/>
      <c r="W225" s="50"/>
      <c r="X225" s="50"/>
    </row>
    <row r="226" spans="2:24" ht="39.950000000000003" customHeight="1">
      <c r="B226" s="50"/>
      <c r="C226" s="50"/>
      <c r="D226" s="50"/>
      <c r="E226" s="50"/>
      <c r="F226" s="50"/>
      <c r="G226" s="50"/>
      <c r="H226" s="50"/>
      <c r="I226" s="50"/>
      <c r="J226" s="50"/>
      <c r="K226" s="50"/>
      <c r="L226" s="50"/>
      <c r="M226" s="50"/>
      <c r="N226" s="50"/>
      <c r="O226" s="50"/>
      <c r="P226" s="50"/>
      <c r="Q226" s="50"/>
      <c r="R226" s="50"/>
      <c r="S226" s="50"/>
      <c r="T226" s="50"/>
      <c r="U226" s="50"/>
      <c r="V226" s="50"/>
      <c r="W226" s="50"/>
      <c r="X226" s="50"/>
    </row>
    <row r="227" spans="2:24" ht="39.950000000000003" customHeight="1">
      <c r="B227" s="50"/>
      <c r="C227" s="50"/>
      <c r="D227" s="50"/>
      <c r="E227" s="50"/>
      <c r="F227" s="50"/>
      <c r="G227" s="50"/>
      <c r="H227" s="50"/>
      <c r="I227" s="50"/>
      <c r="J227" s="50"/>
      <c r="K227" s="50"/>
      <c r="L227" s="50"/>
      <c r="M227" s="50"/>
      <c r="N227" s="50"/>
      <c r="O227" s="50"/>
      <c r="P227" s="50"/>
      <c r="Q227" s="50"/>
      <c r="R227" s="50"/>
      <c r="S227" s="50"/>
      <c r="T227" s="50"/>
      <c r="U227" s="50"/>
      <c r="V227" s="50"/>
      <c r="W227" s="50"/>
      <c r="X227" s="50"/>
    </row>
    <row r="228" spans="2:24" ht="39.950000000000003" customHeight="1">
      <c r="B228" s="50"/>
      <c r="C228" s="50"/>
      <c r="D228" s="50"/>
      <c r="E228" s="50"/>
      <c r="F228" s="50"/>
      <c r="G228" s="50"/>
      <c r="H228" s="50"/>
      <c r="I228" s="50"/>
      <c r="J228" s="50"/>
      <c r="K228" s="50"/>
      <c r="L228" s="50"/>
      <c r="M228" s="50"/>
      <c r="N228" s="50"/>
      <c r="O228" s="50"/>
      <c r="P228" s="50"/>
      <c r="Q228" s="50"/>
      <c r="R228" s="50"/>
      <c r="S228" s="50"/>
      <c r="T228" s="50"/>
      <c r="U228" s="50"/>
      <c r="V228" s="50"/>
      <c r="W228" s="50"/>
      <c r="X228" s="50"/>
    </row>
    <row r="229" spans="2:24" ht="39.950000000000003" customHeight="1">
      <c r="B229" s="50"/>
      <c r="C229" s="50"/>
      <c r="D229" s="50"/>
      <c r="E229" s="50"/>
      <c r="F229" s="50"/>
      <c r="G229" s="50"/>
      <c r="H229" s="50"/>
      <c r="I229" s="50"/>
      <c r="J229" s="50"/>
      <c r="K229" s="50"/>
      <c r="L229" s="50"/>
      <c r="M229" s="50"/>
      <c r="N229" s="50"/>
      <c r="O229" s="50"/>
      <c r="P229" s="50"/>
      <c r="Q229" s="50"/>
      <c r="R229" s="50"/>
      <c r="S229" s="50"/>
      <c r="T229" s="50"/>
      <c r="U229" s="50"/>
      <c r="V229" s="50"/>
      <c r="W229" s="50"/>
      <c r="X229" s="50"/>
    </row>
    <row r="230" spans="2:24" ht="39.950000000000003" customHeight="1">
      <c r="B230" s="50"/>
      <c r="C230" s="50"/>
      <c r="D230" s="50"/>
      <c r="E230" s="50"/>
      <c r="F230" s="50"/>
      <c r="G230" s="50"/>
      <c r="H230" s="50"/>
      <c r="I230" s="50"/>
      <c r="J230" s="50"/>
      <c r="K230" s="50"/>
      <c r="L230" s="50"/>
      <c r="M230" s="50"/>
      <c r="N230" s="50"/>
      <c r="O230" s="50"/>
      <c r="P230" s="50"/>
      <c r="Q230" s="50"/>
      <c r="R230" s="50"/>
      <c r="S230" s="50"/>
      <c r="T230" s="50"/>
      <c r="U230" s="50"/>
      <c r="V230" s="50"/>
      <c r="W230" s="50"/>
      <c r="X230" s="50"/>
    </row>
    <row r="231" spans="2:24" ht="39.950000000000003" customHeight="1">
      <c r="B231" s="50"/>
      <c r="C231" s="50"/>
      <c r="D231" s="50"/>
      <c r="E231" s="50"/>
      <c r="F231" s="50"/>
      <c r="G231" s="50"/>
      <c r="H231" s="50"/>
      <c r="I231" s="50"/>
      <c r="J231" s="50"/>
      <c r="K231" s="50"/>
      <c r="L231" s="50"/>
      <c r="M231" s="50"/>
      <c r="N231" s="50"/>
      <c r="O231" s="50"/>
      <c r="P231" s="50"/>
      <c r="Q231" s="50"/>
      <c r="R231" s="50"/>
      <c r="S231" s="50"/>
      <c r="T231" s="50"/>
      <c r="U231" s="50"/>
      <c r="V231" s="50"/>
      <c r="W231" s="50"/>
      <c r="X231" s="50"/>
    </row>
    <row r="232" spans="2:24" ht="39.950000000000003" customHeight="1">
      <c r="B232" s="50"/>
      <c r="C232" s="50"/>
      <c r="D232" s="50"/>
      <c r="E232" s="50"/>
      <c r="F232" s="50"/>
      <c r="G232" s="50"/>
      <c r="H232" s="50"/>
      <c r="I232" s="50"/>
      <c r="J232" s="50"/>
      <c r="K232" s="50"/>
      <c r="L232" s="50"/>
      <c r="M232" s="50"/>
      <c r="N232" s="50"/>
      <c r="O232" s="50"/>
      <c r="P232" s="50"/>
      <c r="Q232" s="50"/>
      <c r="R232" s="50"/>
      <c r="S232" s="50"/>
      <c r="T232" s="50"/>
      <c r="U232" s="50"/>
      <c r="V232" s="50"/>
      <c r="W232" s="50"/>
      <c r="X232" s="50"/>
    </row>
    <row r="233" spans="2:24" ht="39.950000000000003" customHeight="1">
      <c r="B233" s="50"/>
      <c r="C233" s="50"/>
      <c r="D233" s="50"/>
      <c r="E233" s="50"/>
      <c r="F233" s="50"/>
      <c r="G233" s="50"/>
      <c r="H233" s="50"/>
      <c r="I233" s="50"/>
      <c r="J233" s="50"/>
      <c r="K233" s="50"/>
      <c r="L233" s="50"/>
      <c r="M233" s="50"/>
      <c r="N233" s="50"/>
      <c r="O233" s="50"/>
      <c r="P233" s="50"/>
      <c r="Q233" s="50"/>
      <c r="R233" s="50"/>
      <c r="S233" s="50"/>
      <c r="T233" s="50"/>
      <c r="U233" s="50"/>
      <c r="V233" s="50"/>
      <c r="W233" s="50"/>
      <c r="X233" s="50"/>
    </row>
    <row r="234" spans="2:24" ht="39.950000000000003" customHeight="1">
      <c r="B234" s="50"/>
      <c r="C234" s="50"/>
      <c r="D234" s="50"/>
      <c r="E234" s="50"/>
      <c r="F234" s="50"/>
      <c r="G234" s="50"/>
      <c r="H234" s="50"/>
      <c r="I234" s="50"/>
      <c r="J234" s="50"/>
      <c r="K234" s="50"/>
      <c r="L234" s="50"/>
      <c r="M234" s="50"/>
      <c r="N234" s="50"/>
      <c r="O234" s="50"/>
      <c r="P234" s="50"/>
      <c r="Q234" s="50"/>
      <c r="R234" s="50"/>
      <c r="S234" s="50"/>
      <c r="T234" s="50"/>
      <c r="U234" s="50"/>
      <c r="V234" s="50"/>
      <c r="W234" s="50"/>
      <c r="X234" s="50"/>
    </row>
    <row r="235" spans="2:24" ht="39.950000000000003" customHeight="1">
      <c r="B235" s="50"/>
      <c r="C235" s="50"/>
      <c r="D235" s="50"/>
      <c r="E235" s="50"/>
      <c r="F235" s="50"/>
      <c r="G235" s="50"/>
      <c r="H235" s="50"/>
      <c r="I235" s="50"/>
      <c r="J235" s="50"/>
      <c r="K235" s="50"/>
      <c r="L235" s="50"/>
      <c r="M235" s="50"/>
      <c r="N235" s="50"/>
      <c r="O235" s="50"/>
      <c r="P235" s="50"/>
      <c r="Q235" s="50"/>
      <c r="R235" s="50"/>
      <c r="S235" s="50"/>
      <c r="T235" s="50"/>
      <c r="U235" s="50"/>
      <c r="V235" s="50"/>
      <c r="W235" s="50"/>
      <c r="X235" s="50"/>
    </row>
    <row r="236" spans="2:24" ht="39.950000000000003" customHeight="1">
      <c r="B236" s="50"/>
      <c r="C236" s="50"/>
      <c r="D236" s="50"/>
      <c r="E236" s="50"/>
      <c r="F236" s="50"/>
      <c r="G236" s="50"/>
      <c r="H236" s="50"/>
      <c r="I236" s="50"/>
      <c r="J236" s="50"/>
      <c r="K236" s="50"/>
      <c r="L236" s="50"/>
      <c r="M236" s="50"/>
      <c r="N236" s="50"/>
      <c r="O236" s="50"/>
      <c r="P236" s="50"/>
      <c r="Q236" s="50"/>
      <c r="R236" s="50"/>
      <c r="S236" s="50"/>
      <c r="T236" s="50"/>
      <c r="U236" s="50"/>
      <c r="V236" s="50"/>
      <c r="W236" s="50"/>
      <c r="X236" s="50"/>
    </row>
    <row r="237" spans="2:24" ht="39.950000000000003" customHeight="1">
      <c r="B237" s="50"/>
      <c r="C237" s="50"/>
      <c r="D237" s="50"/>
      <c r="E237" s="50"/>
      <c r="F237" s="50"/>
      <c r="G237" s="50"/>
      <c r="H237" s="50"/>
      <c r="I237" s="50"/>
      <c r="J237" s="50"/>
      <c r="K237" s="50"/>
      <c r="L237" s="50"/>
      <c r="M237" s="50"/>
      <c r="N237" s="50"/>
      <c r="O237" s="50"/>
      <c r="P237" s="50"/>
      <c r="Q237" s="50"/>
      <c r="R237" s="50"/>
      <c r="S237" s="50"/>
      <c r="T237" s="50"/>
      <c r="U237" s="50"/>
      <c r="V237" s="50"/>
      <c r="W237" s="50"/>
      <c r="X237" s="50"/>
    </row>
    <row r="238" spans="2:24" ht="39.950000000000003" customHeight="1">
      <c r="B238" s="50"/>
      <c r="C238" s="50"/>
      <c r="D238" s="50"/>
      <c r="E238" s="50"/>
      <c r="F238" s="50"/>
      <c r="G238" s="50"/>
      <c r="H238" s="50"/>
      <c r="I238" s="50"/>
      <c r="J238" s="50"/>
      <c r="K238" s="50"/>
      <c r="L238" s="50"/>
      <c r="M238" s="50"/>
      <c r="N238" s="50"/>
      <c r="O238" s="50"/>
      <c r="P238" s="50"/>
      <c r="Q238" s="50"/>
      <c r="R238" s="50"/>
      <c r="S238" s="50"/>
      <c r="T238" s="50"/>
      <c r="U238" s="50"/>
      <c r="V238" s="50"/>
      <c r="W238" s="50"/>
      <c r="X238" s="50"/>
    </row>
    <row r="239" spans="2:24" ht="39.950000000000003" customHeight="1">
      <c r="B239" s="50"/>
      <c r="C239" s="50"/>
      <c r="D239" s="50"/>
      <c r="E239" s="50"/>
      <c r="F239" s="50"/>
      <c r="G239" s="50"/>
      <c r="H239" s="50"/>
      <c r="I239" s="50"/>
      <c r="J239" s="50"/>
      <c r="K239" s="50"/>
      <c r="L239" s="50"/>
      <c r="M239" s="50"/>
      <c r="N239" s="50"/>
      <c r="O239" s="50"/>
      <c r="P239" s="50"/>
      <c r="Q239" s="50"/>
      <c r="R239" s="50"/>
      <c r="S239" s="50"/>
      <c r="T239" s="50"/>
      <c r="U239" s="50"/>
      <c r="V239" s="50"/>
      <c r="W239" s="50"/>
      <c r="X239" s="50"/>
    </row>
    <row r="240" spans="2:24" ht="39.950000000000003" customHeight="1">
      <c r="B240" s="50"/>
      <c r="C240" s="50"/>
      <c r="D240" s="50"/>
      <c r="E240" s="50"/>
      <c r="F240" s="50"/>
      <c r="G240" s="50"/>
      <c r="H240" s="50"/>
      <c r="I240" s="50"/>
      <c r="J240" s="50"/>
      <c r="K240" s="50"/>
      <c r="L240" s="50"/>
      <c r="M240" s="50"/>
      <c r="N240" s="50"/>
      <c r="O240" s="50"/>
      <c r="P240" s="50"/>
      <c r="Q240" s="50"/>
      <c r="R240" s="50"/>
      <c r="S240" s="50"/>
      <c r="T240" s="50"/>
      <c r="U240" s="50"/>
      <c r="V240" s="50"/>
      <c r="W240" s="50"/>
      <c r="X240" s="50"/>
    </row>
    <row r="241" spans="2:24" ht="39.950000000000003" customHeight="1">
      <c r="B241" s="50"/>
      <c r="C241" s="50"/>
      <c r="D241" s="50"/>
      <c r="E241" s="50"/>
      <c r="F241" s="50"/>
      <c r="G241" s="50"/>
      <c r="H241" s="50"/>
      <c r="I241" s="50"/>
      <c r="J241" s="50"/>
      <c r="K241" s="50"/>
      <c r="L241" s="50"/>
      <c r="M241" s="50"/>
      <c r="N241" s="50"/>
      <c r="O241" s="50"/>
      <c r="P241" s="50"/>
      <c r="Q241" s="50"/>
      <c r="R241" s="50"/>
      <c r="S241" s="50"/>
      <c r="T241" s="50"/>
      <c r="U241" s="50"/>
      <c r="V241" s="50"/>
      <c r="W241" s="50"/>
      <c r="X241" s="50"/>
    </row>
    <row r="242" spans="2:24" ht="39.950000000000003" customHeight="1">
      <c r="B242" s="50"/>
      <c r="C242" s="50"/>
      <c r="D242" s="50"/>
      <c r="E242" s="50"/>
      <c r="F242" s="50"/>
      <c r="G242" s="50"/>
      <c r="H242" s="50"/>
      <c r="I242" s="50"/>
      <c r="J242" s="50"/>
      <c r="K242" s="50"/>
      <c r="L242" s="50"/>
      <c r="M242" s="50"/>
      <c r="N242" s="50"/>
      <c r="O242" s="50"/>
      <c r="P242" s="50"/>
      <c r="Q242" s="50"/>
      <c r="R242" s="50"/>
      <c r="S242" s="50"/>
      <c r="T242" s="50"/>
      <c r="U242" s="50"/>
      <c r="V242" s="50"/>
      <c r="W242" s="50"/>
      <c r="X242" s="50"/>
    </row>
    <row r="243" spans="2:24" ht="39.950000000000003" customHeight="1">
      <c r="B243" s="50"/>
      <c r="C243" s="50"/>
      <c r="D243" s="50"/>
      <c r="E243" s="50"/>
      <c r="F243" s="50"/>
      <c r="G243" s="50"/>
      <c r="H243" s="50"/>
      <c r="I243" s="50"/>
      <c r="J243" s="50"/>
      <c r="K243" s="50"/>
      <c r="L243" s="50"/>
      <c r="M243" s="50"/>
      <c r="N243" s="50"/>
      <c r="O243" s="50"/>
      <c r="P243" s="50"/>
      <c r="Q243" s="50"/>
      <c r="R243" s="50"/>
      <c r="S243" s="50"/>
      <c r="T243" s="50"/>
      <c r="U243" s="50"/>
      <c r="V243" s="50"/>
      <c r="W243" s="50"/>
      <c r="X243" s="50"/>
    </row>
    <row r="244" spans="2:24" ht="39.950000000000003" customHeight="1">
      <c r="B244" s="50"/>
      <c r="C244" s="50"/>
      <c r="D244" s="50"/>
      <c r="E244" s="50"/>
      <c r="F244" s="50"/>
      <c r="G244" s="50"/>
      <c r="H244" s="50"/>
      <c r="I244" s="50"/>
      <c r="J244" s="50"/>
      <c r="K244" s="50"/>
      <c r="L244" s="50"/>
      <c r="M244" s="50"/>
      <c r="N244" s="50"/>
      <c r="O244" s="50"/>
      <c r="P244" s="50"/>
      <c r="Q244" s="50"/>
      <c r="R244" s="50"/>
      <c r="S244" s="50"/>
      <c r="T244" s="50"/>
      <c r="U244" s="50"/>
      <c r="V244" s="50"/>
      <c r="W244" s="50"/>
      <c r="X244" s="50"/>
    </row>
    <row r="245" spans="2:24" ht="39.950000000000003" customHeight="1">
      <c r="B245" s="50"/>
      <c r="C245" s="50"/>
      <c r="D245" s="50"/>
      <c r="E245" s="50"/>
      <c r="F245" s="50"/>
      <c r="G245" s="50"/>
      <c r="H245" s="50"/>
      <c r="I245" s="50"/>
      <c r="J245" s="50"/>
      <c r="K245" s="50"/>
      <c r="L245" s="50"/>
      <c r="M245" s="50"/>
      <c r="N245" s="50"/>
      <c r="O245" s="50"/>
      <c r="P245" s="50"/>
      <c r="Q245" s="50"/>
      <c r="R245" s="50"/>
      <c r="S245" s="50"/>
      <c r="T245" s="50"/>
      <c r="U245" s="50"/>
      <c r="V245" s="50"/>
      <c r="W245" s="50"/>
      <c r="X245" s="50"/>
    </row>
    <row r="246" spans="2:24" ht="39.950000000000003" customHeight="1">
      <c r="B246" s="50"/>
      <c r="C246" s="50"/>
      <c r="D246" s="50"/>
      <c r="E246" s="50"/>
      <c r="F246" s="50"/>
      <c r="G246" s="50"/>
      <c r="H246" s="50"/>
      <c r="I246" s="50"/>
      <c r="J246" s="50"/>
      <c r="K246" s="50"/>
      <c r="L246" s="50"/>
      <c r="M246" s="50"/>
      <c r="N246" s="50"/>
      <c r="O246" s="50"/>
      <c r="P246" s="50"/>
      <c r="Q246" s="50"/>
      <c r="R246" s="50"/>
      <c r="S246" s="50"/>
      <c r="T246" s="50"/>
      <c r="U246" s="50"/>
      <c r="V246" s="50"/>
      <c r="W246" s="50"/>
      <c r="X246" s="50"/>
    </row>
    <row r="247" spans="2:24" ht="39.950000000000003" customHeight="1">
      <c r="B247" s="50"/>
      <c r="C247" s="50"/>
      <c r="D247" s="50"/>
      <c r="E247" s="50"/>
      <c r="F247" s="50"/>
      <c r="G247" s="50"/>
      <c r="H247" s="50"/>
      <c r="I247" s="50"/>
      <c r="J247" s="50"/>
      <c r="K247" s="50"/>
      <c r="L247" s="50"/>
      <c r="M247" s="50"/>
      <c r="N247" s="50"/>
      <c r="O247" s="50"/>
      <c r="P247" s="50"/>
      <c r="Q247" s="50"/>
      <c r="R247" s="50"/>
      <c r="S247" s="50"/>
      <c r="T247" s="50"/>
      <c r="U247" s="50"/>
      <c r="V247" s="50"/>
      <c r="W247" s="50"/>
      <c r="X247" s="50"/>
    </row>
    <row r="248" spans="2:24" ht="39.950000000000003" customHeight="1">
      <c r="B248" s="50"/>
      <c r="C248" s="50"/>
      <c r="D248" s="50"/>
      <c r="E248" s="50"/>
      <c r="F248" s="50"/>
      <c r="G248" s="50"/>
      <c r="H248" s="50"/>
      <c r="I248" s="50"/>
      <c r="J248" s="50"/>
      <c r="K248" s="50"/>
      <c r="L248" s="50"/>
      <c r="M248" s="50"/>
      <c r="N248" s="50"/>
      <c r="O248" s="50"/>
      <c r="P248" s="50"/>
      <c r="Q248" s="50"/>
      <c r="R248" s="50"/>
      <c r="S248" s="50"/>
      <c r="T248" s="50"/>
      <c r="U248" s="50"/>
      <c r="V248" s="50"/>
      <c r="W248" s="50"/>
      <c r="X248" s="50"/>
    </row>
    <row r="249" spans="2:24" ht="39.950000000000003" customHeight="1">
      <c r="B249" s="50"/>
      <c r="C249" s="50"/>
      <c r="D249" s="50"/>
      <c r="E249" s="50"/>
      <c r="F249" s="50"/>
      <c r="G249" s="50"/>
      <c r="H249" s="50"/>
      <c r="I249" s="50"/>
      <c r="J249" s="50"/>
      <c r="K249" s="50"/>
      <c r="L249" s="50"/>
      <c r="M249" s="50"/>
      <c r="N249" s="50"/>
      <c r="O249" s="50"/>
      <c r="P249" s="50"/>
      <c r="Q249" s="50"/>
      <c r="R249" s="50"/>
      <c r="S249" s="50"/>
      <c r="T249" s="50"/>
      <c r="U249" s="50"/>
      <c r="V249" s="50"/>
      <c r="W249" s="50"/>
      <c r="X249" s="50"/>
    </row>
    <row r="250" spans="2:24" ht="39.950000000000003" customHeight="1">
      <c r="B250" s="50"/>
      <c r="C250" s="50"/>
      <c r="D250" s="50"/>
      <c r="E250" s="50"/>
      <c r="F250" s="50"/>
      <c r="G250" s="50"/>
      <c r="H250" s="50"/>
      <c r="I250" s="50"/>
      <c r="J250" s="50"/>
      <c r="K250" s="50"/>
      <c r="L250" s="50"/>
      <c r="M250" s="50"/>
      <c r="N250" s="50"/>
      <c r="O250" s="50"/>
      <c r="P250" s="50"/>
      <c r="Q250" s="50"/>
      <c r="R250" s="50"/>
      <c r="S250" s="50"/>
      <c r="T250" s="50"/>
      <c r="U250" s="50"/>
      <c r="V250" s="50"/>
      <c r="W250" s="50"/>
      <c r="X250" s="50"/>
    </row>
    <row r="251" spans="2:24" ht="39.950000000000003" customHeight="1">
      <c r="B251" s="50"/>
      <c r="C251" s="50"/>
      <c r="D251" s="50"/>
      <c r="E251" s="50"/>
      <c r="F251" s="50"/>
      <c r="G251" s="50"/>
      <c r="H251" s="50"/>
      <c r="I251" s="50"/>
      <c r="J251" s="50"/>
      <c r="K251" s="50"/>
      <c r="L251" s="50"/>
      <c r="M251" s="50"/>
      <c r="N251" s="50"/>
      <c r="O251" s="50"/>
      <c r="P251" s="50"/>
      <c r="Q251" s="50"/>
      <c r="R251" s="50"/>
      <c r="S251" s="50"/>
      <c r="T251" s="50"/>
      <c r="U251" s="50"/>
      <c r="V251" s="50"/>
      <c r="W251" s="50"/>
      <c r="X251" s="50"/>
    </row>
    <row r="252" spans="2:24" ht="39.950000000000003" customHeight="1">
      <c r="B252" s="50"/>
      <c r="C252" s="50"/>
      <c r="D252" s="50"/>
      <c r="E252" s="50"/>
      <c r="F252" s="50"/>
      <c r="G252" s="50"/>
      <c r="H252" s="50"/>
      <c r="I252" s="50"/>
      <c r="J252" s="50"/>
      <c r="K252" s="50"/>
      <c r="L252" s="50"/>
      <c r="M252" s="50"/>
      <c r="N252" s="50"/>
      <c r="O252" s="50"/>
      <c r="P252" s="50"/>
      <c r="Q252" s="50"/>
      <c r="R252" s="50"/>
      <c r="S252" s="50"/>
      <c r="T252" s="50"/>
      <c r="U252" s="50"/>
      <c r="V252" s="50"/>
      <c r="W252" s="50"/>
      <c r="X252" s="50"/>
    </row>
    <row r="253" spans="2:24" ht="39.950000000000003" customHeight="1">
      <c r="B253" s="50"/>
      <c r="C253" s="50"/>
      <c r="D253" s="50"/>
      <c r="E253" s="50"/>
      <c r="F253" s="50"/>
      <c r="G253" s="50"/>
      <c r="H253" s="50"/>
      <c r="I253" s="50"/>
      <c r="J253" s="50"/>
      <c r="K253" s="50"/>
      <c r="L253" s="50"/>
      <c r="M253" s="50"/>
      <c r="N253" s="50"/>
      <c r="O253" s="50"/>
      <c r="P253" s="50"/>
      <c r="Q253" s="50"/>
      <c r="R253" s="50"/>
      <c r="S253" s="50"/>
      <c r="T253" s="50"/>
      <c r="U253" s="50"/>
      <c r="V253" s="50"/>
      <c r="W253" s="50"/>
      <c r="X253" s="50"/>
    </row>
    <row r="254" spans="2:24" ht="39.950000000000003" customHeight="1">
      <c r="B254" s="50"/>
      <c r="C254" s="50"/>
      <c r="D254" s="50"/>
      <c r="E254" s="50"/>
      <c r="F254" s="50"/>
      <c r="G254" s="50"/>
      <c r="H254" s="50"/>
      <c r="I254" s="50"/>
      <c r="J254" s="50"/>
      <c r="K254" s="50"/>
      <c r="L254" s="50"/>
      <c r="M254" s="50"/>
      <c r="N254" s="50"/>
      <c r="O254" s="50"/>
      <c r="P254" s="50"/>
      <c r="Q254" s="50"/>
      <c r="R254" s="50"/>
      <c r="S254" s="50"/>
      <c r="T254" s="50"/>
      <c r="U254" s="50"/>
      <c r="V254" s="50"/>
      <c r="W254" s="50"/>
      <c r="X254" s="50"/>
    </row>
    <row r="255" spans="2:24" ht="39.950000000000003" customHeight="1">
      <c r="B255" s="50"/>
      <c r="C255" s="50"/>
      <c r="D255" s="50"/>
      <c r="E255" s="50"/>
      <c r="F255" s="50"/>
      <c r="G255" s="50"/>
      <c r="H255" s="50"/>
      <c r="I255" s="50"/>
      <c r="J255" s="50"/>
      <c r="K255" s="50"/>
      <c r="L255" s="50"/>
      <c r="M255" s="50"/>
      <c r="N255" s="50"/>
      <c r="O255" s="50"/>
      <c r="P255" s="50"/>
      <c r="Q255" s="50"/>
      <c r="R255" s="50"/>
      <c r="S255" s="50"/>
      <c r="T255" s="50"/>
      <c r="U255" s="50"/>
      <c r="V255" s="50"/>
      <c r="W255" s="50"/>
      <c r="X255" s="50"/>
    </row>
    <row r="256" spans="2:24" ht="39.950000000000003" customHeight="1">
      <c r="B256" s="50"/>
      <c r="C256" s="50"/>
      <c r="D256" s="50"/>
      <c r="E256" s="50"/>
      <c r="F256" s="50"/>
      <c r="G256" s="50"/>
      <c r="H256" s="50"/>
      <c r="I256" s="50"/>
      <c r="J256" s="50"/>
      <c r="K256" s="50"/>
      <c r="L256" s="50"/>
      <c r="M256" s="50"/>
      <c r="N256" s="50"/>
      <c r="O256" s="50"/>
      <c r="P256" s="50"/>
      <c r="Q256" s="50"/>
      <c r="R256" s="50"/>
      <c r="S256" s="50"/>
      <c r="T256" s="50"/>
      <c r="U256" s="50"/>
      <c r="V256" s="50"/>
      <c r="W256" s="50"/>
      <c r="X256" s="50"/>
    </row>
    <row r="257" spans="2:24" ht="39.950000000000003" customHeight="1">
      <c r="B257" s="50"/>
      <c r="C257" s="50"/>
      <c r="D257" s="50"/>
      <c r="E257" s="50"/>
      <c r="F257" s="50"/>
      <c r="G257" s="50"/>
      <c r="H257" s="50"/>
      <c r="I257" s="50"/>
      <c r="J257" s="50"/>
      <c r="K257" s="50"/>
      <c r="L257" s="50"/>
      <c r="M257" s="50"/>
      <c r="N257" s="50"/>
      <c r="O257" s="50"/>
      <c r="P257" s="50"/>
      <c r="Q257" s="50"/>
      <c r="R257" s="50"/>
      <c r="S257" s="50"/>
      <c r="T257" s="50"/>
      <c r="U257" s="50"/>
      <c r="V257" s="50"/>
      <c r="W257" s="50"/>
      <c r="X257" s="50"/>
    </row>
    <row r="258" spans="2:24" ht="39.950000000000003" customHeight="1">
      <c r="B258" s="50"/>
      <c r="C258" s="50"/>
      <c r="D258" s="50"/>
      <c r="E258" s="50"/>
      <c r="F258" s="50"/>
      <c r="G258" s="50"/>
      <c r="H258" s="50"/>
      <c r="I258" s="50"/>
      <c r="J258" s="50"/>
      <c r="K258" s="50"/>
      <c r="L258" s="50"/>
      <c r="M258" s="50"/>
      <c r="N258" s="50"/>
      <c r="O258" s="50"/>
      <c r="P258" s="50"/>
      <c r="Q258" s="50"/>
      <c r="R258" s="50"/>
      <c r="S258" s="50"/>
      <c r="T258" s="50"/>
      <c r="U258" s="50"/>
      <c r="V258" s="50"/>
      <c r="W258" s="50"/>
      <c r="X258" s="50"/>
    </row>
    <row r="259" spans="2:24" ht="39.950000000000003" customHeight="1">
      <c r="B259" s="50"/>
      <c r="C259" s="50"/>
      <c r="D259" s="50"/>
      <c r="E259" s="50"/>
      <c r="F259" s="50"/>
      <c r="G259" s="50"/>
      <c r="H259" s="50"/>
      <c r="I259" s="50"/>
      <c r="J259" s="50"/>
      <c r="K259" s="50"/>
      <c r="L259" s="50"/>
      <c r="M259" s="50"/>
      <c r="N259" s="50"/>
      <c r="O259" s="50"/>
      <c r="P259" s="50"/>
      <c r="Q259" s="50"/>
      <c r="R259" s="50"/>
      <c r="S259" s="50"/>
      <c r="T259" s="50"/>
      <c r="U259" s="50"/>
      <c r="V259" s="50"/>
      <c r="W259" s="50"/>
      <c r="X259" s="50"/>
    </row>
    <row r="260" spans="2:24" ht="39.950000000000003" customHeight="1">
      <c r="B260" s="50"/>
      <c r="C260" s="50"/>
      <c r="D260" s="50"/>
      <c r="E260" s="50"/>
      <c r="F260" s="50"/>
      <c r="G260" s="50"/>
      <c r="H260" s="50"/>
      <c r="I260" s="50"/>
      <c r="J260" s="50"/>
      <c r="K260" s="50"/>
      <c r="L260" s="50"/>
      <c r="M260" s="50"/>
      <c r="N260" s="50"/>
      <c r="O260" s="50"/>
      <c r="P260" s="50"/>
      <c r="Q260" s="50"/>
      <c r="R260" s="50"/>
      <c r="S260" s="50"/>
      <c r="T260" s="50"/>
      <c r="U260" s="50"/>
      <c r="V260" s="50"/>
      <c r="W260" s="50"/>
      <c r="X260" s="50"/>
    </row>
    <row r="261" spans="2:24" ht="39.950000000000003" customHeight="1">
      <c r="B261" s="50"/>
      <c r="C261" s="50"/>
      <c r="D261" s="50"/>
      <c r="E261" s="50"/>
      <c r="F261" s="50"/>
      <c r="G261" s="50"/>
      <c r="H261" s="50"/>
      <c r="I261" s="50"/>
      <c r="J261" s="50"/>
      <c r="K261" s="50"/>
      <c r="L261" s="50"/>
      <c r="M261" s="50"/>
      <c r="N261" s="50"/>
      <c r="O261" s="50"/>
      <c r="P261" s="50"/>
      <c r="Q261" s="50"/>
      <c r="R261" s="50"/>
      <c r="S261" s="50"/>
      <c r="T261" s="50"/>
      <c r="U261" s="50"/>
      <c r="V261" s="50"/>
      <c r="W261" s="50"/>
      <c r="X261" s="50"/>
    </row>
    <row r="262" spans="2:24" ht="39.950000000000003" customHeight="1">
      <c r="B262" s="50"/>
      <c r="C262" s="50"/>
      <c r="D262" s="50"/>
      <c r="E262" s="50"/>
      <c r="F262" s="50"/>
      <c r="G262" s="50"/>
      <c r="H262" s="50"/>
      <c r="I262" s="50"/>
      <c r="J262" s="50"/>
      <c r="K262" s="50"/>
      <c r="L262" s="50"/>
      <c r="M262" s="50"/>
      <c r="N262" s="50"/>
      <c r="O262" s="50"/>
      <c r="P262" s="50"/>
      <c r="Q262" s="50"/>
      <c r="R262" s="50"/>
      <c r="S262" s="50"/>
      <c r="T262" s="50"/>
      <c r="U262" s="50"/>
      <c r="V262" s="50"/>
      <c r="W262" s="50"/>
      <c r="X262" s="50"/>
    </row>
    <row r="263" spans="2:24" ht="39.950000000000003" customHeight="1">
      <c r="B263" s="50"/>
      <c r="C263" s="50"/>
      <c r="D263" s="50"/>
      <c r="E263" s="50"/>
      <c r="F263" s="50"/>
      <c r="G263" s="50"/>
      <c r="H263" s="50"/>
      <c r="I263" s="50"/>
      <c r="J263" s="50"/>
      <c r="K263" s="50"/>
      <c r="L263" s="50"/>
      <c r="M263" s="50"/>
      <c r="N263" s="50"/>
      <c r="O263" s="50"/>
      <c r="P263" s="50"/>
      <c r="Q263" s="50"/>
      <c r="R263" s="50"/>
      <c r="S263" s="50"/>
      <c r="T263" s="50"/>
      <c r="U263" s="50"/>
      <c r="V263" s="50"/>
      <c r="W263" s="50"/>
      <c r="X263" s="50"/>
    </row>
    <row r="264" spans="2:24" ht="39.950000000000003" customHeight="1">
      <c r="B264" s="50"/>
      <c r="C264" s="50"/>
      <c r="D264" s="50"/>
      <c r="E264" s="50"/>
      <c r="F264" s="50"/>
      <c r="G264" s="50"/>
      <c r="H264" s="50"/>
      <c r="I264" s="50"/>
      <c r="J264" s="50"/>
      <c r="K264" s="50"/>
      <c r="L264" s="50"/>
      <c r="M264" s="50"/>
      <c r="N264" s="50"/>
      <c r="O264" s="50"/>
      <c r="P264" s="50"/>
      <c r="Q264" s="50"/>
      <c r="R264" s="50"/>
      <c r="S264" s="50"/>
      <c r="T264" s="50"/>
      <c r="U264" s="50"/>
      <c r="V264" s="50"/>
      <c r="W264" s="50"/>
      <c r="X264" s="50"/>
    </row>
    <row r="265" spans="2:24" ht="39.950000000000003" customHeight="1">
      <c r="B265" s="50"/>
      <c r="C265" s="50"/>
      <c r="D265" s="50"/>
      <c r="E265" s="50"/>
      <c r="F265" s="50"/>
      <c r="G265" s="50"/>
      <c r="H265" s="50"/>
      <c r="I265" s="50"/>
      <c r="J265" s="50"/>
      <c r="K265" s="50"/>
      <c r="L265" s="50"/>
      <c r="M265" s="50"/>
      <c r="N265" s="50"/>
      <c r="O265" s="50"/>
      <c r="P265" s="50"/>
      <c r="Q265" s="50"/>
      <c r="R265" s="50"/>
      <c r="S265" s="50"/>
      <c r="T265" s="50"/>
      <c r="U265" s="50"/>
      <c r="V265" s="50"/>
      <c r="W265" s="50"/>
      <c r="X265" s="50"/>
    </row>
    <row r="266" spans="2:24" ht="39.950000000000003" customHeight="1">
      <c r="B266" s="50"/>
      <c r="C266" s="50"/>
      <c r="D266" s="50"/>
      <c r="E266" s="50"/>
      <c r="F266" s="50"/>
      <c r="G266" s="50"/>
      <c r="H266" s="50"/>
      <c r="I266" s="50"/>
      <c r="J266" s="50"/>
      <c r="K266" s="50"/>
      <c r="L266" s="50"/>
      <c r="M266" s="50"/>
      <c r="N266" s="50"/>
      <c r="O266" s="50"/>
      <c r="P266" s="50"/>
      <c r="Q266" s="50"/>
      <c r="R266" s="50"/>
      <c r="S266" s="50"/>
      <c r="T266" s="50"/>
      <c r="U266" s="50"/>
      <c r="V266" s="50"/>
      <c r="W266" s="50"/>
      <c r="X266" s="50"/>
    </row>
    <row r="267" spans="2:24" ht="39.950000000000003" customHeight="1">
      <c r="B267" s="50"/>
      <c r="C267" s="50"/>
      <c r="D267" s="50"/>
      <c r="E267" s="50"/>
      <c r="F267" s="50"/>
      <c r="G267" s="50"/>
      <c r="H267" s="50"/>
      <c r="I267" s="50"/>
      <c r="J267" s="50"/>
      <c r="K267" s="50"/>
      <c r="L267" s="50"/>
      <c r="M267" s="50"/>
      <c r="N267" s="50"/>
      <c r="O267" s="50"/>
      <c r="P267" s="50"/>
      <c r="Q267" s="50"/>
      <c r="R267" s="50"/>
      <c r="S267" s="50"/>
      <c r="T267" s="50"/>
      <c r="U267" s="50"/>
      <c r="V267" s="50"/>
      <c r="W267" s="50"/>
      <c r="X267" s="50"/>
    </row>
    <row r="268" spans="2:24" ht="39.950000000000003" customHeight="1">
      <c r="B268" s="50"/>
      <c r="C268" s="50"/>
      <c r="D268" s="50"/>
      <c r="E268" s="50"/>
      <c r="F268" s="50"/>
      <c r="G268" s="50"/>
      <c r="H268" s="50"/>
      <c r="I268" s="50"/>
      <c r="J268" s="50"/>
      <c r="K268" s="50"/>
      <c r="L268" s="50"/>
      <c r="M268" s="50"/>
      <c r="N268" s="50"/>
      <c r="O268" s="50"/>
      <c r="P268" s="50"/>
      <c r="Q268" s="50"/>
      <c r="R268" s="50"/>
      <c r="S268" s="50"/>
      <c r="T268" s="50"/>
      <c r="U268" s="50"/>
      <c r="V268" s="50"/>
      <c r="W268" s="50"/>
      <c r="X268" s="50"/>
    </row>
    <row r="269" spans="2:24" ht="39.950000000000003" customHeight="1">
      <c r="B269" s="50"/>
      <c r="C269" s="50"/>
      <c r="D269" s="50"/>
      <c r="E269" s="50"/>
      <c r="F269" s="50"/>
      <c r="G269" s="50"/>
      <c r="H269" s="50"/>
      <c r="I269" s="50"/>
      <c r="J269" s="50"/>
      <c r="K269" s="50"/>
      <c r="L269" s="50"/>
      <c r="M269" s="50"/>
      <c r="N269" s="50"/>
      <c r="O269" s="50"/>
      <c r="P269" s="50"/>
      <c r="Q269" s="50"/>
      <c r="R269" s="50"/>
      <c r="S269" s="50"/>
      <c r="T269" s="50"/>
      <c r="U269" s="50"/>
      <c r="V269" s="50"/>
      <c r="W269" s="50"/>
      <c r="X269" s="50"/>
    </row>
    <row r="270" spans="2:24" ht="39.950000000000003" customHeight="1">
      <c r="B270" s="50"/>
      <c r="C270" s="50"/>
      <c r="D270" s="50"/>
      <c r="E270" s="50"/>
      <c r="F270" s="50"/>
      <c r="G270" s="50"/>
      <c r="H270" s="50"/>
      <c r="I270" s="50"/>
      <c r="J270" s="50"/>
      <c r="K270" s="50"/>
      <c r="L270" s="50"/>
      <c r="M270" s="50"/>
      <c r="N270" s="50"/>
      <c r="O270" s="50"/>
      <c r="P270" s="50"/>
      <c r="Q270" s="50"/>
      <c r="R270" s="50"/>
      <c r="S270" s="50"/>
      <c r="T270" s="50"/>
      <c r="U270" s="50"/>
      <c r="V270" s="50"/>
      <c r="W270" s="50"/>
      <c r="X270" s="50"/>
    </row>
    <row r="271" spans="2:24" ht="39.950000000000003" customHeight="1">
      <c r="B271" s="50"/>
      <c r="C271" s="50"/>
      <c r="D271" s="50"/>
      <c r="E271" s="50"/>
      <c r="F271" s="50"/>
      <c r="G271" s="50"/>
      <c r="H271" s="50"/>
      <c r="I271" s="50"/>
      <c r="J271" s="50"/>
      <c r="K271" s="50"/>
      <c r="L271" s="50"/>
      <c r="M271" s="50"/>
      <c r="N271" s="50"/>
      <c r="O271" s="50"/>
      <c r="P271" s="50"/>
      <c r="Q271" s="50"/>
      <c r="R271" s="50"/>
      <c r="S271" s="50"/>
      <c r="T271" s="50"/>
      <c r="U271" s="50"/>
      <c r="V271" s="50"/>
      <c r="W271" s="50"/>
      <c r="X271" s="50"/>
    </row>
    <row r="272" spans="2:24" ht="39.950000000000003" customHeight="1">
      <c r="B272" s="50"/>
      <c r="C272" s="50"/>
      <c r="D272" s="50"/>
      <c r="E272" s="50"/>
      <c r="F272" s="50"/>
      <c r="G272" s="50"/>
      <c r="H272" s="50"/>
      <c r="I272" s="50"/>
      <c r="J272" s="50"/>
      <c r="K272" s="50"/>
      <c r="L272" s="50"/>
      <c r="M272" s="50"/>
      <c r="N272" s="50"/>
      <c r="O272" s="50"/>
      <c r="P272" s="50"/>
      <c r="Q272" s="50"/>
      <c r="R272" s="50"/>
      <c r="S272" s="50"/>
      <c r="T272" s="50"/>
      <c r="U272" s="50"/>
      <c r="V272" s="50"/>
      <c r="W272" s="50"/>
      <c r="X272" s="50"/>
    </row>
    <row r="273" spans="2:24" ht="39.950000000000003" customHeight="1">
      <c r="B273" s="50"/>
      <c r="C273" s="50"/>
      <c r="D273" s="50"/>
      <c r="E273" s="50"/>
      <c r="F273" s="50"/>
      <c r="G273" s="50"/>
      <c r="H273" s="50"/>
      <c r="I273" s="50"/>
      <c r="J273" s="50"/>
      <c r="K273" s="50"/>
      <c r="L273" s="50"/>
      <c r="M273" s="50"/>
      <c r="N273" s="50"/>
      <c r="O273" s="50"/>
      <c r="P273" s="50"/>
      <c r="Q273" s="50"/>
      <c r="R273" s="50"/>
      <c r="S273" s="50"/>
      <c r="T273" s="50"/>
      <c r="U273" s="50"/>
      <c r="V273" s="50"/>
      <c r="W273" s="50"/>
      <c r="X273" s="50"/>
    </row>
    <row r="274" spans="2:24" ht="39.950000000000003" customHeight="1">
      <c r="B274" s="50"/>
      <c r="C274" s="50"/>
      <c r="D274" s="50"/>
      <c r="E274" s="50"/>
      <c r="F274" s="50"/>
      <c r="G274" s="50"/>
      <c r="H274" s="50"/>
      <c r="I274" s="50"/>
      <c r="J274" s="50"/>
      <c r="K274" s="50"/>
      <c r="L274" s="50"/>
      <c r="M274" s="50"/>
      <c r="N274" s="50"/>
      <c r="O274" s="50"/>
      <c r="P274" s="50"/>
      <c r="Q274" s="50"/>
      <c r="R274" s="50"/>
      <c r="S274" s="50"/>
      <c r="T274" s="50"/>
      <c r="U274" s="50"/>
      <c r="V274" s="50"/>
      <c r="W274" s="50"/>
      <c r="X274" s="50"/>
    </row>
    <row r="275" spans="2:24" ht="39.950000000000003" customHeight="1">
      <c r="B275" s="50"/>
      <c r="C275" s="50"/>
      <c r="D275" s="50"/>
      <c r="E275" s="50"/>
      <c r="F275" s="50"/>
      <c r="G275" s="50"/>
      <c r="H275" s="50"/>
      <c r="I275" s="50"/>
      <c r="J275" s="50"/>
      <c r="K275" s="50"/>
      <c r="L275" s="50"/>
      <c r="M275" s="50"/>
      <c r="N275" s="50"/>
      <c r="O275" s="50"/>
      <c r="P275" s="50"/>
      <c r="Q275" s="50"/>
      <c r="R275" s="50"/>
      <c r="S275" s="50"/>
      <c r="T275" s="50"/>
      <c r="U275" s="50"/>
      <c r="V275" s="50"/>
      <c r="W275" s="50"/>
      <c r="X275" s="50"/>
    </row>
  </sheetData>
  <pageMargins left="0.74803149606299213" right="0.74803149606299213" top="0.98425196850393704" bottom="0.98425196850393704" header="0.51181102362204722" footer="0.51181102362204722"/>
  <pageSetup paperSize="9" scale="29" firstPageNumber="43" fitToHeight="2" orientation="landscape" useFirstPageNumber="1" r:id="rId1"/>
  <headerFooter alignWithMargins="0">
    <oddFooter>&amp;R Page &amp;P</oddFooter>
  </headerFooter>
  <rowBreaks count="4" manualBreakCount="4">
    <brk id="31" max="22" man="1"/>
    <brk id="61" max="22" man="1"/>
    <brk id="93" max="22" man="1"/>
    <brk id="118" max="22" man="1"/>
  </rowBreaks>
</worksheet>
</file>

<file path=xl/worksheets/sheet18.xml><?xml version="1.0" encoding="utf-8"?>
<worksheet xmlns="http://schemas.openxmlformats.org/spreadsheetml/2006/main" xmlns:r="http://schemas.openxmlformats.org/officeDocument/2006/relationships">
  <sheetPr>
    <tabColor rgb="FF00B050"/>
  </sheetPr>
  <dimension ref="A1:AB211"/>
  <sheetViews>
    <sheetView view="pageBreakPreview" zoomScale="53" zoomScaleNormal="65" zoomScaleSheetLayoutView="53" workbookViewId="0">
      <pane ySplit="1" topLeftCell="A2" activePane="bottomLeft" state="frozen"/>
      <selection activeCell="Y85" sqref="Y85"/>
      <selection pane="bottomLeft" activeCell="Z9" sqref="Z9"/>
    </sheetView>
  </sheetViews>
  <sheetFormatPr defaultRowHeight="12.75"/>
  <cols>
    <col min="1" max="1" width="55.7109375" style="50" customWidth="1"/>
    <col min="2" max="22" width="18.7109375" style="51" customWidth="1"/>
    <col min="23" max="23" width="21.7109375" style="51" customWidth="1"/>
    <col min="24" max="24" width="15" style="51" customWidth="1"/>
    <col min="25" max="16384" width="9.140625" style="50"/>
  </cols>
  <sheetData>
    <row r="1" spans="1:24" ht="249.95" customHeight="1">
      <c r="A1" s="247" t="s">
        <v>495</v>
      </c>
      <c r="B1" s="67" t="s">
        <v>26</v>
      </c>
      <c r="C1" s="185" t="s">
        <v>27</v>
      </c>
      <c r="D1" s="185" t="s">
        <v>28</v>
      </c>
      <c r="E1" s="185" t="s">
        <v>29</v>
      </c>
      <c r="F1" s="185" t="s">
        <v>17</v>
      </c>
      <c r="G1" s="67" t="s">
        <v>30</v>
      </c>
      <c r="H1" s="185" t="s">
        <v>31</v>
      </c>
      <c r="I1" s="185" t="s">
        <v>24</v>
      </c>
      <c r="J1" s="185" t="s">
        <v>32</v>
      </c>
      <c r="K1" s="185" t="s">
        <v>33</v>
      </c>
      <c r="L1" s="67" t="s">
        <v>40</v>
      </c>
      <c r="M1" s="185" t="s">
        <v>34</v>
      </c>
      <c r="N1" s="186" t="s">
        <v>35</v>
      </c>
      <c r="O1" s="185" t="s">
        <v>36</v>
      </c>
      <c r="P1" s="186" t="s">
        <v>37</v>
      </c>
      <c r="Q1" s="67" t="s">
        <v>41</v>
      </c>
      <c r="R1" s="185" t="s">
        <v>20</v>
      </c>
      <c r="S1" s="185" t="s">
        <v>21</v>
      </c>
      <c r="T1" s="185" t="s">
        <v>22</v>
      </c>
      <c r="U1" s="186" t="s">
        <v>38</v>
      </c>
      <c r="V1" s="185" t="s">
        <v>39</v>
      </c>
      <c r="W1" s="10" t="s">
        <v>25</v>
      </c>
      <c r="X1" s="10"/>
    </row>
    <row r="2" spans="1:24" ht="50.1" customHeight="1">
      <c r="A2" s="70" t="s">
        <v>122</v>
      </c>
      <c r="B2" s="71"/>
      <c r="C2" s="71"/>
      <c r="D2" s="71"/>
      <c r="E2" s="71"/>
      <c r="F2" s="71"/>
      <c r="G2" s="71"/>
      <c r="H2" s="71"/>
      <c r="I2" s="71"/>
      <c r="J2" s="71"/>
      <c r="K2" s="71"/>
      <c r="L2" s="71"/>
      <c r="M2" s="71"/>
      <c r="N2" s="71"/>
      <c r="O2" s="71"/>
      <c r="P2" s="71"/>
      <c r="Q2" s="71"/>
      <c r="R2" s="71"/>
      <c r="S2" s="71"/>
      <c r="T2" s="71"/>
      <c r="U2" s="71"/>
      <c r="V2" s="71"/>
      <c r="W2" s="71"/>
      <c r="X2" s="55"/>
    </row>
    <row r="3" spans="1:24" ht="39.950000000000003" customHeight="1">
      <c r="A3" s="163" t="s">
        <v>228</v>
      </c>
      <c r="B3" s="164">
        <f>SUM(C3:F3)</f>
        <v>19</v>
      </c>
      <c r="C3" s="164">
        <v>5</v>
      </c>
      <c r="D3" s="164">
        <v>4</v>
      </c>
      <c r="E3" s="164">
        <v>4</v>
      </c>
      <c r="F3" s="164">
        <v>6</v>
      </c>
      <c r="G3" s="164">
        <f>SUM(H3:K3)</f>
        <v>18</v>
      </c>
      <c r="H3" s="164">
        <v>6</v>
      </c>
      <c r="I3" s="164">
        <v>3</v>
      </c>
      <c r="J3" s="164">
        <v>0</v>
      </c>
      <c r="K3" s="164">
        <v>9</v>
      </c>
      <c r="L3" s="164">
        <f>SUM(M3:P3)</f>
        <v>18</v>
      </c>
      <c r="M3" s="164"/>
      <c r="N3" s="164">
        <v>7</v>
      </c>
      <c r="O3" s="164">
        <v>3</v>
      </c>
      <c r="P3" s="164">
        <v>8</v>
      </c>
      <c r="Q3" s="164">
        <f>+SUM(R3:V3)</f>
        <v>20</v>
      </c>
      <c r="R3" s="164">
        <v>2</v>
      </c>
      <c r="S3" s="164">
        <v>13</v>
      </c>
      <c r="T3" s="164">
        <v>2</v>
      </c>
      <c r="U3" s="164">
        <v>2</v>
      </c>
      <c r="V3" s="164">
        <v>1</v>
      </c>
      <c r="W3" s="164">
        <f>B3+G3+L3+Q3</f>
        <v>75</v>
      </c>
      <c r="X3" s="5"/>
    </row>
    <row r="4" spans="1:24" ht="39.950000000000003" customHeight="1">
      <c r="A4" s="72" t="s">
        <v>385</v>
      </c>
      <c r="B4" s="73">
        <f>SUM(C4:F4)</f>
        <v>24</v>
      </c>
      <c r="C4" s="27">
        <v>5</v>
      </c>
      <c r="D4" s="27">
        <v>7</v>
      </c>
      <c r="E4" s="27">
        <v>5</v>
      </c>
      <c r="F4" s="27">
        <v>7</v>
      </c>
      <c r="G4" s="73">
        <f>SUM(H4:K4)</f>
        <v>16</v>
      </c>
      <c r="H4" s="27">
        <v>5</v>
      </c>
      <c r="I4" s="27">
        <v>4</v>
      </c>
      <c r="J4" s="27">
        <v>0</v>
      </c>
      <c r="K4" s="27">
        <v>7</v>
      </c>
      <c r="L4" s="73">
        <f>SUM(M4:P4)</f>
        <v>29</v>
      </c>
      <c r="M4" s="27">
        <v>6</v>
      </c>
      <c r="N4" s="27">
        <v>8</v>
      </c>
      <c r="O4" s="27">
        <v>7</v>
      </c>
      <c r="P4" s="27">
        <v>8</v>
      </c>
      <c r="Q4" s="73">
        <f>+SUM(R4:V4)</f>
        <v>19</v>
      </c>
      <c r="R4" s="27">
        <v>2</v>
      </c>
      <c r="S4" s="27">
        <v>12</v>
      </c>
      <c r="T4" s="27">
        <v>2</v>
      </c>
      <c r="U4" s="27">
        <v>2</v>
      </c>
      <c r="V4" s="27">
        <v>1</v>
      </c>
      <c r="W4" s="5">
        <f>B4+G4+L4+Q4</f>
        <v>88</v>
      </c>
      <c r="X4" s="5"/>
    </row>
    <row r="5" spans="1:24" ht="39.950000000000003" customHeight="1">
      <c r="A5" s="72" t="s">
        <v>227</v>
      </c>
      <c r="B5" s="73">
        <f>SUM(C5:F5)</f>
        <v>0</v>
      </c>
      <c r="C5" s="27"/>
      <c r="D5" s="27"/>
      <c r="E5" s="27"/>
      <c r="F5" s="27"/>
      <c r="G5" s="73">
        <f>SUM(H5:K5)</f>
        <v>0</v>
      </c>
      <c r="H5" s="27"/>
      <c r="I5" s="27"/>
      <c r="J5" s="27"/>
      <c r="K5" s="27"/>
      <c r="L5" s="73">
        <f>SUM(M5:P5)</f>
        <v>0</v>
      </c>
      <c r="M5" s="27"/>
      <c r="N5" s="27"/>
      <c r="O5" s="27"/>
      <c r="P5" s="27"/>
      <c r="Q5" s="73">
        <f>+SUM(R5:V5)</f>
        <v>0</v>
      </c>
      <c r="R5" s="27"/>
      <c r="S5" s="27"/>
      <c r="T5" s="27"/>
      <c r="U5" s="27"/>
      <c r="V5" s="27"/>
      <c r="W5" s="5">
        <f>B5+G5+L5+Q5</f>
        <v>0</v>
      </c>
      <c r="X5" s="5"/>
    </row>
    <row r="6" spans="1:24" ht="50.1" customHeight="1">
      <c r="A6" s="70" t="s">
        <v>121</v>
      </c>
      <c r="B6" s="71"/>
      <c r="C6" s="71"/>
      <c r="D6" s="71"/>
      <c r="E6" s="71"/>
      <c r="F6" s="71"/>
      <c r="G6" s="71"/>
      <c r="H6" s="71"/>
      <c r="I6" s="71"/>
      <c r="J6" s="71"/>
      <c r="K6" s="71"/>
      <c r="L6" s="71"/>
      <c r="M6" s="71"/>
      <c r="N6" s="71"/>
      <c r="O6" s="71"/>
      <c r="P6" s="71"/>
      <c r="Q6" s="71"/>
      <c r="R6" s="71"/>
      <c r="S6" s="71"/>
      <c r="T6" s="71"/>
      <c r="U6" s="71"/>
      <c r="V6" s="71"/>
      <c r="W6" s="71"/>
      <c r="X6" s="55"/>
    </row>
    <row r="7" spans="1:24" ht="39.950000000000003" customHeight="1">
      <c r="A7" s="163" t="s">
        <v>228</v>
      </c>
      <c r="B7" s="164">
        <f>SUM(C7:F7)</f>
        <v>13</v>
      </c>
      <c r="C7" s="164">
        <v>2</v>
      </c>
      <c r="D7" s="164">
        <v>4</v>
      </c>
      <c r="E7" s="164">
        <v>5</v>
      </c>
      <c r="F7" s="164">
        <v>2</v>
      </c>
      <c r="G7" s="164">
        <f>SUM(H7:K7)</f>
        <v>10</v>
      </c>
      <c r="H7" s="164">
        <v>0</v>
      </c>
      <c r="I7" s="164">
        <v>5</v>
      </c>
      <c r="J7" s="164">
        <v>5</v>
      </c>
      <c r="K7" s="164">
        <v>0</v>
      </c>
      <c r="L7" s="164">
        <f>SUM(M7:P7)</f>
        <v>6</v>
      </c>
      <c r="M7" s="164"/>
      <c r="N7" s="164">
        <v>1</v>
      </c>
      <c r="O7" s="164">
        <v>5</v>
      </c>
      <c r="P7" s="164">
        <v>0</v>
      </c>
      <c r="Q7" s="164">
        <f>+SUM(R7:V7)</f>
        <v>8</v>
      </c>
      <c r="R7" s="164">
        <v>2</v>
      </c>
      <c r="S7" s="164">
        <v>0</v>
      </c>
      <c r="T7" s="164">
        <v>2</v>
      </c>
      <c r="U7" s="164">
        <v>2</v>
      </c>
      <c r="V7" s="164">
        <v>2</v>
      </c>
      <c r="W7" s="164">
        <f>B7+G7+L7+Q7</f>
        <v>37</v>
      </c>
      <c r="X7" s="5"/>
    </row>
    <row r="8" spans="1:24" s="54" customFormat="1" ht="39.950000000000003" customHeight="1">
      <c r="A8" s="72" t="s">
        <v>226</v>
      </c>
      <c r="B8" s="73">
        <f>SUM(C8:F8)</f>
        <v>13</v>
      </c>
      <c r="C8" s="27">
        <v>2</v>
      </c>
      <c r="D8" s="27">
        <v>2</v>
      </c>
      <c r="E8" s="27">
        <v>9</v>
      </c>
      <c r="F8" s="27">
        <v>0</v>
      </c>
      <c r="G8" s="73">
        <f>SUM(H8:K8)</f>
        <v>13</v>
      </c>
      <c r="H8" s="27">
        <v>1</v>
      </c>
      <c r="I8" s="27">
        <v>0</v>
      </c>
      <c r="J8" s="27">
        <v>5</v>
      </c>
      <c r="K8" s="27">
        <v>7</v>
      </c>
      <c r="L8" s="73">
        <f>SUM(M8:P8)</f>
        <v>15</v>
      </c>
      <c r="M8" s="27">
        <v>7</v>
      </c>
      <c r="N8" s="27">
        <v>8</v>
      </c>
      <c r="O8" s="27">
        <v>0</v>
      </c>
      <c r="P8" s="27">
        <v>0</v>
      </c>
      <c r="Q8" s="73">
        <f>+SUM(R8:V8)</f>
        <v>12</v>
      </c>
      <c r="R8" s="27">
        <v>5</v>
      </c>
      <c r="S8" s="27">
        <v>0</v>
      </c>
      <c r="T8" s="27">
        <v>2</v>
      </c>
      <c r="U8" s="27">
        <v>3</v>
      </c>
      <c r="V8" s="27">
        <v>2</v>
      </c>
      <c r="W8" s="5">
        <f>B8+G8+L8+Q8</f>
        <v>53</v>
      </c>
      <c r="X8" s="7"/>
    </row>
    <row r="9" spans="1:24" ht="39.950000000000003" customHeight="1">
      <c r="A9" s="72" t="s">
        <v>227</v>
      </c>
      <c r="B9" s="73">
        <f>SUM(C9:F9)</f>
        <v>0</v>
      </c>
      <c r="C9" s="27"/>
      <c r="D9" s="27"/>
      <c r="E9" s="27"/>
      <c r="F9" s="27"/>
      <c r="G9" s="73">
        <f>SUM(H9:K9)</f>
        <v>0</v>
      </c>
      <c r="H9" s="27"/>
      <c r="I9" s="27"/>
      <c r="J9" s="27"/>
      <c r="K9" s="27"/>
      <c r="L9" s="73">
        <f>SUM(M9:P9)</f>
        <v>0</v>
      </c>
      <c r="M9" s="27"/>
      <c r="N9" s="27"/>
      <c r="O9" s="27"/>
      <c r="P9" s="27"/>
      <c r="Q9" s="73">
        <f>+SUM(R9:V9)</f>
        <v>0</v>
      </c>
      <c r="R9" s="27"/>
      <c r="S9" s="27"/>
      <c r="T9" s="27"/>
      <c r="U9" s="27"/>
      <c r="V9" s="27"/>
      <c r="W9" s="5">
        <f>B9+G9+L9+Q9</f>
        <v>0</v>
      </c>
      <c r="X9" s="5"/>
    </row>
    <row r="10" spans="1:24" ht="50.1" customHeight="1">
      <c r="A10" s="70" t="s">
        <v>384</v>
      </c>
      <c r="B10" s="71"/>
      <c r="C10" s="71"/>
      <c r="D10" s="71"/>
      <c r="E10" s="71"/>
      <c r="F10" s="71"/>
      <c r="G10" s="71"/>
      <c r="H10" s="71"/>
      <c r="I10" s="71"/>
      <c r="J10" s="71"/>
      <c r="K10" s="71"/>
      <c r="L10" s="71"/>
      <c r="M10" s="71"/>
      <c r="N10" s="71"/>
      <c r="O10" s="71"/>
      <c r="P10" s="71"/>
      <c r="Q10" s="71"/>
      <c r="R10" s="71"/>
      <c r="S10" s="71"/>
      <c r="T10" s="71"/>
      <c r="U10" s="71"/>
      <c r="V10" s="71"/>
      <c r="W10" s="71"/>
      <c r="X10" s="5"/>
    </row>
    <row r="11" spans="1:24" s="54" customFormat="1" ht="39.950000000000003" customHeight="1">
      <c r="A11" s="163" t="s">
        <v>387</v>
      </c>
      <c r="B11" s="213">
        <f>SUM(C11:F11)</f>
        <v>0</v>
      </c>
      <c r="C11" s="213"/>
      <c r="D11" s="213"/>
      <c r="E11" s="213"/>
      <c r="F11" s="213"/>
      <c r="G11" s="213">
        <f>SUM(H11:K11)</f>
        <v>0</v>
      </c>
      <c r="H11" s="213"/>
      <c r="I11" s="213"/>
      <c r="J11" s="213"/>
      <c r="K11" s="213"/>
      <c r="L11" s="213">
        <f>SUM(M11:P11)</f>
        <v>0</v>
      </c>
      <c r="M11" s="213"/>
      <c r="N11" s="213"/>
      <c r="O11" s="213"/>
      <c r="P11" s="213"/>
      <c r="Q11" s="213">
        <f>+SUM(R11:V11)</f>
        <v>0</v>
      </c>
      <c r="R11" s="213"/>
      <c r="S11" s="213"/>
      <c r="T11" s="213"/>
      <c r="U11" s="213"/>
      <c r="V11" s="213"/>
      <c r="W11" s="213">
        <f>B11+G11+L11+Q11</f>
        <v>0</v>
      </c>
      <c r="X11" s="7"/>
    </row>
    <row r="12" spans="1:24" ht="39.950000000000003" customHeight="1">
      <c r="A12" s="72" t="s">
        <v>226</v>
      </c>
      <c r="B12" s="73">
        <f>SUM(C12:F12)</f>
        <v>107</v>
      </c>
      <c r="C12" s="27">
        <v>17</v>
      </c>
      <c r="D12" s="27">
        <v>40</v>
      </c>
      <c r="E12" s="27">
        <v>35</v>
      </c>
      <c r="F12" s="27">
        <v>15</v>
      </c>
      <c r="G12" s="73">
        <f>SUM(H12:K12)</f>
        <v>130</v>
      </c>
      <c r="H12" s="27">
        <v>48</v>
      </c>
      <c r="I12" s="27">
        <v>48</v>
      </c>
      <c r="J12" s="27">
        <v>19</v>
      </c>
      <c r="K12" s="27">
        <v>15</v>
      </c>
      <c r="L12" s="73">
        <f>SUM(M12:P12)</f>
        <v>395</v>
      </c>
      <c r="M12" s="27">
        <v>0</v>
      </c>
      <c r="N12" s="27">
        <v>5</v>
      </c>
      <c r="O12" s="27">
        <v>290</v>
      </c>
      <c r="P12" s="27">
        <v>100</v>
      </c>
      <c r="Q12" s="73">
        <f>+SUM(R12:V12)</f>
        <v>172</v>
      </c>
      <c r="R12" s="27">
        <v>29</v>
      </c>
      <c r="S12" s="27">
        <v>63</v>
      </c>
      <c r="T12" s="27">
        <v>34</v>
      </c>
      <c r="U12" s="27">
        <v>9</v>
      </c>
      <c r="V12" s="27">
        <v>37</v>
      </c>
      <c r="W12" s="5">
        <f>B12+G12+L12+Q12</f>
        <v>804</v>
      </c>
      <c r="X12" s="5"/>
    </row>
    <row r="13" spans="1:24" s="54" customFormat="1" ht="39.950000000000003" customHeight="1">
      <c r="A13" s="72" t="s">
        <v>227</v>
      </c>
      <c r="B13" s="73">
        <f>SUM(C13:F13)</f>
        <v>0</v>
      </c>
      <c r="C13" s="27"/>
      <c r="D13" s="27"/>
      <c r="E13" s="27"/>
      <c r="F13" s="27"/>
      <c r="G13" s="73">
        <f>SUM(H13:K13)</f>
        <v>0</v>
      </c>
      <c r="H13" s="27"/>
      <c r="I13" s="27"/>
      <c r="J13" s="27"/>
      <c r="K13" s="27"/>
      <c r="L13" s="73">
        <f>SUM(M13:P13)</f>
        <v>0</v>
      </c>
      <c r="M13" s="27"/>
      <c r="N13" s="27"/>
      <c r="O13" s="27"/>
      <c r="P13" s="27"/>
      <c r="Q13" s="73">
        <f>+SUM(R13:V13)</f>
        <v>0</v>
      </c>
      <c r="R13" s="27"/>
      <c r="S13" s="27"/>
      <c r="T13" s="27"/>
      <c r="U13" s="27"/>
      <c r="V13" s="27"/>
      <c r="W13" s="5">
        <f>B13+G13+L13+Q13</f>
        <v>0</v>
      </c>
      <c r="X13" s="7"/>
    </row>
    <row r="14" spans="1:24" ht="39.950000000000003" customHeight="1">
      <c r="A14" s="74" t="s">
        <v>189</v>
      </c>
      <c r="B14" s="75">
        <f>SUM(C14:F14)</f>
        <v>107</v>
      </c>
      <c r="C14" s="75">
        <f>C12+C13</f>
        <v>17</v>
      </c>
      <c r="D14" s="75">
        <f>D12+D13</f>
        <v>40</v>
      </c>
      <c r="E14" s="75">
        <f>E12+E13</f>
        <v>35</v>
      </c>
      <c r="F14" s="75">
        <f>F12+F13</f>
        <v>15</v>
      </c>
      <c r="G14" s="75">
        <f>SUM(H14:K14)</f>
        <v>130</v>
      </c>
      <c r="H14" s="75">
        <f>H12+H13</f>
        <v>48</v>
      </c>
      <c r="I14" s="75">
        <f>I12+I13</f>
        <v>48</v>
      </c>
      <c r="J14" s="75">
        <f>J12+J13</f>
        <v>19</v>
      </c>
      <c r="K14" s="75">
        <f>K12+K13</f>
        <v>15</v>
      </c>
      <c r="L14" s="75">
        <f>SUM(M14:P14)</f>
        <v>395</v>
      </c>
      <c r="M14" s="75">
        <f>M12+M13</f>
        <v>0</v>
      </c>
      <c r="N14" s="75">
        <f>N12+N13</f>
        <v>5</v>
      </c>
      <c r="O14" s="75">
        <f>O12+O13</f>
        <v>290</v>
      </c>
      <c r="P14" s="75">
        <f>P12+P13</f>
        <v>100</v>
      </c>
      <c r="Q14" s="75">
        <f>+SUM(R14:V14)</f>
        <v>172</v>
      </c>
      <c r="R14" s="75">
        <f>R12+R13</f>
        <v>29</v>
      </c>
      <c r="S14" s="75">
        <f>S12+S13</f>
        <v>63</v>
      </c>
      <c r="T14" s="75">
        <f>T12+T13</f>
        <v>34</v>
      </c>
      <c r="U14" s="75">
        <f>U12+U13</f>
        <v>9</v>
      </c>
      <c r="V14" s="75">
        <f>V12+V13</f>
        <v>37</v>
      </c>
      <c r="W14" s="75">
        <f>B14+G14+L14+Q14</f>
        <v>804</v>
      </c>
      <c r="X14" s="5"/>
    </row>
    <row r="15" spans="1:24" s="54" customFormat="1" ht="50.1" customHeight="1">
      <c r="A15" s="70" t="s">
        <v>383</v>
      </c>
      <c r="B15" s="71"/>
      <c r="C15" s="71"/>
      <c r="D15" s="71"/>
      <c r="E15" s="71"/>
      <c r="F15" s="71"/>
      <c r="G15" s="71"/>
      <c r="H15" s="71"/>
      <c r="I15" s="71"/>
      <c r="J15" s="71"/>
      <c r="K15" s="71"/>
      <c r="L15" s="71"/>
      <c r="M15" s="71"/>
      <c r="N15" s="71"/>
      <c r="O15" s="71"/>
      <c r="P15" s="71"/>
      <c r="Q15" s="71"/>
      <c r="R15" s="71"/>
      <c r="S15" s="71"/>
      <c r="T15" s="71"/>
      <c r="U15" s="71"/>
      <c r="V15" s="71"/>
      <c r="W15" s="71"/>
      <c r="X15" s="7"/>
    </row>
    <row r="16" spans="1:24" ht="39.950000000000003" customHeight="1">
      <c r="A16" s="163" t="s">
        <v>387</v>
      </c>
      <c r="B16" s="213">
        <f>SUM(C16:F16)</f>
        <v>0</v>
      </c>
      <c r="C16" s="213"/>
      <c r="D16" s="213"/>
      <c r="E16" s="213"/>
      <c r="F16" s="213"/>
      <c r="G16" s="213">
        <f>SUM(H16:K16)</f>
        <v>0</v>
      </c>
      <c r="H16" s="213"/>
      <c r="I16" s="213"/>
      <c r="J16" s="213"/>
      <c r="K16" s="213"/>
      <c r="L16" s="213">
        <f>SUM(M16:P16)</f>
        <v>0</v>
      </c>
      <c r="M16" s="213"/>
      <c r="N16" s="213"/>
      <c r="O16" s="213"/>
      <c r="P16" s="213"/>
      <c r="Q16" s="213">
        <f>+SUM(R16:V16)</f>
        <v>0</v>
      </c>
      <c r="R16" s="213"/>
      <c r="S16" s="213"/>
      <c r="T16" s="213"/>
      <c r="U16" s="213"/>
      <c r="V16" s="213"/>
      <c r="W16" s="213">
        <f>B16+G16+L16+Q16</f>
        <v>0</v>
      </c>
      <c r="X16" s="5"/>
    </row>
    <row r="17" spans="1:24" s="54" customFormat="1" ht="39.950000000000003" customHeight="1">
      <c r="A17" s="72" t="s">
        <v>226</v>
      </c>
      <c r="B17" s="73">
        <f>SUM(C17:F17)</f>
        <v>98</v>
      </c>
      <c r="C17" s="27">
        <v>17</v>
      </c>
      <c r="D17" s="27">
        <v>37</v>
      </c>
      <c r="E17" s="27">
        <v>33</v>
      </c>
      <c r="F17" s="27">
        <v>11</v>
      </c>
      <c r="G17" s="73">
        <f>SUM(H17:K17)</f>
        <v>113</v>
      </c>
      <c r="H17" s="27">
        <v>44</v>
      </c>
      <c r="I17" s="27">
        <v>38</v>
      </c>
      <c r="J17" s="27">
        <v>16</v>
      </c>
      <c r="K17" s="27">
        <v>15</v>
      </c>
      <c r="L17" s="73">
        <f>SUM(M17:P17)</f>
        <v>99</v>
      </c>
      <c r="M17" s="27">
        <v>0</v>
      </c>
      <c r="N17" s="27">
        <v>5</v>
      </c>
      <c r="O17" s="27">
        <v>45</v>
      </c>
      <c r="P17" s="27">
        <v>49</v>
      </c>
      <c r="Q17" s="73">
        <f>+SUM(R17:V17)</f>
        <v>113</v>
      </c>
      <c r="R17" s="27">
        <v>13</v>
      </c>
      <c r="S17" s="27">
        <v>40</v>
      </c>
      <c r="T17" s="27">
        <v>23</v>
      </c>
      <c r="U17" s="27">
        <v>6</v>
      </c>
      <c r="V17" s="27">
        <v>31</v>
      </c>
      <c r="W17" s="5">
        <f>B17+G17+L17+Q17</f>
        <v>423</v>
      </c>
      <c r="X17" s="7"/>
    </row>
    <row r="18" spans="1:24" s="52" customFormat="1" ht="39.950000000000003" customHeight="1">
      <c r="A18" s="72" t="s">
        <v>227</v>
      </c>
      <c r="B18" s="73">
        <f>SUM(C18:F18)</f>
        <v>0</v>
      </c>
      <c r="C18" s="27"/>
      <c r="D18" s="27"/>
      <c r="E18" s="27"/>
      <c r="F18" s="27"/>
      <c r="G18" s="73">
        <f>SUM(H18:K18)</f>
        <v>0</v>
      </c>
      <c r="H18" s="27"/>
      <c r="I18" s="27"/>
      <c r="J18" s="27"/>
      <c r="K18" s="27"/>
      <c r="L18" s="73">
        <f>SUM(M18:P18)</f>
        <v>0</v>
      </c>
      <c r="M18" s="27"/>
      <c r="N18" s="27"/>
      <c r="O18" s="27"/>
      <c r="P18" s="27"/>
      <c r="Q18" s="73">
        <f>+SUM(R18:V18)</f>
        <v>0</v>
      </c>
      <c r="R18" s="27"/>
      <c r="S18" s="27"/>
      <c r="T18" s="27"/>
      <c r="U18" s="27"/>
      <c r="V18" s="27"/>
      <c r="W18" s="5">
        <f>B18+G18+L18+Q18</f>
        <v>0</v>
      </c>
      <c r="X18" s="53"/>
    </row>
    <row r="19" spans="1:24" s="52" customFormat="1" ht="30" customHeight="1">
      <c r="A19" s="74" t="s">
        <v>189</v>
      </c>
      <c r="B19" s="75">
        <f>SUM(C19:F19)</f>
        <v>98</v>
      </c>
      <c r="C19" s="75">
        <f>C17+C18</f>
        <v>17</v>
      </c>
      <c r="D19" s="75">
        <f>D17+D18</f>
        <v>37</v>
      </c>
      <c r="E19" s="75">
        <f>E17+E18</f>
        <v>33</v>
      </c>
      <c r="F19" s="75">
        <f>F17+F18</f>
        <v>11</v>
      </c>
      <c r="G19" s="75">
        <f>SUM(H19:K19)</f>
        <v>113</v>
      </c>
      <c r="H19" s="75">
        <f>H17+H18</f>
        <v>44</v>
      </c>
      <c r="I19" s="75">
        <f>I17+I18</f>
        <v>38</v>
      </c>
      <c r="J19" s="75">
        <f>J17+J18</f>
        <v>16</v>
      </c>
      <c r="K19" s="75">
        <f>K17+K18</f>
        <v>15</v>
      </c>
      <c r="L19" s="75">
        <f>SUM(M19:P19)</f>
        <v>99</v>
      </c>
      <c r="M19" s="75">
        <f>M17+M18</f>
        <v>0</v>
      </c>
      <c r="N19" s="75">
        <f>N17+N18</f>
        <v>5</v>
      </c>
      <c r="O19" s="75">
        <f>O17+O18</f>
        <v>45</v>
      </c>
      <c r="P19" s="75">
        <f>P17+P18</f>
        <v>49</v>
      </c>
      <c r="Q19" s="75">
        <f>+SUM(R19:V19)</f>
        <v>113</v>
      </c>
      <c r="R19" s="75">
        <f>R17+R18</f>
        <v>13</v>
      </c>
      <c r="S19" s="75">
        <f>S17+S18</f>
        <v>40</v>
      </c>
      <c r="T19" s="75">
        <f>T17+T18</f>
        <v>23</v>
      </c>
      <c r="U19" s="75">
        <f>U17+U18</f>
        <v>6</v>
      </c>
      <c r="V19" s="75">
        <f>V17+V18</f>
        <v>31</v>
      </c>
      <c r="W19" s="75">
        <f>B19+G19+L19+Q19</f>
        <v>423</v>
      </c>
      <c r="X19" s="53"/>
    </row>
    <row r="20" spans="1:24" ht="50.1" customHeight="1">
      <c r="A20" s="70" t="s">
        <v>449</v>
      </c>
      <c r="B20" s="71"/>
      <c r="C20" s="71"/>
      <c r="D20" s="71"/>
      <c r="E20" s="71"/>
      <c r="F20" s="71"/>
      <c r="G20" s="71"/>
      <c r="H20" s="71"/>
      <c r="I20" s="71"/>
      <c r="J20" s="71"/>
      <c r="K20" s="71"/>
      <c r="L20" s="71"/>
      <c r="M20" s="71"/>
      <c r="N20" s="71"/>
      <c r="O20" s="71"/>
      <c r="P20" s="71"/>
      <c r="Q20" s="71"/>
      <c r="R20" s="71"/>
      <c r="S20" s="71"/>
      <c r="T20" s="71"/>
      <c r="U20" s="71"/>
      <c r="V20" s="71"/>
      <c r="W20" s="71"/>
      <c r="X20" s="5"/>
    </row>
    <row r="21" spans="1:24" ht="39.950000000000003" customHeight="1">
      <c r="A21" s="163" t="s">
        <v>387</v>
      </c>
      <c r="B21" s="213">
        <f>SUM(C21:F21)</f>
        <v>0</v>
      </c>
      <c r="C21" s="213"/>
      <c r="D21" s="213"/>
      <c r="E21" s="213"/>
      <c r="F21" s="213"/>
      <c r="G21" s="213">
        <f>SUM(H21:K21)</f>
        <v>0</v>
      </c>
      <c r="H21" s="213"/>
      <c r="I21" s="213"/>
      <c r="J21" s="213"/>
      <c r="K21" s="213"/>
      <c r="L21" s="213">
        <f>SUM(M21:P21)</f>
        <v>0</v>
      </c>
      <c r="M21" s="213"/>
      <c r="N21" s="213"/>
      <c r="O21" s="213"/>
      <c r="P21" s="213"/>
      <c r="Q21" s="213">
        <f>+SUM(R21:V21)</f>
        <v>0</v>
      </c>
      <c r="R21" s="213"/>
      <c r="S21" s="213"/>
      <c r="T21" s="213"/>
      <c r="U21" s="213"/>
      <c r="V21" s="213"/>
      <c r="W21" s="213">
        <f>B21+G21+L21+Q21</f>
        <v>0</v>
      </c>
      <c r="X21" s="7"/>
    </row>
    <row r="22" spans="1:24" ht="39.950000000000003" customHeight="1">
      <c r="A22" s="72" t="s">
        <v>226</v>
      </c>
      <c r="B22" s="73">
        <f>SUM(C22:F22)</f>
        <v>77</v>
      </c>
      <c r="C22" s="27">
        <v>11</v>
      </c>
      <c r="D22" s="27">
        <v>31</v>
      </c>
      <c r="E22" s="27">
        <v>23</v>
      </c>
      <c r="F22" s="27">
        <v>12</v>
      </c>
      <c r="G22" s="73">
        <f>SUM(H22:K22)</f>
        <v>67</v>
      </c>
      <c r="H22" s="27">
        <v>23</v>
      </c>
      <c r="I22" s="27">
        <v>20</v>
      </c>
      <c r="J22" s="27">
        <v>14</v>
      </c>
      <c r="K22" s="27">
        <v>10</v>
      </c>
      <c r="L22" s="73">
        <f>SUM(M22:P22)</f>
        <v>102</v>
      </c>
      <c r="M22" s="27">
        <v>0</v>
      </c>
      <c r="N22" s="27">
        <v>5</v>
      </c>
      <c r="O22" s="27">
        <v>54</v>
      </c>
      <c r="P22" s="27">
        <v>43</v>
      </c>
      <c r="Q22" s="73">
        <f>+SUM(R22:V22)</f>
        <v>123</v>
      </c>
      <c r="R22" s="27">
        <v>15</v>
      </c>
      <c r="S22" s="27">
        <v>50</v>
      </c>
      <c r="T22" s="27">
        <v>21</v>
      </c>
      <c r="U22" s="27">
        <v>6</v>
      </c>
      <c r="V22" s="27">
        <v>31</v>
      </c>
      <c r="W22" s="5">
        <f>B22+G22+L22+Q22</f>
        <v>369</v>
      </c>
      <c r="X22" s="5"/>
    </row>
    <row r="23" spans="1:24" ht="39.950000000000003" customHeight="1">
      <c r="A23" s="72" t="s">
        <v>227</v>
      </c>
      <c r="B23" s="73">
        <f>SUM(C23:F23)</f>
        <v>0</v>
      </c>
      <c r="C23" s="27"/>
      <c r="D23" s="27"/>
      <c r="E23" s="27"/>
      <c r="F23" s="27"/>
      <c r="G23" s="73">
        <f>SUM(H23:K23)</f>
        <v>0</v>
      </c>
      <c r="H23" s="27"/>
      <c r="I23" s="27"/>
      <c r="J23" s="27"/>
      <c r="K23" s="27"/>
      <c r="L23" s="73">
        <f>SUM(M23:P23)</f>
        <v>0</v>
      </c>
      <c r="M23" s="27"/>
      <c r="N23" s="27"/>
      <c r="O23" s="27"/>
      <c r="P23" s="27"/>
      <c r="Q23" s="73">
        <f>+SUM(R23:V23)</f>
        <v>0</v>
      </c>
      <c r="R23" s="27"/>
      <c r="S23" s="27"/>
      <c r="T23" s="27"/>
      <c r="U23" s="27"/>
      <c r="V23" s="27"/>
      <c r="W23" s="5">
        <f>B23+G23+L23+Q23</f>
        <v>0</v>
      </c>
      <c r="X23" s="7"/>
    </row>
    <row r="24" spans="1:24" ht="39.950000000000003" customHeight="1">
      <c r="A24" s="74" t="s">
        <v>189</v>
      </c>
      <c r="B24" s="75">
        <f>SUM(C24:F24)</f>
        <v>77</v>
      </c>
      <c r="C24" s="75">
        <f>C22+C23</f>
        <v>11</v>
      </c>
      <c r="D24" s="75">
        <f>D22+D23</f>
        <v>31</v>
      </c>
      <c r="E24" s="75">
        <f>E22+E23</f>
        <v>23</v>
      </c>
      <c r="F24" s="75">
        <f>F22+F23</f>
        <v>12</v>
      </c>
      <c r="G24" s="75">
        <f>SUM(H24:K24)</f>
        <v>67</v>
      </c>
      <c r="H24" s="75">
        <f>H22+H23</f>
        <v>23</v>
      </c>
      <c r="I24" s="75">
        <f>I22+I23</f>
        <v>20</v>
      </c>
      <c r="J24" s="75">
        <f>J22+J23</f>
        <v>14</v>
      </c>
      <c r="K24" s="75">
        <f>K22+K23</f>
        <v>10</v>
      </c>
      <c r="L24" s="75">
        <f>SUM(M24:P24)</f>
        <v>102</v>
      </c>
      <c r="M24" s="75">
        <f>M22+M23</f>
        <v>0</v>
      </c>
      <c r="N24" s="75">
        <f>N22+N23</f>
        <v>5</v>
      </c>
      <c r="O24" s="75">
        <f>O22+O23</f>
        <v>54</v>
      </c>
      <c r="P24" s="75">
        <f>P22+P23</f>
        <v>43</v>
      </c>
      <c r="Q24" s="75">
        <f>+SUM(R24:V24)</f>
        <v>123</v>
      </c>
      <c r="R24" s="75">
        <f>R22+R23</f>
        <v>15</v>
      </c>
      <c r="S24" s="75">
        <f>S22+S23</f>
        <v>50</v>
      </c>
      <c r="T24" s="75">
        <f>T22+T23</f>
        <v>21</v>
      </c>
      <c r="U24" s="75">
        <f>U22+U23</f>
        <v>6</v>
      </c>
      <c r="V24" s="75">
        <f>V22+V23</f>
        <v>31</v>
      </c>
      <c r="W24" s="75">
        <f>B24+G24+L24+Q24</f>
        <v>369</v>
      </c>
      <c r="X24" s="5"/>
    </row>
    <row r="25" spans="1:24" ht="50.1" customHeight="1">
      <c r="A25" s="70" t="s">
        <v>382</v>
      </c>
      <c r="B25" s="71"/>
      <c r="C25" s="71"/>
      <c r="D25" s="71"/>
      <c r="E25" s="71"/>
      <c r="F25" s="71"/>
      <c r="G25" s="71"/>
      <c r="H25" s="71"/>
      <c r="I25" s="71"/>
      <c r="J25" s="71"/>
      <c r="K25" s="71"/>
      <c r="L25" s="71"/>
      <c r="M25" s="71"/>
      <c r="N25" s="71"/>
      <c r="O25" s="71"/>
      <c r="P25" s="71"/>
      <c r="Q25" s="71"/>
      <c r="R25" s="71"/>
      <c r="S25" s="71"/>
      <c r="T25" s="71"/>
      <c r="U25" s="71"/>
      <c r="V25" s="71"/>
      <c r="W25" s="71"/>
      <c r="X25" s="7"/>
    </row>
    <row r="26" spans="1:24" ht="39.950000000000003" customHeight="1">
      <c r="A26" s="163" t="s">
        <v>387</v>
      </c>
      <c r="B26" s="213">
        <f>SUM(C26:F26)</f>
        <v>0</v>
      </c>
      <c r="C26" s="213"/>
      <c r="D26" s="213"/>
      <c r="E26" s="213"/>
      <c r="F26" s="213"/>
      <c r="G26" s="213">
        <f>SUM(H26:K26)</f>
        <v>0</v>
      </c>
      <c r="H26" s="213"/>
      <c r="I26" s="213"/>
      <c r="J26" s="213"/>
      <c r="K26" s="213"/>
      <c r="L26" s="213">
        <f>SUM(M26:P26)</f>
        <v>0</v>
      </c>
      <c r="M26" s="213"/>
      <c r="N26" s="213"/>
      <c r="O26" s="213"/>
      <c r="P26" s="213"/>
      <c r="Q26" s="213">
        <f>+SUM(R26:V26)</f>
        <v>0</v>
      </c>
      <c r="R26" s="213"/>
      <c r="S26" s="213"/>
      <c r="T26" s="213"/>
      <c r="U26" s="213"/>
      <c r="V26" s="213"/>
      <c r="W26" s="213">
        <f>B26+G26+L26+Q26</f>
        <v>0</v>
      </c>
      <c r="X26" s="5"/>
    </row>
    <row r="27" spans="1:24" ht="39.950000000000003" customHeight="1">
      <c r="A27" s="72" t="s">
        <v>226</v>
      </c>
      <c r="B27" s="73">
        <f>SUM(C27:F27)</f>
        <v>14</v>
      </c>
      <c r="C27" s="27">
        <v>3</v>
      </c>
      <c r="D27" s="27">
        <v>7</v>
      </c>
      <c r="E27" s="27">
        <v>2</v>
      </c>
      <c r="F27" s="27">
        <v>2</v>
      </c>
      <c r="G27" s="73">
        <f>SUM(H27:K27)</f>
        <v>41</v>
      </c>
      <c r="H27" s="27">
        <v>22</v>
      </c>
      <c r="I27" s="27">
        <v>11</v>
      </c>
      <c r="J27" s="27">
        <v>4</v>
      </c>
      <c r="K27" s="27">
        <v>4</v>
      </c>
      <c r="L27" s="73">
        <f>SUM(M27:P27)</f>
        <v>277</v>
      </c>
      <c r="M27" s="27">
        <v>0</v>
      </c>
      <c r="N27" s="27">
        <v>0</v>
      </c>
      <c r="O27" s="27">
        <v>230</v>
      </c>
      <c r="P27" s="27">
        <v>47</v>
      </c>
      <c r="Q27" s="73">
        <f>+SUM(R27:V27)</f>
        <v>30</v>
      </c>
      <c r="R27" s="27">
        <v>3</v>
      </c>
      <c r="S27" s="27">
        <v>13</v>
      </c>
      <c r="T27" s="27">
        <v>9</v>
      </c>
      <c r="U27" s="27">
        <v>0</v>
      </c>
      <c r="V27" s="27">
        <v>5</v>
      </c>
      <c r="W27" s="5">
        <f>B27+G27+L27+Q27</f>
        <v>362</v>
      </c>
      <c r="X27" s="7"/>
    </row>
    <row r="28" spans="1:24" ht="39.950000000000003" customHeight="1">
      <c r="A28" s="72" t="s">
        <v>227</v>
      </c>
      <c r="B28" s="73">
        <f>SUM(C28:F28)</f>
        <v>0</v>
      </c>
      <c r="C28" s="27"/>
      <c r="D28" s="27"/>
      <c r="E28" s="27"/>
      <c r="F28" s="27"/>
      <c r="G28" s="73">
        <f>SUM(H28:K28)</f>
        <v>0</v>
      </c>
      <c r="H28" s="27"/>
      <c r="I28" s="27"/>
      <c r="J28" s="27"/>
      <c r="K28" s="27"/>
      <c r="L28" s="73">
        <f>SUM(M28:P28)</f>
        <v>0</v>
      </c>
      <c r="M28" s="27"/>
      <c r="N28" s="27"/>
      <c r="O28" s="27"/>
      <c r="P28" s="27"/>
      <c r="Q28" s="73">
        <f>+SUM(R28:V28)</f>
        <v>0</v>
      </c>
      <c r="R28" s="27"/>
      <c r="S28" s="27"/>
      <c r="T28" s="27"/>
      <c r="U28" s="27"/>
      <c r="V28" s="27"/>
      <c r="W28" s="5">
        <f>B28+G28+L28+Q28</f>
        <v>0</v>
      </c>
      <c r="X28" s="5"/>
    </row>
    <row r="29" spans="1:24" ht="39.950000000000003" customHeight="1">
      <c r="A29" s="74" t="s">
        <v>189</v>
      </c>
      <c r="B29" s="75">
        <f>SUM(C29:F29)</f>
        <v>14</v>
      </c>
      <c r="C29" s="75">
        <f>C27+C28</f>
        <v>3</v>
      </c>
      <c r="D29" s="75">
        <f>D27+D28</f>
        <v>7</v>
      </c>
      <c r="E29" s="75">
        <f>E27+E28</f>
        <v>2</v>
      </c>
      <c r="F29" s="75">
        <f>F27+F28</f>
        <v>2</v>
      </c>
      <c r="G29" s="75">
        <f>SUM(H29:K29)</f>
        <v>41</v>
      </c>
      <c r="H29" s="75">
        <f>H27+H28</f>
        <v>22</v>
      </c>
      <c r="I29" s="75">
        <f>I27+I28</f>
        <v>11</v>
      </c>
      <c r="J29" s="75">
        <f>J27+J28</f>
        <v>4</v>
      </c>
      <c r="K29" s="75">
        <f>K27+K28</f>
        <v>4</v>
      </c>
      <c r="L29" s="75">
        <f>SUM(M29:P29)</f>
        <v>277</v>
      </c>
      <c r="M29" s="75">
        <f>M27+M28</f>
        <v>0</v>
      </c>
      <c r="N29" s="75">
        <f>N27+N28</f>
        <v>0</v>
      </c>
      <c r="O29" s="75">
        <f>O27+O28</f>
        <v>230</v>
      </c>
      <c r="P29" s="75">
        <f>P27+P28</f>
        <v>47</v>
      </c>
      <c r="Q29" s="75">
        <f>+SUM(R29:V29)</f>
        <v>30</v>
      </c>
      <c r="R29" s="75">
        <f>R27+R28</f>
        <v>3</v>
      </c>
      <c r="S29" s="75">
        <f>S27+S28</f>
        <v>13</v>
      </c>
      <c r="T29" s="75">
        <f>T27+T28</f>
        <v>9</v>
      </c>
      <c r="U29" s="75">
        <f>U27+U28</f>
        <v>0</v>
      </c>
      <c r="V29" s="75">
        <f>V27+V28</f>
        <v>5</v>
      </c>
      <c r="W29" s="75">
        <f>B29+G29+L29+Q29</f>
        <v>362</v>
      </c>
      <c r="X29" s="7"/>
    </row>
    <row r="30" spans="1:24" ht="39.950000000000003" customHeight="1">
      <c r="A30" s="70" t="s">
        <v>450</v>
      </c>
      <c r="B30" s="71"/>
      <c r="C30" s="71"/>
      <c r="D30" s="71"/>
      <c r="E30" s="71"/>
      <c r="F30" s="71"/>
      <c r="G30" s="71"/>
      <c r="H30" s="71"/>
      <c r="I30" s="71"/>
      <c r="J30" s="71"/>
      <c r="K30" s="71"/>
      <c r="L30" s="71"/>
      <c r="M30" s="71"/>
      <c r="N30" s="71"/>
      <c r="O30" s="71"/>
      <c r="P30" s="71"/>
      <c r="Q30" s="71"/>
      <c r="R30" s="71"/>
      <c r="S30" s="71"/>
      <c r="T30" s="71"/>
      <c r="U30" s="71"/>
      <c r="V30" s="71"/>
      <c r="W30" s="71"/>
    </row>
    <row r="31" spans="1:24" ht="39.950000000000003" customHeight="1">
      <c r="A31" s="163" t="s">
        <v>387</v>
      </c>
      <c r="B31" s="213">
        <f>SUM(C31:F31)</f>
        <v>0</v>
      </c>
      <c r="C31" s="213"/>
      <c r="D31" s="213"/>
      <c r="E31" s="213"/>
      <c r="F31" s="213"/>
      <c r="G31" s="213">
        <f>SUM(H31:K31)</f>
        <v>0</v>
      </c>
      <c r="H31" s="213"/>
      <c r="I31" s="213"/>
      <c r="J31" s="213"/>
      <c r="K31" s="213"/>
      <c r="L31" s="213">
        <f>SUM(M31:P31)</f>
        <v>0</v>
      </c>
      <c r="M31" s="213"/>
      <c r="N31" s="213"/>
      <c r="O31" s="213"/>
      <c r="P31" s="213"/>
      <c r="Q31" s="213">
        <f>+SUM(R31:V31)</f>
        <v>0</v>
      </c>
      <c r="R31" s="213"/>
      <c r="S31" s="213"/>
      <c r="T31" s="213"/>
      <c r="U31" s="213"/>
      <c r="V31" s="213"/>
      <c r="W31" s="213">
        <f>B31+G31+L31+Q31</f>
        <v>0</v>
      </c>
      <c r="X31" s="50"/>
    </row>
    <row r="32" spans="1:24" ht="39.950000000000003" customHeight="1">
      <c r="A32" s="72" t="s">
        <v>226</v>
      </c>
      <c r="B32" s="73">
        <f>SUM(C32:F32)</f>
        <v>16</v>
      </c>
      <c r="C32" s="27">
        <v>3</v>
      </c>
      <c r="D32" s="27">
        <v>2</v>
      </c>
      <c r="E32" s="27">
        <v>10</v>
      </c>
      <c r="F32" s="27">
        <v>1</v>
      </c>
      <c r="G32" s="73">
        <f>SUM(H32:K32)</f>
        <v>22</v>
      </c>
      <c r="H32" s="27">
        <v>3</v>
      </c>
      <c r="I32" s="27">
        <v>17</v>
      </c>
      <c r="J32" s="27">
        <v>1</v>
      </c>
      <c r="K32" s="27">
        <v>1</v>
      </c>
      <c r="L32" s="73">
        <f>SUM(M32:P32)</f>
        <v>16</v>
      </c>
      <c r="M32" s="27">
        <v>0</v>
      </c>
      <c r="N32" s="27">
        <v>0</v>
      </c>
      <c r="O32" s="27">
        <v>6</v>
      </c>
      <c r="P32" s="27">
        <v>10</v>
      </c>
      <c r="Q32" s="73">
        <f>+SUM(R32:V32)</f>
        <v>19</v>
      </c>
      <c r="R32" s="27">
        <v>11</v>
      </c>
      <c r="S32" s="27">
        <v>0</v>
      </c>
      <c r="T32" s="27">
        <v>4</v>
      </c>
      <c r="U32" s="27">
        <v>3</v>
      </c>
      <c r="V32" s="27">
        <v>1</v>
      </c>
      <c r="W32" s="5">
        <f>B32+G32+L32+Q32</f>
        <v>73</v>
      </c>
      <c r="X32" s="50"/>
    </row>
    <row r="33" spans="1:28" ht="39.950000000000003" customHeight="1">
      <c r="A33" s="72" t="s">
        <v>227</v>
      </c>
      <c r="B33" s="73">
        <f>SUM(C33:F33)</f>
        <v>0</v>
      </c>
      <c r="C33" s="27"/>
      <c r="D33" s="27"/>
      <c r="E33" s="27"/>
      <c r="F33" s="27"/>
      <c r="G33" s="73">
        <f>SUM(H33:K33)</f>
        <v>0</v>
      </c>
      <c r="H33" s="27"/>
      <c r="I33" s="27"/>
      <c r="J33" s="27"/>
      <c r="K33" s="27"/>
      <c r="L33" s="73">
        <f>SUM(M33:P33)</f>
        <v>0</v>
      </c>
      <c r="M33" s="27"/>
      <c r="N33" s="27"/>
      <c r="O33" s="27"/>
      <c r="P33" s="27"/>
      <c r="Q33" s="73">
        <f>+SUM(R33:V33)</f>
        <v>0</v>
      </c>
      <c r="R33" s="27"/>
      <c r="S33" s="27"/>
      <c r="T33" s="27"/>
      <c r="U33" s="27"/>
      <c r="V33" s="27"/>
      <c r="W33" s="5">
        <f>B33+G33+L33+Q33</f>
        <v>0</v>
      </c>
      <c r="X33" s="50"/>
    </row>
    <row r="34" spans="1:28" ht="39.950000000000003" customHeight="1">
      <c r="A34" s="74" t="s">
        <v>189</v>
      </c>
      <c r="B34" s="75">
        <f>SUM(C34:F34)</f>
        <v>16</v>
      </c>
      <c r="C34" s="75">
        <f>C32+C33</f>
        <v>3</v>
      </c>
      <c r="D34" s="75">
        <f>D32+D33</f>
        <v>2</v>
      </c>
      <c r="E34" s="75">
        <f>E32+E33</f>
        <v>10</v>
      </c>
      <c r="F34" s="75">
        <f>F32+F33</f>
        <v>1</v>
      </c>
      <c r="G34" s="75">
        <f>SUM(H34:K34)</f>
        <v>22</v>
      </c>
      <c r="H34" s="75">
        <f>H32+H33</f>
        <v>3</v>
      </c>
      <c r="I34" s="75">
        <f>I32+I33</f>
        <v>17</v>
      </c>
      <c r="J34" s="75">
        <f>J32+J33</f>
        <v>1</v>
      </c>
      <c r="K34" s="75">
        <f>K32+K33</f>
        <v>1</v>
      </c>
      <c r="L34" s="75">
        <f>SUM(M34:P34)</f>
        <v>16</v>
      </c>
      <c r="M34" s="75">
        <f>M32+M33</f>
        <v>0</v>
      </c>
      <c r="N34" s="75">
        <f>N32+N33</f>
        <v>0</v>
      </c>
      <c r="O34" s="75">
        <f>O32+O33</f>
        <v>6</v>
      </c>
      <c r="P34" s="75">
        <f>P32+P33</f>
        <v>10</v>
      </c>
      <c r="Q34" s="75">
        <f>+SUM(R34:V34)</f>
        <v>19</v>
      </c>
      <c r="R34" s="75">
        <f>R32+R33</f>
        <v>11</v>
      </c>
      <c r="S34" s="75">
        <f>S32+S33</f>
        <v>0</v>
      </c>
      <c r="T34" s="75">
        <f>T32+T33</f>
        <v>4</v>
      </c>
      <c r="U34" s="75">
        <f>U32+U33</f>
        <v>3</v>
      </c>
      <c r="V34" s="75">
        <f>V32+V33</f>
        <v>1</v>
      </c>
      <c r="W34" s="75">
        <f>B34+G34+L34+Q34</f>
        <v>73</v>
      </c>
      <c r="X34" s="50"/>
    </row>
    <row r="35" spans="1:28" ht="39.950000000000003" customHeight="1">
      <c r="A35" s="70" t="s">
        <v>381</v>
      </c>
      <c r="B35" s="71"/>
      <c r="C35" s="71"/>
      <c r="D35" s="71"/>
      <c r="E35" s="71"/>
      <c r="F35" s="71"/>
      <c r="G35" s="71"/>
      <c r="H35" s="71"/>
      <c r="I35" s="71"/>
      <c r="J35" s="71"/>
      <c r="K35" s="71"/>
      <c r="L35" s="71"/>
      <c r="M35" s="71"/>
      <c r="N35" s="71"/>
      <c r="O35" s="71"/>
      <c r="P35" s="71"/>
      <c r="Q35" s="71"/>
      <c r="R35" s="71"/>
      <c r="S35" s="71"/>
      <c r="T35" s="71"/>
      <c r="U35" s="71"/>
      <c r="V35" s="71"/>
      <c r="W35" s="71"/>
      <c r="X35" s="50"/>
      <c r="Y35" s="195"/>
    </row>
    <row r="36" spans="1:28" ht="39.950000000000003" customHeight="1">
      <c r="A36" s="163" t="s">
        <v>387</v>
      </c>
      <c r="B36" s="213">
        <f>SUM(C36:F36)</f>
        <v>0</v>
      </c>
      <c r="C36" s="213"/>
      <c r="D36" s="213"/>
      <c r="E36" s="213"/>
      <c r="F36" s="213"/>
      <c r="G36" s="213">
        <f>SUM(H36:K36)</f>
        <v>0</v>
      </c>
      <c r="H36" s="213"/>
      <c r="I36" s="213"/>
      <c r="J36" s="213"/>
      <c r="K36" s="213"/>
      <c r="L36" s="213">
        <f>SUM(M36:P36)</f>
        <v>0</v>
      </c>
      <c r="M36" s="213"/>
      <c r="N36" s="213"/>
      <c r="O36" s="213"/>
      <c r="P36" s="213"/>
      <c r="Q36" s="213">
        <f>+SUM(R36:V36)</f>
        <v>0</v>
      </c>
      <c r="R36" s="213"/>
      <c r="S36" s="213"/>
      <c r="T36" s="213"/>
      <c r="U36" s="213"/>
      <c r="V36" s="213"/>
      <c r="W36" s="213">
        <f>B36+G36+L36+Q36</f>
        <v>0</v>
      </c>
      <c r="X36" s="50"/>
      <c r="AB36" s="4"/>
    </row>
    <row r="37" spans="1:28" ht="39.950000000000003" customHeight="1">
      <c r="A37" s="72" t="s">
        <v>226</v>
      </c>
      <c r="B37" s="73">
        <f>SUM(C37:F37)</f>
        <v>109</v>
      </c>
      <c r="C37" s="27">
        <v>17</v>
      </c>
      <c r="D37" s="27">
        <v>31</v>
      </c>
      <c r="E37" s="27">
        <v>50</v>
      </c>
      <c r="F37" s="27">
        <v>11</v>
      </c>
      <c r="G37" s="73">
        <f>SUM(H37:K37)</f>
        <v>96</v>
      </c>
      <c r="H37" s="27">
        <v>37</v>
      </c>
      <c r="I37" s="27">
        <v>36</v>
      </c>
      <c r="J37" s="27">
        <v>11</v>
      </c>
      <c r="K37" s="27">
        <v>12</v>
      </c>
      <c r="L37" s="73">
        <f>SUM(M37:P37)</f>
        <v>61</v>
      </c>
      <c r="M37" s="27">
        <v>0</v>
      </c>
      <c r="N37" s="27">
        <v>5</v>
      </c>
      <c r="O37" s="27">
        <v>26</v>
      </c>
      <c r="P37" s="27">
        <v>30</v>
      </c>
      <c r="Q37" s="73">
        <f>+SUM(R37:V37)</f>
        <v>114</v>
      </c>
      <c r="R37" s="27">
        <v>8</v>
      </c>
      <c r="S37" s="27">
        <v>58</v>
      </c>
      <c r="T37" s="27">
        <v>23</v>
      </c>
      <c r="U37" s="27">
        <v>6</v>
      </c>
      <c r="V37" s="27">
        <v>19</v>
      </c>
      <c r="W37" s="5">
        <f>B37+G37+L37+Q37</f>
        <v>380</v>
      </c>
      <c r="X37" s="50"/>
    </row>
    <row r="38" spans="1:28" ht="39.950000000000003" customHeight="1">
      <c r="A38" s="72" t="s">
        <v>227</v>
      </c>
      <c r="B38" s="73">
        <f>SUM(C38:F38)</f>
        <v>0</v>
      </c>
      <c r="C38" s="27"/>
      <c r="D38" s="27"/>
      <c r="E38" s="27"/>
      <c r="F38" s="27"/>
      <c r="G38" s="73">
        <f>SUM(H38:K38)</f>
        <v>0</v>
      </c>
      <c r="H38" s="27"/>
      <c r="I38" s="27"/>
      <c r="J38" s="27"/>
      <c r="K38" s="27"/>
      <c r="L38" s="73">
        <f>SUM(M38:P38)</f>
        <v>0</v>
      </c>
      <c r="M38" s="27"/>
      <c r="N38" s="27"/>
      <c r="O38" s="27"/>
      <c r="P38" s="27"/>
      <c r="Q38" s="73">
        <f>+SUM(R38:V38)</f>
        <v>0</v>
      </c>
      <c r="R38" s="27"/>
      <c r="S38" s="27"/>
      <c r="T38" s="27"/>
      <c r="U38" s="27"/>
      <c r="V38" s="27"/>
      <c r="W38" s="5">
        <f>B38+G38+L38+Q38</f>
        <v>0</v>
      </c>
      <c r="X38" s="50"/>
    </row>
    <row r="39" spans="1:28" ht="39.950000000000003" customHeight="1">
      <c r="A39" s="74" t="s">
        <v>189</v>
      </c>
      <c r="B39" s="75">
        <f>SUM(C39:F39)</f>
        <v>109</v>
      </c>
      <c r="C39" s="75">
        <f>C37+C38</f>
        <v>17</v>
      </c>
      <c r="D39" s="75">
        <f>D37+D38</f>
        <v>31</v>
      </c>
      <c r="E39" s="75">
        <f>E37+E38</f>
        <v>50</v>
      </c>
      <c r="F39" s="75">
        <f>F37+F38</f>
        <v>11</v>
      </c>
      <c r="G39" s="75">
        <f>SUM(H39:K39)</f>
        <v>96</v>
      </c>
      <c r="H39" s="75">
        <f>H37+H38</f>
        <v>37</v>
      </c>
      <c r="I39" s="75">
        <f>I37+I38</f>
        <v>36</v>
      </c>
      <c r="J39" s="75">
        <f>J37+J38</f>
        <v>11</v>
      </c>
      <c r="K39" s="75">
        <f>K37+K38</f>
        <v>12</v>
      </c>
      <c r="L39" s="75">
        <f>SUM(M39:P39)</f>
        <v>61</v>
      </c>
      <c r="M39" s="75">
        <f>M37+M38</f>
        <v>0</v>
      </c>
      <c r="N39" s="75">
        <f>N37+N38</f>
        <v>5</v>
      </c>
      <c r="O39" s="75">
        <f>O37+O38</f>
        <v>26</v>
      </c>
      <c r="P39" s="75">
        <f>P37+P38</f>
        <v>30</v>
      </c>
      <c r="Q39" s="75">
        <f>+SUM(R39:V39)</f>
        <v>114</v>
      </c>
      <c r="R39" s="75">
        <f>R37+R38</f>
        <v>8</v>
      </c>
      <c r="S39" s="75">
        <f>S37+S38</f>
        <v>58</v>
      </c>
      <c r="T39" s="75">
        <f>T37+T38</f>
        <v>23</v>
      </c>
      <c r="U39" s="75">
        <f>U37+U38</f>
        <v>6</v>
      </c>
      <c r="V39" s="75">
        <f>V37+V38</f>
        <v>19</v>
      </c>
      <c r="W39" s="75">
        <f>B39+G39+L39+Q39</f>
        <v>380</v>
      </c>
      <c r="X39" s="50"/>
    </row>
    <row r="40" spans="1:28" ht="39.950000000000003" customHeight="1">
      <c r="A40" s="70" t="s">
        <v>380</v>
      </c>
      <c r="B40" s="71"/>
      <c r="C40" s="71"/>
      <c r="D40" s="71"/>
      <c r="E40" s="71"/>
      <c r="F40" s="71"/>
      <c r="G40" s="71"/>
      <c r="H40" s="71"/>
      <c r="I40" s="71"/>
      <c r="J40" s="71"/>
      <c r="K40" s="71"/>
      <c r="L40" s="71"/>
      <c r="M40" s="71"/>
      <c r="N40" s="71"/>
      <c r="O40" s="71"/>
      <c r="P40" s="71"/>
      <c r="Q40" s="71"/>
      <c r="R40" s="71"/>
      <c r="S40" s="71"/>
      <c r="T40" s="71"/>
      <c r="U40" s="71"/>
      <c r="V40" s="71"/>
      <c r="W40" s="71"/>
      <c r="X40" s="50"/>
      <c r="Y40" s="195"/>
    </row>
    <row r="41" spans="1:28" ht="39.950000000000003" customHeight="1">
      <c r="A41" s="163" t="s">
        <v>190</v>
      </c>
      <c r="B41" s="164">
        <f>SUM(C41:F41)</f>
        <v>115</v>
      </c>
      <c r="C41" s="164">
        <v>23</v>
      </c>
      <c r="D41" s="164">
        <v>41</v>
      </c>
      <c r="E41" s="164">
        <v>32</v>
      </c>
      <c r="F41" s="164">
        <v>19</v>
      </c>
      <c r="G41" s="164">
        <f>SUM(H41:K41)</f>
        <v>117</v>
      </c>
      <c r="H41" s="164">
        <v>37</v>
      </c>
      <c r="I41" s="164">
        <v>30</v>
      </c>
      <c r="J41" s="164">
        <v>37</v>
      </c>
      <c r="K41" s="164">
        <v>13</v>
      </c>
      <c r="L41" s="164">
        <f>SUM(M41:P41)</f>
        <v>56</v>
      </c>
      <c r="M41" s="164">
        <v>0</v>
      </c>
      <c r="N41" s="164">
        <v>12</v>
      </c>
      <c r="O41" s="164">
        <v>28</v>
      </c>
      <c r="P41" s="164">
        <v>16</v>
      </c>
      <c r="Q41" s="164">
        <f>+SUM(R41:V41)</f>
        <v>109</v>
      </c>
      <c r="R41" s="164">
        <v>55</v>
      </c>
      <c r="S41" s="164">
        <v>28</v>
      </c>
      <c r="T41" s="164">
        <v>5</v>
      </c>
      <c r="U41" s="164">
        <v>6</v>
      </c>
      <c r="V41" s="164">
        <v>15</v>
      </c>
      <c r="W41" s="164">
        <f>B41+G41+L41+Q41</f>
        <v>397</v>
      </c>
      <c r="X41" s="50"/>
      <c r="AB41" s="4"/>
    </row>
    <row r="42" spans="1:28" ht="39.950000000000003" customHeight="1">
      <c r="A42" s="72" t="s">
        <v>226</v>
      </c>
      <c r="B42" s="73">
        <f>SUM(C42:F42)</f>
        <v>90</v>
      </c>
      <c r="C42" s="27">
        <v>16</v>
      </c>
      <c r="D42" s="27">
        <v>27</v>
      </c>
      <c r="E42" s="27">
        <v>38</v>
      </c>
      <c r="F42" s="27">
        <v>9</v>
      </c>
      <c r="G42" s="73">
        <f>SUM(H42:K42)</f>
        <v>73</v>
      </c>
      <c r="H42" s="27">
        <v>32</v>
      </c>
      <c r="I42" s="27">
        <v>23</v>
      </c>
      <c r="J42" s="27">
        <v>8</v>
      </c>
      <c r="K42" s="27">
        <v>10</v>
      </c>
      <c r="L42" s="73">
        <f>SUM(M42:P42)</f>
        <v>30</v>
      </c>
      <c r="M42" s="27">
        <v>0</v>
      </c>
      <c r="N42" s="27">
        <v>3</v>
      </c>
      <c r="O42" s="27">
        <v>18</v>
      </c>
      <c r="P42" s="27">
        <v>9</v>
      </c>
      <c r="Q42" s="73">
        <f>+SUM(R42:V42)</f>
        <v>79</v>
      </c>
      <c r="R42" s="27">
        <v>8</v>
      </c>
      <c r="S42" s="27">
        <v>32</v>
      </c>
      <c r="T42" s="27">
        <v>17</v>
      </c>
      <c r="U42" s="27">
        <v>5</v>
      </c>
      <c r="V42" s="27">
        <v>17</v>
      </c>
      <c r="W42" s="5">
        <f>B42+G42+L42+Q42</f>
        <v>272</v>
      </c>
      <c r="X42" s="50"/>
    </row>
    <row r="43" spans="1:28" ht="39.950000000000003" customHeight="1">
      <c r="A43" s="72" t="s">
        <v>227</v>
      </c>
      <c r="B43" s="73">
        <f>SUM(C43:F43)</f>
        <v>0</v>
      </c>
      <c r="C43" s="27"/>
      <c r="D43" s="27"/>
      <c r="E43" s="27"/>
      <c r="F43" s="27"/>
      <c r="G43" s="73">
        <f>SUM(H43:K43)</f>
        <v>0</v>
      </c>
      <c r="H43" s="27"/>
      <c r="I43" s="27"/>
      <c r="J43" s="27"/>
      <c r="K43" s="27"/>
      <c r="L43" s="73">
        <f>SUM(M43:P43)</f>
        <v>0</v>
      </c>
      <c r="M43" s="27"/>
      <c r="N43" s="27"/>
      <c r="O43" s="27"/>
      <c r="P43" s="27"/>
      <c r="Q43" s="73">
        <f>+SUM(R43:V43)</f>
        <v>0</v>
      </c>
      <c r="R43" s="27"/>
      <c r="S43" s="27"/>
      <c r="T43" s="27"/>
      <c r="U43" s="27"/>
      <c r="V43" s="27"/>
      <c r="W43" s="5">
        <f>B43+G43+L43+Q43</f>
        <v>0</v>
      </c>
      <c r="X43" s="50"/>
    </row>
    <row r="44" spans="1:28" ht="39.950000000000003" customHeight="1">
      <c r="A44" s="74" t="s">
        <v>189</v>
      </c>
      <c r="B44" s="75">
        <f>SUM(C44:F44)</f>
        <v>90</v>
      </c>
      <c r="C44" s="75">
        <f>C42+C43</f>
        <v>16</v>
      </c>
      <c r="D44" s="75">
        <f>D42+D43</f>
        <v>27</v>
      </c>
      <c r="E44" s="75">
        <f>E42+E43</f>
        <v>38</v>
      </c>
      <c r="F44" s="75">
        <f>F42+F43</f>
        <v>9</v>
      </c>
      <c r="G44" s="75">
        <f>SUM(H44:K44)</f>
        <v>73</v>
      </c>
      <c r="H44" s="75">
        <f>H42+H43</f>
        <v>32</v>
      </c>
      <c r="I44" s="75">
        <f>I42+I43</f>
        <v>23</v>
      </c>
      <c r="J44" s="75">
        <f>J42+J43</f>
        <v>8</v>
      </c>
      <c r="K44" s="75">
        <f>K42+K43</f>
        <v>10</v>
      </c>
      <c r="L44" s="75">
        <f>SUM(M44:P44)</f>
        <v>30</v>
      </c>
      <c r="M44" s="75">
        <f>M42+M43</f>
        <v>0</v>
      </c>
      <c r="N44" s="75">
        <f>N42+N43</f>
        <v>3</v>
      </c>
      <c r="O44" s="75">
        <f>O42+O43</f>
        <v>18</v>
      </c>
      <c r="P44" s="75">
        <f>P42+P43</f>
        <v>9</v>
      </c>
      <c r="Q44" s="75">
        <f>+SUM(R44:V44)</f>
        <v>79</v>
      </c>
      <c r="R44" s="75">
        <f>R42+R43</f>
        <v>8</v>
      </c>
      <c r="S44" s="75">
        <f>S42+S43</f>
        <v>32</v>
      </c>
      <c r="T44" s="75">
        <f>T42+T43</f>
        <v>17</v>
      </c>
      <c r="U44" s="75">
        <f>U42+U43</f>
        <v>5</v>
      </c>
      <c r="V44" s="75">
        <f>V42+V43</f>
        <v>17</v>
      </c>
      <c r="W44" s="75">
        <f>B44+G44+L44+Q44</f>
        <v>272</v>
      </c>
      <c r="X44" s="50"/>
    </row>
    <row r="45" spans="1:28" ht="39.950000000000003" customHeight="1">
      <c r="A45" s="70" t="s">
        <v>379</v>
      </c>
      <c r="B45" s="71"/>
      <c r="C45" s="71"/>
      <c r="D45" s="71"/>
      <c r="E45" s="71"/>
      <c r="F45" s="71"/>
      <c r="G45" s="71"/>
      <c r="H45" s="71"/>
      <c r="I45" s="71"/>
      <c r="J45" s="71"/>
      <c r="K45" s="71"/>
      <c r="L45" s="71"/>
      <c r="M45" s="71"/>
      <c r="N45" s="71"/>
      <c r="O45" s="71"/>
      <c r="P45" s="71"/>
      <c r="Q45" s="71"/>
      <c r="R45" s="71"/>
      <c r="S45" s="71"/>
      <c r="T45" s="71"/>
      <c r="U45" s="71"/>
      <c r="V45" s="71"/>
      <c r="W45" s="71"/>
      <c r="X45" s="50"/>
      <c r="Y45" s="195"/>
    </row>
    <row r="46" spans="1:28" ht="39.950000000000003" customHeight="1">
      <c r="A46" s="163" t="s">
        <v>387</v>
      </c>
      <c r="B46" s="213">
        <f>SUM(C46:F46)</f>
        <v>0</v>
      </c>
      <c r="C46" s="213"/>
      <c r="D46" s="213"/>
      <c r="E46" s="213"/>
      <c r="F46" s="213"/>
      <c r="G46" s="213">
        <f>SUM(H46:K46)</f>
        <v>0</v>
      </c>
      <c r="H46" s="213"/>
      <c r="I46" s="213"/>
      <c r="J46" s="213"/>
      <c r="K46" s="213"/>
      <c r="L46" s="213">
        <f>SUM(M46:P46)</f>
        <v>0</v>
      </c>
      <c r="M46" s="213"/>
      <c r="N46" s="213"/>
      <c r="O46" s="213"/>
      <c r="P46" s="213"/>
      <c r="Q46" s="213">
        <f>+SUM(R46:V46)</f>
        <v>0</v>
      </c>
      <c r="R46" s="213"/>
      <c r="S46" s="213"/>
      <c r="T46" s="213"/>
      <c r="U46" s="213"/>
      <c r="V46" s="213"/>
      <c r="W46" s="213">
        <f>B46+G46+L46+Q46</f>
        <v>0</v>
      </c>
      <c r="X46" s="50"/>
      <c r="AB46" s="4"/>
    </row>
    <row r="47" spans="1:28" ht="39.950000000000003" customHeight="1">
      <c r="A47" s="72" t="s">
        <v>226</v>
      </c>
      <c r="B47" s="73">
        <f>SUM(C47:F47)</f>
        <v>6</v>
      </c>
      <c r="C47" s="27">
        <v>0</v>
      </c>
      <c r="D47" s="27">
        <v>0</v>
      </c>
      <c r="E47" s="27">
        <v>5</v>
      </c>
      <c r="F47" s="27">
        <v>1</v>
      </c>
      <c r="G47" s="73">
        <f>SUM(H47:K47)</f>
        <v>3</v>
      </c>
      <c r="H47" s="27">
        <v>3</v>
      </c>
      <c r="I47" s="27">
        <v>0</v>
      </c>
      <c r="J47" s="27">
        <v>0</v>
      </c>
      <c r="K47" s="27">
        <v>0</v>
      </c>
      <c r="L47" s="73">
        <f>SUM(M47:P47)</f>
        <v>5</v>
      </c>
      <c r="M47" s="27">
        <v>0</v>
      </c>
      <c r="N47" s="27">
        <v>2</v>
      </c>
      <c r="O47" s="27">
        <v>2</v>
      </c>
      <c r="P47" s="27">
        <v>1</v>
      </c>
      <c r="Q47" s="73">
        <f>+SUM(R47:V47)</f>
        <v>4</v>
      </c>
      <c r="R47" s="27">
        <v>0</v>
      </c>
      <c r="S47" s="27">
        <v>4</v>
      </c>
      <c r="T47" s="27">
        <v>0</v>
      </c>
      <c r="U47" s="27">
        <v>0</v>
      </c>
      <c r="V47" s="27">
        <v>0</v>
      </c>
      <c r="W47" s="5">
        <f>B47+G47+L47+Q47</f>
        <v>18</v>
      </c>
      <c r="X47" s="50"/>
    </row>
    <row r="48" spans="1:28" ht="39.950000000000003" customHeight="1">
      <c r="A48" s="72" t="s">
        <v>227</v>
      </c>
      <c r="B48" s="73">
        <f>SUM(C48:F48)</f>
        <v>0</v>
      </c>
      <c r="C48" s="27"/>
      <c r="D48" s="27"/>
      <c r="E48" s="27"/>
      <c r="F48" s="27"/>
      <c r="G48" s="73">
        <f>SUM(H48:K48)</f>
        <v>0</v>
      </c>
      <c r="H48" s="27"/>
      <c r="I48" s="27"/>
      <c r="J48" s="27"/>
      <c r="K48" s="27"/>
      <c r="L48" s="73">
        <f>SUM(M48:P48)</f>
        <v>0</v>
      </c>
      <c r="M48" s="27"/>
      <c r="N48" s="27"/>
      <c r="O48" s="27"/>
      <c r="P48" s="27"/>
      <c r="Q48" s="73">
        <f>+SUM(R48:V48)</f>
        <v>0</v>
      </c>
      <c r="R48" s="27"/>
      <c r="S48" s="27"/>
      <c r="T48" s="27"/>
      <c r="U48" s="27"/>
      <c r="V48" s="27"/>
      <c r="W48" s="5">
        <f>B48+G48+L48+Q48</f>
        <v>0</v>
      </c>
      <c r="X48" s="50"/>
    </row>
    <row r="49" spans="1:28" ht="39.950000000000003" customHeight="1">
      <c r="A49" s="74" t="s">
        <v>189</v>
      </c>
      <c r="B49" s="75">
        <f>SUM(C49:F49)</f>
        <v>6</v>
      </c>
      <c r="C49" s="75">
        <f>C47+C48</f>
        <v>0</v>
      </c>
      <c r="D49" s="75">
        <f>D47+D48</f>
        <v>0</v>
      </c>
      <c r="E49" s="75">
        <f>E47+E48</f>
        <v>5</v>
      </c>
      <c r="F49" s="75">
        <f>F47+F48</f>
        <v>1</v>
      </c>
      <c r="G49" s="75">
        <f>SUM(H49:K49)</f>
        <v>3</v>
      </c>
      <c r="H49" s="238">
        <f>H47+H48</f>
        <v>3</v>
      </c>
      <c r="I49" s="75">
        <f>I47+I48</f>
        <v>0</v>
      </c>
      <c r="J49" s="75">
        <f>J47+J48</f>
        <v>0</v>
      </c>
      <c r="K49" s="75">
        <f>K47+K48</f>
        <v>0</v>
      </c>
      <c r="L49" s="75">
        <f>SUM(M49:P49)</f>
        <v>5</v>
      </c>
      <c r="M49" s="75">
        <f>M47+M48</f>
        <v>0</v>
      </c>
      <c r="N49" s="75">
        <f>N47+N48</f>
        <v>2</v>
      </c>
      <c r="O49" s="75">
        <f>O47+O48</f>
        <v>2</v>
      </c>
      <c r="P49" s="75">
        <f>P47+P48</f>
        <v>1</v>
      </c>
      <c r="Q49" s="75">
        <f>+SUM(R49:V49)</f>
        <v>4</v>
      </c>
      <c r="R49" s="75">
        <f>R47+R48</f>
        <v>0</v>
      </c>
      <c r="S49" s="75">
        <f>S47+S48</f>
        <v>4</v>
      </c>
      <c r="T49" s="75">
        <f>T47+T48</f>
        <v>0</v>
      </c>
      <c r="U49" s="75">
        <f>U47+U48</f>
        <v>0</v>
      </c>
      <c r="V49" s="75">
        <f>V47+V48</f>
        <v>0</v>
      </c>
      <c r="W49" s="75">
        <f>B49+G49+L49+Q49</f>
        <v>18</v>
      </c>
      <c r="X49" s="50"/>
    </row>
    <row r="50" spans="1:28" ht="39.950000000000003" customHeight="1">
      <c r="A50" s="70" t="s">
        <v>378</v>
      </c>
      <c r="B50" s="71"/>
      <c r="C50" s="71"/>
      <c r="D50" s="71"/>
      <c r="E50" s="71"/>
      <c r="F50" s="71"/>
      <c r="G50" s="239"/>
      <c r="H50" s="71"/>
      <c r="I50" s="71"/>
      <c r="J50" s="71"/>
      <c r="K50" s="71"/>
      <c r="L50" s="71"/>
      <c r="M50" s="71"/>
      <c r="N50" s="71"/>
      <c r="O50" s="71"/>
      <c r="P50" s="71"/>
      <c r="Q50" s="71"/>
      <c r="R50" s="71"/>
      <c r="S50" s="71"/>
      <c r="T50" s="71"/>
      <c r="U50" s="71"/>
      <c r="V50" s="71"/>
      <c r="W50" s="71"/>
      <c r="X50" s="50"/>
      <c r="Y50" s="195"/>
    </row>
    <row r="51" spans="1:28" ht="39.950000000000003" customHeight="1">
      <c r="A51" s="163" t="s">
        <v>387</v>
      </c>
      <c r="B51" s="213">
        <f>SUM(C51:F51)</f>
        <v>0</v>
      </c>
      <c r="C51" s="213"/>
      <c r="D51" s="213"/>
      <c r="E51" s="213"/>
      <c r="F51" s="213"/>
      <c r="G51" s="213">
        <f>SUM(H51:K51)</f>
        <v>0</v>
      </c>
      <c r="H51" s="213"/>
      <c r="I51" s="213"/>
      <c r="J51" s="213"/>
      <c r="K51" s="213"/>
      <c r="L51" s="213">
        <f>SUM(M51:P51)</f>
        <v>0</v>
      </c>
      <c r="M51" s="213"/>
      <c r="N51" s="213"/>
      <c r="O51" s="213"/>
      <c r="P51" s="213"/>
      <c r="Q51" s="213">
        <f>+SUM(R51:V51)</f>
        <v>0</v>
      </c>
      <c r="R51" s="213"/>
      <c r="S51" s="213"/>
      <c r="T51" s="213"/>
      <c r="U51" s="213"/>
      <c r="V51" s="213"/>
      <c r="W51" s="213">
        <f>B51+G51+L51+Q51</f>
        <v>0</v>
      </c>
      <c r="X51" s="50"/>
      <c r="AB51" s="4"/>
    </row>
    <row r="52" spans="1:28" ht="39.950000000000003" customHeight="1">
      <c r="A52" s="72" t="s">
        <v>226</v>
      </c>
      <c r="B52" s="73">
        <f>SUM(C52:F52)</f>
        <v>1</v>
      </c>
      <c r="C52" s="27">
        <v>0</v>
      </c>
      <c r="D52" s="27">
        <v>0</v>
      </c>
      <c r="E52" s="27">
        <v>0</v>
      </c>
      <c r="F52" s="27">
        <v>1</v>
      </c>
      <c r="G52" s="73">
        <f>SUM(H52:K52)</f>
        <v>10</v>
      </c>
      <c r="H52" s="27">
        <v>0</v>
      </c>
      <c r="I52" s="27">
        <v>7</v>
      </c>
      <c r="J52" s="27">
        <v>3</v>
      </c>
      <c r="K52" s="27">
        <v>0</v>
      </c>
      <c r="L52" s="73">
        <f>SUM(M52:P52)</f>
        <v>23</v>
      </c>
      <c r="M52" s="27">
        <v>0</v>
      </c>
      <c r="N52" s="27">
        <v>0</v>
      </c>
      <c r="O52" s="27">
        <v>4</v>
      </c>
      <c r="P52" s="27">
        <v>19</v>
      </c>
      <c r="Q52" s="73">
        <f>+SUM(R52:V52)</f>
        <v>3</v>
      </c>
      <c r="R52" s="27">
        <v>0</v>
      </c>
      <c r="S52" s="27">
        <v>1</v>
      </c>
      <c r="T52" s="27">
        <v>2</v>
      </c>
      <c r="U52" s="27">
        <v>0</v>
      </c>
      <c r="V52" s="27">
        <v>0</v>
      </c>
      <c r="W52" s="5">
        <f>B52+G52+L52+Q52</f>
        <v>37</v>
      </c>
      <c r="X52" s="50"/>
    </row>
    <row r="53" spans="1:28" ht="39.950000000000003" customHeight="1">
      <c r="A53" s="72" t="s">
        <v>227</v>
      </c>
      <c r="B53" s="73">
        <f>SUM(C53:F53)</f>
        <v>0</v>
      </c>
      <c r="C53" s="27"/>
      <c r="D53" s="27"/>
      <c r="E53" s="27"/>
      <c r="F53" s="27"/>
      <c r="G53" s="73">
        <f>SUM(H53:K53)</f>
        <v>0</v>
      </c>
      <c r="H53" s="27"/>
      <c r="I53" s="27"/>
      <c r="J53" s="27"/>
      <c r="K53" s="27"/>
      <c r="L53" s="73">
        <f>SUM(M53:P53)</f>
        <v>0</v>
      </c>
      <c r="M53" s="27"/>
      <c r="N53" s="27"/>
      <c r="O53" s="27"/>
      <c r="P53" s="27"/>
      <c r="Q53" s="73">
        <f>+SUM(R53:V53)</f>
        <v>0</v>
      </c>
      <c r="R53" s="27"/>
      <c r="S53" s="27"/>
      <c r="T53" s="27"/>
      <c r="U53" s="27"/>
      <c r="V53" s="27"/>
      <c r="W53" s="5">
        <f>B53+G53+L53+Q53</f>
        <v>0</v>
      </c>
      <c r="X53" s="50"/>
    </row>
    <row r="54" spans="1:28" ht="39.950000000000003" customHeight="1">
      <c r="A54" s="74" t="s">
        <v>189</v>
      </c>
      <c r="B54" s="75">
        <f>SUM(C54:F54)</f>
        <v>1</v>
      </c>
      <c r="C54" s="75">
        <f>C52+C53</f>
        <v>0</v>
      </c>
      <c r="D54" s="75">
        <f>D52+D53</f>
        <v>0</v>
      </c>
      <c r="E54" s="75">
        <f>E52+E53</f>
        <v>0</v>
      </c>
      <c r="F54" s="75">
        <f>F52+F53</f>
        <v>1</v>
      </c>
      <c r="G54" s="75">
        <f>SUM(H54:K54)</f>
        <v>10</v>
      </c>
      <c r="H54" s="75">
        <f>H52+H53</f>
        <v>0</v>
      </c>
      <c r="I54" s="75">
        <f>I52+I53</f>
        <v>7</v>
      </c>
      <c r="J54" s="75">
        <f>J52+J53</f>
        <v>3</v>
      </c>
      <c r="K54" s="75">
        <f>K52+K53</f>
        <v>0</v>
      </c>
      <c r="L54" s="75">
        <f>SUM(M54:P54)</f>
        <v>23</v>
      </c>
      <c r="M54" s="75">
        <f>M52+M53</f>
        <v>0</v>
      </c>
      <c r="N54" s="75">
        <f>N52+N53</f>
        <v>0</v>
      </c>
      <c r="O54" s="75">
        <f>O52+O53</f>
        <v>4</v>
      </c>
      <c r="P54" s="75">
        <f>P52+P53</f>
        <v>19</v>
      </c>
      <c r="Q54" s="75">
        <f>+SUM(R54:V54)</f>
        <v>3</v>
      </c>
      <c r="R54" s="75">
        <f>R52+R53</f>
        <v>0</v>
      </c>
      <c r="S54" s="75">
        <f>S52+S53</f>
        <v>1</v>
      </c>
      <c r="T54" s="75">
        <f>T52+T53</f>
        <v>2</v>
      </c>
      <c r="U54" s="75">
        <f>U52+U53</f>
        <v>0</v>
      </c>
      <c r="V54" s="75">
        <f>V52+V53</f>
        <v>0</v>
      </c>
      <c r="W54" s="75">
        <f>B54+G54+L54+Q54</f>
        <v>37</v>
      </c>
      <c r="X54" s="50"/>
    </row>
    <row r="55" spans="1:28" ht="39.950000000000003" customHeight="1">
      <c r="A55" s="70" t="s">
        <v>377</v>
      </c>
      <c r="B55" s="71"/>
      <c r="C55" s="71"/>
      <c r="D55" s="71"/>
      <c r="E55" s="71"/>
      <c r="F55" s="71"/>
      <c r="G55" s="71"/>
      <c r="H55" s="71"/>
      <c r="I55" s="71"/>
      <c r="J55" s="71"/>
      <c r="K55" s="71"/>
      <c r="L55" s="71"/>
      <c r="M55" s="71"/>
      <c r="N55" s="71"/>
      <c r="O55" s="71"/>
      <c r="P55" s="71"/>
      <c r="Q55" s="71"/>
      <c r="R55" s="71"/>
      <c r="S55" s="71"/>
      <c r="T55" s="71"/>
      <c r="U55" s="71"/>
      <c r="V55" s="71"/>
      <c r="W55" s="71"/>
      <c r="X55" s="50"/>
      <c r="Y55" s="195"/>
    </row>
    <row r="56" spans="1:28" ht="39.950000000000003" customHeight="1">
      <c r="A56" s="163" t="s">
        <v>387</v>
      </c>
      <c r="B56" s="213">
        <f>SUM(C56:F56)</f>
        <v>0</v>
      </c>
      <c r="C56" s="213"/>
      <c r="D56" s="213"/>
      <c r="E56" s="213"/>
      <c r="F56" s="213"/>
      <c r="G56" s="213">
        <f>SUM(H56:K56)</f>
        <v>0</v>
      </c>
      <c r="H56" s="213"/>
      <c r="I56" s="213"/>
      <c r="J56" s="213"/>
      <c r="K56" s="213"/>
      <c r="L56" s="213">
        <f>SUM(M56:P56)</f>
        <v>0</v>
      </c>
      <c r="M56" s="213"/>
      <c r="N56" s="213"/>
      <c r="O56" s="213"/>
      <c r="P56" s="213"/>
      <c r="Q56" s="213">
        <f>+SUM(R56:V56)</f>
        <v>0</v>
      </c>
      <c r="R56" s="213"/>
      <c r="S56" s="213"/>
      <c r="T56" s="213"/>
      <c r="U56" s="213"/>
      <c r="V56" s="213"/>
      <c r="W56" s="213">
        <f>B56+G56+L56+Q56</f>
        <v>0</v>
      </c>
      <c r="X56" s="50"/>
      <c r="AB56" s="4"/>
    </row>
    <row r="57" spans="1:28" ht="39.950000000000003" customHeight="1">
      <c r="A57" s="72" t="s">
        <v>226</v>
      </c>
      <c r="B57" s="73">
        <f>SUM(C57:F57)</f>
        <v>11</v>
      </c>
      <c r="C57" s="27">
        <v>0</v>
      </c>
      <c r="D57" s="27">
        <v>4</v>
      </c>
      <c r="E57" s="27">
        <v>7</v>
      </c>
      <c r="F57" s="27">
        <v>0</v>
      </c>
      <c r="G57" s="73">
        <f>SUM(H57:K57)</f>
        <v>8</v>
      </c>
      <c r="H57" s="27">
        <v>1</v>
      </c>
      <c r="I57" s="27">
        <v>5</v>
      </c>
      <c r="J57" s="27">
        <v>0</v>
      </c>
      <c r="K57" s="27">
        <v>2</v>
      </c>
      <c r="L57" s="73">
        <f>SUM(M57:P57)</f>
        <v>3</v>
      </c>
      <c r="M57" s="27">
        <v>0</v>
      </c>
      <c r="N57" s="27">
        <v>0</v>
      </c>
      <c r="O57" s="27">
        <v>2</v>
      </c>
      <c r="P57" s="27">
        <v>1</v>
      </c>
      <c r="Q57" s="73">
        <f>+SUM(R57:V57)</f>
        <v>24</v>
      </c>
      <c r="R57" s="27">
        <v>0</v>
      </c>
      <c r="S57" s="27">
        <v>21</v>
      </c>
      <c r="T57" s="27">
        <v>2</v>
      </c>
      <c r="U57" s="27">
        <v>1</v>
      </c>
      <c r="V57" s="27">
        <v>0</v>
      </c>
      <c r="W57" s="5">
        <f>B57+G57+L57+Q57</f>
        <v>46</v>
      </c>
      <c r="X57" s="50"/>
    </row>
    <row r="58" spans="1:28" ht="39.950000000000003" customHeight="1">
      <c r="A58" s="72" t="s">
        <v>227</v>
      </c>
      <c r="B58" s="73">
        <f>SUM(C58:F58)</f>
        <v>0</v>
      </c>
      <c r="C58" s="27"/>
      <c r="D58" s="27"/>
      <c r="E58" s="27"/>
      <c r="F58" s="27"/>
      <c r="G58" s="73">
        <f>SUM(H58:K58)</f>
        <v>0</v>
      </c>
      <c r="H58" s="27"/>
      <c r="I58" s="27"/>
      <c r="J58" s="27"/>
      <c r="K58" s="27"/>
      <c r="L58" s="73">
        <f>SUM(M58:P58)</f>
        <v>0</v>
      </c>
      <c r="M58" s="27"/>
      <c r="N58" s="27"/>
      <c r="O58" s="27"/>
      <c r="P58" s="27"/>
      <c r="Q58" s="73">
        <f>+SUM(R58:V58)</f>
        <v>0</v>
      </c>
      <c r="R58" s="27"/>
      <c r="S58" s="27"/>
      <c r="T58" s="27"/>
      <c r="U58" s="27"/>
      <c r="V58" s="27"/>
      <c r="W58" s="5">
        <f>B58+G58+L58+Q58</f>
        <v>0</v>
      </c>
      <c r="X58" s="50"/>
    </row>
    <row r="59" spans="1:28" ht="39.950000000000003" customHeight="1">
      <c r="A59" s="74" t="s">
        <v>189</v>
      </c>
      <c r="B59" s="75">
        <f>SUM(C59:F59)</f>
        <v>11</v>
      </c>
      <c r="C59" s="75">
        <f>C57+C58</f>
        <v>0</v>
      </c>
      <c r="D59" s="75">
        <f>D57+D58</f>
        <v>4</v>
      </c>
      <c r="E59" s="75">
        <f>E57+E58</f>
        <v>7</v>
      </c>
      <c r="F59" s="75">
        <f>F57+F58</f>
        <v>0</v>
      </c>
      <c r="G59" s="75">
        <f>SUM(H59:K59)</f>
        <v>8</v>
      </c>
      <c r="H59" s="75">
        <f>H57+H58</f>
        <v>1</v>
      </c>
      <c r="I59" s="75">
        <f>I57+I58</f>
        <v>5</v>
      </c>
      <c r="J59" s="75">
        <f>J57+J58</f>
        <v>0</v>
      </c>
      <c r="K59" s="75">
        <f>K57+K58</f>
        <v>2</v>
      </c>
      <c r="L59" s="75">
        <f>SUM(M59:P59)</f>
        <v>3</v>
      </c>
      <c r="M59" s="75">
        <f>M57+M58</f>
        <v>0</v>
      </c>
      <c r="N59" s="75">
        <f>N57+N58</f>
        <v>0</v>
      </c>
      <c r="O59" s="75">
        <f>O57+O58</f>
        <v>2</v>
      </c>
      <c r="P59" s="75">
        <f>P57+P58</f>
        <v>1</v>
      </c>
      <c r="Q59" s="75">
        <f>+SUM(R59:V59)</f>
        <v>24</v>
      </c>
      <c r="R59" s="75">
        <f>R57+R58</f>
        <v>0</v>
      </c>
      <c r="S59" s="75">
        <f>S57+S58</f>
        <v>21</v>
      </c>
      <c r="T59" s="75">
        <f>T57+T58</f>
        <v>2</v>
      </c>
      <c r="U59" s="75">
        <f>U57+U58</f>
        <v>1</v>
      </c>
      <c r="V59" s="75">
        <f>V57+V58</f>
        <v>0</v>
      </c>
      <c r="W59" s="75">
        <f>B59+G59+L59+Q59</f>
        <v>46</v>
      </c>
      <c r="X59" s="50"/>
    </row>
    <row r="60" spans="1:28" ht="39.950000000000003" customHeight="1">
      <c r="A60" s="70" t="s">
        <v>376</v>
      </c>
      <c r="B60" s="71"/>
      <c r="C60" s="71"/>
      <c r="D60" s="71"/>
      <c r="E60" s="71"/>
      <c r="F60" s="71"/>
      <c r="G60" s="71"/>
      <c r="H60" s="71"/>
      <c r="I60" s="71"/>
      <c r="J60" s="71"/>
      <c r="K60" s="71"/>
      <c r="L60" s="71"/>
      <c r="M60" s="71"/>
      <c r="N60" s="71"/>
      <c r="O60" s="71"/>
      <c r="P60" s="71"/>
      <c r="Q60" s="71"/>
      <c r="R60" s="71"/>
      <c r="S60" s="71"/>
      <c r="T60" s="71"/>
      <c r="U60" s="71"/>
      <c r="V60" s="71"/>
      <c r="W60" s="71"/>
      <c r="X60" s="50"/>
      <c r="Y60" s="195"/>
    </row>
    <row r="61" spans="1:28" ht="39.950000000000003" customHeight="1">
      <c r="A61" s="163" t="s">
        <v>387</v>
      </c>
      <c r="B61" s="213">
        <f>SUM(C61:F61)</f>
        <v>0</v>
      </c>
      <c r="C61" s="213"/>
      <c r="D61" s="213"/>
      <c r="E61" s="213"/>
      <c r="F61" s="213"/>
      <c r="G61" s="213">
        <f>SUM(H61:K61)</f>
        <v>0</v>
      </c>
      <c r="H61" s="213"/>
      <c r="I61" s="213"/>
      <c r="J61" s="213"/>
      <c r="K61" s="213"/>
      <c r="L61" s="213">
        <f>SUM(M61:P61)</f>
        <v>0</v>
      </c>
      <c r="M61" s="213"/>
      <c r="N61" s="213"/>
      <c r="O61" s="213"/>
      <c r="P61" s="213"/>
      <c r="Q61" s="213">
        <f>+SUM(R61:V61)</f>
        <v>0</v>
      </c>
      <c r="R61" s="213"/>
      <c r="S61" s="213"/>
      <c r="T61" s="213"/>
      <c r="U61" s="213"/>
      <c r="V61" s="213"/>
      <c r="W61" s="213">
        <f>B61+G61+L61+Q61</f>
        <v>0</v>
      </c>
      <c r="X61" s="50"/>
      <c r="AB61" s="4"/>
    </row>
    <row r="62" spans="1:28" ht="39.950000000000003" customHeight="1">
      <c r="A62" s="72" t="s">
        <v>226</v>
      </c>
      <c r="B62" s="73">
        <f>SUM(C62:F62)</f>
        <v>1</v>
      </c>
      <c r="C62" s="27">
        <v>1</v>
      </c>
      <c r="D62" s="27">
        <v>0</v>
      </c>
      <c r="E62" s="27">
        <v>0</v>
      </c>
      <c r="F62" s="27">
        <v>0</v>
      </c>
      <c r="G62" s="73">
        <f>SUM(H62:K62)</f>
        <v>2</v>
      </c>
      <c r="H62" s="27">
        <v>1</v>
      </c>
      <c r="I62" s="27">
        <v>1</v>
      </c>
      <c r="J62" s="27">
        <v>0</v>
      </c>
      <c r="K62" s="27">
        <v>0</v>
      </c>
      <c r="L62" s="73">
        <f>SUM(M62:P62)</f>
        <v>0</v>
      </c>
      <c r="M62" s="27">
        <v>0</v>
      </c>
      <c r="N62" s="27">
        <v>0</v>
      </c>
      <c r="O62" s="27">
        <v>0</v>
      </c>
      <c r="P62" s="27">
        <v>0</v>
      </c>
      <c r="Q62" s="73">
        <f>+SUM(R62:V62)</f>
        <v>4</v>
      </c>
      <c r="R62" s="27">
        <v>0</v>
      </c>
      <c r="S62" s="27">
        <v>0</v>
      </c>
      <c r="T62" s="27">
        <v>2</v>
      </c>
      <c r="U62" s="27">
        <v>0</v>
      </c>
      <c r="V62" s="27">
        <v>2</v>
      </c>
      <c r="W62" s="5">
        <f>B62+G62+L62+Q62</f>
        <v>7</v>
      </c>
      <c r="X62" s="50"/>
    </row>
    <row r="63" spans="1:28" ht="39.950000000000003" customHeight="1">
      <c r="A63" s="72" t="s">
        <v>227</v>
      </c>
      <c r="B63" s="73">
        <f>SUM(C63:F63)</f>
        <v>0</v>
      </c>
      <c r="C63" s="27"/>
      <c r="D63" s="27"/>
      <c r="E63" s="27"/>
      <c r="F63" s="27"/>
      <c r="G63" s="73">
        <f>SUM(H63:K63)</f>
        <v>0</v>
      </c>
      <c r="H63" s="27"/>
      <c r="I63" s="27"/>
      <c r="J63" s="27"/>
      <c r="K63" s="27"/>
      <c r="L63" s="73">
        <f>SUM(M63:P63)</f>
        <v>0</v>
      </c>
      <c r="M63" s="27"/>
      <c r="N63" s="27"/>
      <c r="O63" s="27"/>
      <c r="P63" s="27"/>
      <c r="Q63" s="73">
        <f>+SUM(R63:V63)</f>
        <v>0</v>
      </c>
      <c r="R63" s="27"/>
      <c r="S63" s="27"/>
      <c r="T63" s="27"/>
      <c r="U63" s="27"/>
      <c r="V63" s="27"/>
      <c r="W63" s="5">
        <f>B63+G63+L63+Q63</f>
        <v>0</v>
      </c>
      <c r="X63" s="50"/>
    </row>
    <row r="64" spans="1:28" ht="39.950000000000003" customHeight="1">
      <c r="A64" s="74" t="s">
        <v>189</v>
      </c>
      <c r="B64" s="75">
        <f>SUM(C64:F64)</f>
        <v>1</v>
      </c>
      <c r="C64" s="75">
        <f>C62+C63</f>
        <v>1</v>
      </c>
      <c r="D64" s="75">
        <f>D62+D63</f>
        <v>0</v>
      </c>
      <c r="E64" s="75">
        <f>E62+E63</f>
        <v>0</v>
      </c>
      <c r="F64" s="75">
        <f>F62+F63</f>
        <v>0</v>
      </c>
      <c r="G64" s="75">
        <f>SUM(H64:K64)</f>
        <v>2</v>
      </c>
      <c r="H64" s="75">
        <f>H62+H63</f>
        <v>1</v>
      </c>
      <c r="I64" s="75">
        <f>I62+I63</f>
        <v>1</v>
      </c>
      <c r="J64" s="75">
        <f>J62+J63</f>
        <v>0</v>
      </c>
      <c r="K64" s="75">
        <f>K62+K63</f>
        <v>0</v>
      </c>
      <c r="L64" s="75">
        <f>SUM(M64:P64)</f>
        <v>0</v>
      </c>
      <c r="M64" s="75">
        <f>M62+M63</f>
        <v>0</v>
      </c>
      <c r="N64" s="75">
        <f>N62+N63</f>
        <v>0</v>
      </c>
      <c r="O64" s="75">
        <f>O62+O63</f>
        <v>0</v>
      </c>
      <c r="P64" s="75">
        <f>P62+P63</f>
        <v>0</v>
      </c>
      <c r="Q64" s="75">
        <f>+SUM(R64:V64)</f>
        <v>4</v>
      </c>
      <c r="R64" s="75">
        <f>R62+R63</f>
        <v>0</v>
      </c>
      <c r="S64" s="75">
        <f>S62+S63</f>
        <v>0</v>
      </c>
      <c r="T64" s="75">
        <f>T62+T63</f>
        <v>2</v>
      </c>
      <c r="U64" s="75">
        <f>U62+U63</f>
        <v>0</v>
      </c>
      <c r="V64" s="75">
        <f>V62+V63</f>
        <v>2</v>
      </c>
      <c r="W64" s="75">
        <f>B64+G64+L64+Q64</f>
        <v>7</v>
      </c>
      <c r="X64" s="50"/>
    </row>
    <row r="65" spans="1:28" ht="39.950000000000003" customHeight="1">
      <c r="A65" s="70" t="s">
        <v>375</v>
      </c>
      <c r="B65" s="71"/>
      <c r="C65" s="71"/>
      <c r="D65" s="71"/>
      <c r="E65" s="71"/>
      <c r="F65" s="71"/>
      <c r="G65" s="71"/>
      <c r="H65" s="71"/>
      <c r="I65" s="71"/>
      <c r="J65" s="71"/>
      <c r="K65" s="71"/>
      <c r="L65" s="71"/>
      <c r="M65" s="71"/>
      <c r="N65" s="71"/>
      <c r="O65" s="71"/>
      <c r="P65" s="71"/>
      <c r="Q65" s="71"/>
      <c r="R65" s="71"/>
      <c r="S65" s="71"/>
      <c r="T65" s="71"/>
      <c r="U65" s="71"/>
      <c r="V65" s="71"/>
      <c r="W65" s="71"/>
      <c r="X65" s="50"/>
      <c r="Y65" s="195"/>
    </row>
    <row r="66" spans="1:28" ht="39.950000000000003" customHeight="1">
      <c r="A66" s="163" t="s">
        <v>190</v>
      </c>
      <c r="B66" s="164">
        <f>SUM(C66:F66)</f>
        <v>38</v>
      </c>
      <c r="C66" s="164">
        <v>4</v>
      </c>
      <c r="D66" s="164">
        <v>19</v>
      </c>
      <c r="E66" s="164">
        <v>5</v>
      </c>
      <c r="F66" s="164">
        <v>10</v>
      </c>
      <c r="G66" s="164">
        <f>SUM(H66:K66)</f>
        <v>74</v>
      </c>
      <c r="H66" s="164">
        <v>12</v>
      </c>
      <c r="I66" s="164">
        <v>19</v>
      </c>
      <c r="J66" s="164">
        <v>35</v>
      </c>
      <c r="K66" s="164">
        <v>8</v>
      </c>
      <c r="L66" s="164">
        <f>SUM(M66:P66)</f>
        <v>181</v>
      </c>
      <c r="M66" s="164">
        <v>0</v>
      </c>
      <c r="N66" s="164">
        <v>3</v>
      </c>
      <c r="O66" s="164">
        <v>119</v>
      </c>
      <c r="P66" s="164">
        <v>59</v>
      </c>
      <c r="Q66" s="164">
        <f>+SUM(R66:V66)</f>
        <v>245</v>
      </c>
      <c r="R66" s="164">
        <v>96</v>
      </c>
      <c r="S66" s="164">
        <v>93</v>
      </c>
      <c r="T66" s="164">
        <v>9</v>
      </c>
      <c r="U66" s="164">
        <v>7</v>
      </c>
      <c r="V66" s="164">
        <v>40</v>
      </c>
      <c r="W66" s="164">
        <f>B66+G66+L66+Q66</f>
        <v>538</v>
      </c>
      <c r="X66" s="50"/>
      <c r="AB66" s="4"/>
    </row>
    <row r="67" spans="1:28" ht="39.950000000000003" customHeight="1">
      <c r="A67" s="72" t="s">
        <v>226</v>
      </c>
      <c r="B67" s="73">
        <f>SUM(C67:F67)</f>
        <v>55</v>
      </c>
      <c r="C67" s="27">
        <v>4</v>
      </c>
      <c r="D67" s="27">
        <v>9</v>
      </c>
      <c r="E67" s="27">
        <v>21</v>
      </c>
      <c r="F67" s="27">
        <v>21</v>
      </c>
      <c r="G67" s="73">
        <f>SUM(H67:K67)</f>
        <v>78</v>
      </c>
      <c r="H67" s="27">
        <v>14</v>
      </c>
      <c r="I67" s="27">
        <v>24</v>
      </c>
      <c r="J67" s="27">
        <v>20</v>
      </c>
      <c r="K67" s="27">
        <v>20</v>
      </c>
      <c r="L67" s="73">
        <f>SUM(M67:P67)</f>
        <v>252</v>
      </c>
      <c r="M67" s="27">
        <v>0</v>
      </c>
      <c r="N67" s="27">
        <v>7</v>
      </c>
      <c r="O67" s="27">
        <v>174</v>
      </c>
      <c r="P67" s="27">
        <v>71</v>
      </c>
      <c r="Q67" s="73">
        <f>+SUM(R67:V67)</f>
        <v>88</v>
      </c>
      <c r="R67" s="27">
        <v>4</v>
      </c>
      <c r="S67" s="27">
        <v>41</v>
      </c>
      <c r="T67" s="27">
        <v>6</v>
      </c>
      <c r="U67" s="27">
        <v>14</v>
      </c>
      <c r="V67" s="27">
        <v>23</v>
      </c>
      <c r="W67" s="5">
        <f>B67+G67+L67+Q67</f>
        <v>473</v>
      </c>
      <c r="X67" s="50"/>
    </row>
    <row r="68" spans="1:28" ht="39.950000000000003" customHeight="1">
      <c r="A68" s="72" t="s">
        <v>227</v>
      </c>
      <c r="B68" s="73">
        <f>SUM(C68:F68)</f>
        <v>0</v>
      </c>
      <c r="C68" s="27"/>
      <c r="D68" s="27"/>
      <c r="E68" s="27"/>
      <c r="F68" s="27"/>
      <c r="G68" s="73">
        <f>SUM(H68:K68)</f>
        <v>0</v>
      </c>
      <c r="H68" s="27"/>
      <c r="I68" s="27"/>
      <c r="J68" s="27"/>
      <c r="K68" s="27"/>
      <c r="L68" s="73">
        <f>SUM(M68:P68)</f>
        <v>0</v>
      </c>
      <c r="M68" s="27"/>
      <c r="N68" s="27"/>
      <c r="O68" s="27"/>
      <c r="P68" s="27"/>
      <c r="Q68" s="73">
        <f>+SUM(R68:V68)</f>
        <v>0</v>
      </c>
      <c r="R68" s="27"/>
      <c r="S68" s="27"/>
      <c r="T68" s="27"/>
      <c r="U68" s="27"/>
      <c r="V68" s="27"/>
      <c r="W68" s="5">
        <f>B68+G68+L68+Q68</f>
        <v>0</v>
      </c>
      <c r="X68" s="50"/>
    </row>
    <row r="69" spans="1:28" ht="39.950000000000003" customHeight="1">
      <c r="A69" s="74" t="s">
        <v>189</v>
      </c>
      <c r="B69" s="75">
        <f>SUM(C69:F69)</f>
        <v>55</v>
      </c>
      <c r="C69" s="75">
        <f>C67+C68</f>
        <v>4</v>
      </c>
      <c r="D69" s="75">
        <f>D67+D68</f>
        <v>9</v>
      </c>
      <c r="E69" s="75">
        <f>E67+E68</f>
        <v>21</v>
      </c>
      <c r="F69" s="75">
        <f>F67+F68</f>
        <v>21</v>
      </c>
      <c r="G69" s="75">
        <f>SUM(H69:K69)</f>
        <v>78</v>
      </c>
      <c r="H69" s="75">
        <f>H67+H68</f>
        <v>14</v>
      </c>
      <c r="I69" s="75">
        <f>I67+I68</f>
        <v>24</v>
      </c>
      <c r="J69" s="75">
        <f>J67+J68</f>
        <v>20</v>
      </c>
      <c r="K69" s="75">
        <f>K67+K68</f>
        <v>20</v>
      </c>
      <c r="L69" s="75">
        <f>SUM(M69:P69)</f>
        <v>252</v>
      </c>
      <c r="M69" s="75">
        <f>M67+M68</f>
        <v>0</v>
      </c>
      <c r="N69" s="75">
        <f>N67+N68</f>
        <v>7</v>
      </c>
      <c r="O69" s="75">
        <f>O67+O68</f>
        <v>174</v>
      </c>
      <c r="P69" s="75">
        <f>P67+P68</f>
        <v>71</v>
      </c>
      <c r="Q69" s="75">
        <f>+SUM(R69:V69)</f>
        <v>88</v>
      </c>
      <c r="R69" s="75">
        <f>R67+R68</f>
        <v>4</v>
      </c>
      <c r="S69" s="75">
        <f>S67+S68</f>
        <v>41</v>
      </c>
      <c r="T69" s="75">
        <f>T67+T68</f>
        <v>6</v>
      </c>
      <c r="U69" s="75">
        <f>U67+U68</f>
        <v>14</v>
      </c>
      <c r="V69" s="75">
        <f>V67+V68</f>
        <v>23</v>
      </c>
      <c r="W69" s="75">
        <f>B69+G69+L69+Q69</f>
        <v>473</v>
      </c>
      <c r="X69" s="50"/>
    </row>
    <row r="70" spans="1:28" ht="39.950000000000003" customHeight="1">
      <c r="A70" s="70" t="s">
        <v>374</v>
      </c>
      <c r="B70" s="71"/>
      <c r="C70" s="71"/>
      <c r="D70" s="71"/>
      <c r="E70" s="71"/>
      <c r="F70" s="71"/>
      <c r="G70" s="71"/>
      <c r="H70" s="71"/>
      <c r="I70" s="71"/>
      <c r="J70" s="71"/>
      <c r="K70" s="71"/>
      <c r="L70" s="71"/>
      <c r="M70" s="71"/>
      <c r="N70" s="71"/>
      <c r="O70" s="71"/>
      <c r="P70" s="71"/>
      <c r="Q70" s="71"/>
      <c r="R70" s="71"/>
      <c r="S70" s="71"/>
      <c r="T70" s="71"/>
      <c r="U70" s="71"/>
      <c r="V70" s="71"/>
      <c r="W70" s="71"/>
      <c r="X70" s="50"/>
      <c r="Y70" s="195"/>
    </row>
    <row r="71" spans="1:28" ht="39.950000000000003" customHeight="1">
      <c r="A71" s="163" t="s">
        <v>387</v>
      </c>
      <c r="B71" s="213">
        <f>SUM(C71:F71)</f>
        <v>0</v>
      </c>
      <c r="C71" s="213"/>
      <c r="D71" s="213"/>
      <c r="E71" s="213"/>
      <c r="F71" s="213"/>
      <c r="G71" s="213">
        <f>SUM(H71:K71)</f>
        <v>0</v>
      </c>
      <c r="H71" s="213"/>
      <c r="I71" s="213"/>
      <c r="J71" s="213"/>
      <c r="K71" s="213"/>
      <c r="L71" s="213">
        <f>SUM(M71:P71)</f>
        <v>0</v>
      </c>
      <c r="M71" s="213"/>
      <c r="N71" s="213"/>
      <c r="O71" s="213"/>
      <c r="P71" s="213"/>
      <c r="Q71" s="213">
        <f>+SUM(R71:V71)</f>
        <v>0</v>
      </c>
      <c r="R71" s="213"/>
      <c r="S71" s="213"/>
      <c r="T71" s="213"/>
      <c r="U71" s="213"/>
      <c r="V71" s="213"/>
      <c r="W71" s="213">
        <f>B71+G71+L71+Q71</f>
        <v>0</v>
      </c>
      <c r="X71" s="50"/>
      <c r="AB71" s="4"/>
    </row>
    <row r="72" spans="1:28" ht="39.950000000000003" customHeight="1">
      <c r="A72" s="72" t="s">
        <v>226</v>
      </c>
      <c r="B72" s="73">
        <f>SUM(C72:F72)</f>
        <v>11</v>
      </c>
      <c r="C72" s="27">
        <v>1</v>
      </c>
      <c r="D72" s="27">
        <v>3</v>
      </c>
      <c r="E72" s="27">
        <v>4</v>
      </c>
      <c r="F72" s="27">
        <v>3</v>
      </c>
      <c r="G72" s="73">
        <f>SUM(H72:K72)</f>
        <v>17</v>
      </c>
      <c r="H72" s="27">
        <v>4</v>
      </c>
      <c r="I72" s="27">
        <v>6</v>
      </c>
      <c r="J72" s="27">
        <v>7</v>
      </c>
      <c r="K72" s="27">
        <v>0</v>
      </c>
      <c r="L72" s="73">
        <f>SUM(M72:P72)</f>
        <v>202</v>
      </c>
      <c r="M72" s="27">
        <v>0</v>
      </c>
      <c r="N72" s="27">
        <v>0</v>
      </c>
      <c r="O72" s="27">
        <v>153</v>
      </c>
      <c r="P72" s="27">
        <v>49</v>
      </c>
      <c r="Q72" s="73">
        <f>+SUM(R72:V72)</f>
        <v>23</v>
      </c>
      <c r="R72" s="27">
        <v>0</v>
      </c>
      <c r="S72" s="27">
        <v>5</v>
      </c>
      <c r="T72" s="27">
        <v>1</v>
      </c>
      <c r="U72" s="27">
        <v>4</v>
      </c>
      <c r="V72" s="27">
        <v>13</v>
      </c>
      <c r="W72" s="5">
        <f>B72+G72+L72+Q72</f>
        <v>253</v>
      </c>
      <c r="X72" s="50"/>
    </row>
    <row r="73" spans="1:28" ht="39.950000000000003" customHeight="1">
      <c r="A73" s="72" t="s">
        <v>227</v>
      </c>
      <c r="B73" s="73">
        <f>SUM(C73:F73)</f>
        <v>0</v>
      </c>
      <c r="C73" s="27"/>
      <c r="D73" s="27"/>
      <c r="E73" s="27"/>
      <c r="F73" s="27"/>
      <c r="G73" s="73">
        <f>SUM(H73:K73)</f>
        <v>0</v>
      </c>
      <c r="H73" s="27"/>
      <c r="I73" s="27"/>
      <c r="J73" s="27"/>
      <c r="K73" s="27"/>
      <c r="L73" s="73">
        <f>SUM(M73:P73)</f>
        <v>0</v>
      </c>
      <c r="M73" s="27"/>
      <c r="N73" s="27"/>
      <c r="O73" s="27"/>
      <c r="P73" s="27"/>
      <c r="Q73" s="73">
        <f>+SUM(R73:V73)</f>
        <v>0</v>
      </c>
      <c r="R73" s="27"/>
      <c r="S73" s="27"/>
      <c r="T73" s="27"/>
      <c r="U73" s="27"/>
      <c r="V73" s="27"/>
      <c r="W73" s="5">
        <f>B73+G73+L73+Q73</f>
        <v>0</v>
      </c>
      <c r="X73" s="50"/>
    </row>
    <row r="74" spans="1:28" ht="39.950000000000003" customHeight="1">
      <c r="A74" s="74" t="s">
        <v>189</v>
      </c>
      <c r="B74" s="75">
        <f>SUM(C74:F74)</f>
        <v>11</v>
      </c>
      <c r="C74" s="75">
        <f>C72+C73</f>
        <v>1</v>
      </c>
      <c r="D74" s="75">
        <f>D72+D73</f>
        <v>3</v>
      </c>
      <c r="E74" s="75">
        <f>E72+E73</f>
        <v>4</v>
      </c>
      <c r="F74" s="75">
        <f>F72+F73</f>
        <v>3</v>
      </c>
      <c r="G74" s="75">
        <f>SUM(H74:K74)</f>
        <v>17</v>
      </c>
      <c r="H74" s="75">
        <f>H72+H73</f>
        <v>4</v>
      </c>
      <c r="I74" s="75">
        <f>I72+I73</f>
        <v>6</v>
      </c>
      <c r="J74" s="75">
        <f>J72+J73</f>
        <v>7</v>
      </c>
      <c r="K74" s="75">
        <f>K72+K73</f>
        <v>0</v>
      </c>
      <c r="L74" s="75">
        <f>SUM(M74:P74)</f>
        <v>202</v>
      </c>
      <c r="M74" s="75">
        <f>M72+M73</f>
        <v>0</v>
      </c>
      <c r="N74" s="75">
        <f>N72+N73</f>
        <v>0</v>
      </c>
      <c r="O74" s="75">
        <f>O72+O73</f>
        <v>153</v>
      </c>
      <c r="P74" s="75">
        <f>P72+P73</f>
        <v>49</v>
      </c>
      <c r="Q74" s="75">
        <f>+SUM(R74:V74)</f>
        <v>23</v>
      </c>
      <c r="R74" s="75">
        <f>R72+R73</f>
        <v>0</v>
      </c>
      <c r="S74" s="75">
        <f>S72+S73</f>
        <v>5</v>
      </c>
      <c r="T74" s="75">
        <f>T72+T73</f>
        <v>1</v>
      </c>
      <c r="U74" s="75">
        <f>U72+U73</f>
        <v>4</v>
      </c>
      <c r="V74" s="75">
        <f>V72+V73</f>
        <v>13</v>
      </c>
      <c r="W74" s="75">
        <f>B74+G74+L74+Q74</f>
        <v>253</v>
      </c>
      <c r="X74" s="50"/>
    </row>
    <row r="75" spans="1:28" ht="39.950000000000003" customHeight="1">
      <c r="A75" s="70" t="s">
        <v>373</v>
      </c>
      <c r="B75" s="71"/>
      <c r="C75" s="71"/>
      <c r="D75" s="71"/>
      <c r="E75" s="71"/>
      <c r="F75" s="71"/>
      <c r="G75" s="71"/>
      <c r="H75" s="71"/>
      <c r="I75" s="71"/>
      <c r="J75" s="71"/>
      <c r="K75" s="71"/>
      <c r="L75" s="71"/>
      <c r="M75" s="71"/>
      <c r="N75" s="71"/>
      <c r="O75" s="71"/>
      <c r="P75" s="71"/>
      <c r="Q75" s="71"/>
      <c r="R75" s="71"/>
      <c r="S75" s="71"/>
      <c r="T75" s="71"/>
      <c r="U75" s="71"/>
      <c r="V75" s="71"/>
      <c r="W75" s="71"/>
      <c r="X75" s="50"/>
      <c r="Y75" s="195"/>
    </row>
    <row r="76" spans="1:28" ht="39.950000000000003" customHeight="1">
      <c r="A76" s="163" t="s">
        <v>387</v>
      </c>
      <c r="B76" s="213">
        <f>SUM(C76:F76)</f>
        <v>0</v>
      </c>
      <c r="C76" s="213"/>
      <c r="D76" s="213"/>
      <c r="E76" s="213"/>
      <c r="F76" s="213"/>
      <c r="G76" s="213">
        <f>SUM(H76:K76)</f>
        <v>0</v>
      </c>
      <c r="H76" s="213"/>
      <c r="I76" s="213"/>
      <c r="J76" s="213"/>
      <c r="K76" s="213"/>
      <c r="L76" s="213">
        <f>SUM(M76:P76)</f>
        <v>0</v>
      </c>
      <c r="M76" s="213"/>
      <c r="N76" s="213"/>
      <c r="O76" s="213"/>
      <c r="P76" s="213"/>
      <c r="Q76" s="213">
        <f>+SUM(R76:V76)</f>
        <v>0</v>
      </c>
      <c r="R76" s="213"/>
      <c r="S76" s="213"/>
      <c r="T76" s="213"/>
      <c r="U76" s="213"/>
      <c r="V76" s="213"/>
      <c r="W76" s="213">
        <f>B76+G76+L76+Q76</f>
        <v>0</v>
      </c>
      <c r="X76" s="50"/>
      <c r="AB76" s="4"/>
    </row>
    <row r="77" spans="1:28" ht="39.950000000000003" customHeight="1">
      <c r="A77" s="72" t="s">
        <v>226</v>
      </c>
      <c r="B77" s="73">
        <f>SUM(C77:F77)</f>
        <v>10</v>
      </c>
      <c r="C77" s="27">
        <v>1</v>
      </c>
      <c r="D77" s="27">
        <v>4</v>
      </c>
      <c r="E77" s="27">
        <v>0</v>
      </c>
      <c r="F77" s="27">
        <v>5</v>
      </c>
      <c r="G77" s="73">
        <f>SUM(H77:K77)</f>
        <v>14</v>
      </c>
      <c r="H77" s="27">
        <v>2</v>
      </c>
      <c r="I77" s="27">
        <v>9</v>
      </c>
      <c r="J77" s="27">
        <v>1</v>
      </c>
      <c r="K77" s="27">
        <v>2</v>
      </c>
      <c r="L77" s="73">
        <f>SUM(M77:P77)</f>
        <v>34</v>
      </c>
      <c r="M77" s="27">
        <v>0</v>
      </c>
      <c r="N77" s="27">
        <v>0</v>
      </c>
      <c r="O77" s="27">
        <v>12</v>
      </c>
      <c r="P77" s="27">
        <v>22</v>
      </c>
      <c r="Q77" s="73">
        <f>+SUM(R77:V77)</f>
        <v>29</v>
      </c>
      <c r="R77" s="27">
        <v>0</v>
      </c>
      <c r="S77" s="27">
        <v>22</v>
      </c>
      <c r="T77" s="27">
        <v>3</v>
      </c>
      <c r="U77" s="27">
        <v>1</v>
      </c>
      <c r="V77" s="27">
        <v>3</v>
      </c>
      <c r="W77" s="5">
        <f>B77+G77+L77+Q77</f>
        <v>87</v>
      </c>
      <c r="X77" s="50"/>
    </row>
    <row r="78" spans="1:28" ht="39.950000000000003" customHeight="1">
      <c r="A78" s="72" t="s">
        <v>227</v>
      </c>
      <c r="B78" s="73">
        <f>SUM(C78:F78)</f>
        <v>0</v>
      </c>
      <c r="C78" s="27"/>
      <c r="D78" s="27"/>
      <c r="E78" s="27"/>
      <c r="F78" s="27"/>
      <c r="G78" s="73">
        <f>SUM(H78:K78)</f>
        <v>0</v>
      </c>
      <c r="H78" s="27"/>
      <c r="I78" s="27"/>
      <c r="J78" s="27"/>
      <c r="K78" s="27"/>
      <c r="L78" s="73">
        <f>SUM(M78:P78)</f>
        <v>0</v>
      </c>
      <c r="M78" s="27"/>
      <c r="N78" s="27"/>
      <c r="O78" s="27"/>
      <c r="P78" s="27"/>
      <c r="Q78" s="73">
        <f>+SUM(R78:V78)</f>
        <v>0</v>
      </c>
      <c r="R78" s="27"/>
      <c r="S78" s="27"/>
      <c r="T78" s="27"/>
      <c r="U78" s="27"/>
      <c r="V78" s="27"/>
      <c r="W78" s="5">
        <f>B78+G78+L78+Q78</f>
        <v>0</v>
      </c>
      <c r="X78" s="50"/>
    </row>
    <row r="79" spans="1:28" ht="39.950000000000003" customHeight="1">
      <c r="A79" s="74" t="s">
        <v>189</v>
      </c>
      <c r="B79" s="75">
        <f>SUM(C79:F79)</f>
        <v>10</v>
      </c>
      <c r="C79" s="75">
        <f>C77+C78</f>
        <v>1</v>
      </c>
      <c r="D79" s="75">
        <f>D77+D78</f>
        <v>4</v>
      </c>
      <c r="E79" s="75">
        <f>E77+E78</f>
        <v>0</v>
      </c>
      <c r="F79" s="75">
        <f>F77+F78</f>
        <v>5</v>
      </c>
      <c r="G79" s="75">
        <f>SUM(H79:K79)</f>
        <v>14</v>
      </c>
      <c r="H79" s="75">
        <f>H77+H78</f>
        <v>2</v>
      </c>
      <c r="I79" s="75">
        <f>I77+I78</f>
        <v>9</v>
      </c>
      <c r="J79" s="75">
        <f>J77+J78</f>
        <v>1</v>
      </c>
      <c r="K79" s="75">
        <f>K77+K78</f>
        <v>2</v>
      </c>
      <c r="L79" s="75">
        <f>SUM(M79:P79)</f>
        <v>34</v>
      </c>
      <c r="M79" s="75">
        <f>M77+M78</f>
        <v>0</v>
      </c>
      <c r="N79" s="75">
        <f>N77+N78</f>
        <v>0</v>
      </c>
      <c r="O79" s="75">
        <f>O77+O78</f>
        <v>12</v>
      </c>
      <c r="P79" s="75">
        <f>P77+P78</f>
        <v>22</v>
      </c>
      <c r="Q79" s="75">
        <f>+SUM(R79:V79)</f>
        <v>29</v>
      </c>
      <c r="R79" s="75">
        <f>R77+R78</f>
        <v>0</v>
      </c>
      <c r="S79" s="75">
        <f>S77+S78</f>
        <v>22</v>
      </c>
      <c r="T79" s="75">
        <f>T77+T78</f>
        <v>3</v>
      </c>
      <c r="U79" s="75">
        <f>U77+U78</f>
        <v>1</v>
      </c>
      <c r="V79" s="75">
        <f>V77+V78</f>
        <v>3</v>
      </c>
      <c r="W79" s="75">
        <f>B79+G79+L79+Q79</f>
        <v>87</v>
      </c>
      <c r="X79" s="50"/>
    </row>
    <row r="80" spans="1:28" ht="39.950000000000003" customHeight="1">
      <c r="A80" s="70" t="s">
        <v>372</v>
      </c>
      <c r="B80" s="71"/>
      <c r="C80" s="71"/>
      <c r="D80" s="71"/>
      <c r="E80" s="71"/>
      <c r="F80" s="71"/>
      <c r="G80" s="71"/>
      <c r="H80" s="71"/>
      <c r="I80" s="71"/>
      <c r="J80" s="71"/>
      <c r="K80" s="71"/>
      <c r="L80" s="71"/>
      <c r="M80" s="71"/>
      <c r="N80" s="71"/>
      <c r="O80" s="71"/>
      <c r="P80" s="71"/>
      <c r="Q80" s="71"/>
      <c r="R80" s="71"/>
      <c r="S80" s="71"/>
      <c r="T80" s="71"/>
      <c r="U80" s="71"/>
      <c r="V80" s="71"/>
      <c r="W80" s="71"/>
      <c r="X80" s="50"/>
      <c r="Y80" s="195"/>
    </row>
    <row r="81" spans="1:28" ht="39.950000000000003" customHeight="1">
      <c r="A81" s="163" t="s">
        <v>387</v>
      </c>
      <c r="B81" s="213">
        <f>SUM(C81:F81)</f>
        <v>0</v>
      </c>
      <c r="C81" s="213"/>
      <c r="D81" s="213"/>
      <c r="E81" s="213"/>
      <c r="F81" s="213"/>
      <c r="G81" s="213">
        <f>SUM(H81:K81)</f>
        <v>0</v>
      </c>
      <c r="H81" s="213"/>
      <c r="I81" s="213"/>
      <c r="J81" s="213"/>
      <c r="K81" s="213"/>
      <c r="L81" s="213">
        <f>SUM(M81:P81)</f>
        <v>0</v>
      </c>
      <c r="M81" s="213"/>
      <c r="N81" s="213"/>
      <c r="O81" s="213"/>
      <c r="P81" s="213"/>
      <c r="Q81" s="213">
        <f>+SUM(R81:V81)</f>
        <v>0</v>
      </c>
      <c r="R81" s="213"/>
      <c r="S81" s="213"/>
      <c r="T81" s="213"/>
      <c r="U81" s="213"/>
      <c r="V81" s="213"/>
      <c r="W81" s="213">
        <f>B81+G81+L81+Q81</f>
        <v>0</v>
      </c>
      <c r="X81" s="50"/>
      <c r="AB81" s="4"/>
    </row>
    <row r="82" spans="1:28" ht="39.950000000000003" customHeight="1">
      <c r="A82" s="72" t="s">
        <v>226</v>
      </c>
      <c r="B82" s="73">
        <f>SUM(C82:F82)</f>
        <v>5</v>
      </c>
      <c r="C82" s="27">
        <v>1</v>
      </c>
      <c r="D82" s="27">
        <v>0</v>
      </c>
      <c r="E82" s="27">
        <v>4</v>
      </c>
      <c r="F82" s="27">
        <v>0</v>
      </c>
      <c r="G82" s="73">
        <f>SUM(H82:K82)</f>
        <v>8</v>
      </c>
      <c r="H82" s="27">
        <v>2</v>
      </c>
      <c r="I82" s="27">
        <v>3</v>
      </c>
      <c r="J82" s="27">
        <v>1</v>
      </c>
      <c r="K82" s="27">
        <v>2</v>
      </c>
      <c r="L82" s="73">
        <f>SUM(M82:P82)</f>
        <v>3</v>
      </c>
      <c r="M82" s="27">
        <v>0</v>
      </c>
      <c r="N82" s="27">
        <v>2</v>
      </c>
      <c r="O82" s="27">
        <v>1</v>
      </c>
      <c r="P82" s="27">
        <v>0</v>
      </c>
      <c r="Q82" s="73">
        <f>+SUM(R82:V82)</f>
        <v>25</v>
      </c>
      <c r="R82" s="27">
        <v>4</v>
      </c>
      <c r="S82" s="27">
        <v>12</v>
      </c>
      <c r="T82" s="27">
        <v>0</v>
      </c>
      <c r="U82" s="27">
        <v>5</v>
      </c>
      <c r="V82" s="27">
        <v>4</v>
      </c>
      <c r="W82" s="5">
        <f>B82+G82+L82+Q82</f>
        <v>41</v>
      </c>
      <c r="X82" s="50"/>
    </row>
    <row r="83" spans="1:28" ht="39.950000000000003" customHeight="1">
      <c r="A83" s="72" t="s">
        <v>227</v>
      </c>
      <c r="B83" s="73">
        <f>SUM(C83:F83)</f>
        <v>0</v>
      </c>
      <c r="C83" s="27"/>
      <c r="D83" s="27"/>
      <c r="E83" s="27"/>
      <c r="F83" s="27"/>
      <c r="G83" s="73">
        <f>SUM(H83:K83)</f>
        <v>0</v>
      </c>
      <c r="H83" s="27"/>
      <c r="I83" s="27"/>
      <c r="J83" s="27"/>
      <c r="K83" s="27"/>
      <c r="L83" s="73">
        <f>SUM(M83:P83)</f>
        <v>0</v>
      </c>
      <c r="M83" s="27"/>
      <c r="N83" s="27"/>
      <c r="O83" s="27"/>
      <c r="P83" s="27"/>
      <c r="Q83" s="73">
        <f>+SUM(R83:V83)</f>
        <v>0</v>
      </c>
      <c r="R83" s="27"/>
      <c r="S83" s="27"/>
      <c r="T83" s="27"/>
      <c r="U83" s="27"/>
      <c r="V83" s="27"/>
      <c r="W83" s="5">
        <f>B83+G83+L83+Q83</f>
        <v>0</v>
      </c>
      <c r="X83" s="50"/>
    </row>
    <row r="84" spans="1:28" ht="39.950000000000003" customHeight="1">
      <c r="A84" s="74" t="s">
        <v>189</v>
      </c>
      <c r="B84" s="75">
        <f>SUM(C84:F84)</f>
        <v>5</v>
      </c>
      <c r="C84" s="75">
        <f>C82+C83</f>
        <v>1</v>
      </c>
      <c r="D84" s="75">
        <f>D82+D83</f>
        <v>0</v>
      </c>
      <c r="E84" s="75">
        <f>E82+E83</f>
        <v>4</v>
      </c>
      <c r="F84" s="75">
        <f>F82+F83</f>
        <v>0</v>
      </c>
      <c r="G84" s="75">
        <f>SUM(H84:K84)</f>
        <v>8</v>
      </c>
      <c r="H84" s="75">
        <f>H82+H83</f>
        <v>2</v>
      </c>
      <c r="I84" s="75">
        <f>I82+I83</f>
        <v>3</v>
      </c>
      <c r="J84" s="75">
        <f>J82+J83</f>
        <v>1</v>
      </c>
      <c r="K84" s="75">
        <f>K82+K83</f>
        <v>2</v>
      </c>
      <c r="L84" s="75">
        <f>SUM(M84:P84)</f>
        <v>3</v>
      </c>
      <c r="M84" s="75">
        <f>M82+M83</f>
        <v>0</v>
      </c>
      <c r="N84" s="75">
        <f>N82+N83</f>
        <v>2</v>
      </c>
      <c r="O84" s="75">
        <f>O82+O83</f>
        <v>1</v>
      </c>
      <c r="P84" s="75">
        <f>P82+P83</f>
        <v>0</v>
      </c>
      <c r="Q84" s="75">
        <f>+SUM(R84:V84)</f>
        <v>25</v>
      </c>
      <c r="R84" s="75">
        <f>R82+R83</f>
        <v>4</v>
      </c>
      <c r="S84" s="75">
        <f>S82+S83</f>
        <v>12</v>
      </c>
      <c r="T84" s="75">
        <f>T82+T83</f>
        <v>0</v>
      </c>
      <c r="U84" s="75">
        <f>U82+U83</f>
        <v>5</v>
      </c>
      <c r="V84" s="75">
        <f>V82+V83</f>
        <v>4</v>
      </c>
      <c r="W84" s="75">
        <f>B84+G84+L84+Q84</f>
        <v>41</v>
      </c>
      <c r="X84" s="50"/>
    </row>
    <row r="85" spans="1:28" ht="39.950000000000003" customHeight="1">
      <c r="A85" s="70" t="s">
        <v>371</v>
      </c>
      <c r="B85" s="71"/>
      <c r="C85" s="71"/>
      <c r="D85" s="71"/>
      <c r="E85" s="71"/>
      <c r="F85" s="71"/>
      <c r="G85" s="71"/>
      <c r="H85" s="71"/>
      <c r="I85" s="71"/>
      <c r="J85" s="71"/>
      <c r="K85" s="71"/>
      <c r="L85" s="71"/>
      <c r="M85" s="71"/>
      <c r="N85" s="71"/>
      <c r="O85" s="71"/>
      <c r="P85" s="71"/>
      <c r="Q85" s="71"/>
      <c r="R85" s="71"/>
      <c r="S85" s="71"/>
      <c r="T85" s="71"/>
      <c r="U85" s="71"/>
      <c r="V85" s="71"/>
      <c r="W85" s="71"/>
      <c r="X85" s="50"/>
      <c r="Y85" s="195"/>
    </row>
    <row r="86" spans="1:28" ht="39.950000000000003" customHeight="1">
      <c r="A86" s="163" t="s">
        <v>387</v>
      </c>
      <c r="B86" s="213">
        <f>SUM(C86:F86)</f>
        <v>0</v>
      </c>
      <c r="C86" s="213"/>
      <c r="D86" s="213"/>
      <c r="E86" s="213"/>
      <c r="F86" s="213"/>
      <c r="G86" s="213">
        <f>SUM(H86:K86)</f>
        <v>0</v>
      </c>
      <c r="H86" s="213"/>
      <c r="I86" s="213"/>
      <c r="J86" s="213"/>
      <c r="K86" s="213"/>
      <c r="L86" s="213">
        <f>SUM(M86:P86)</f>
        <v>0</v>
      </c>
      <c r="M86" s="213"/>
      <c r="N86" s="213"/>
      <c r="O86" s="213"/>
      <c r="P86" s="213"/>
      <c r="Q86" s="213">
        <f>+SUM(R86:V86)</f>
        <v>0</v>
      </c>
      <c r="R86" s="213"/>
      <c r="S86" s="213"/>
      <c r="T86" s="213"/>
      <c r="U86" s="213"/>
      <c r="V86" s="213"/>
      <c r="W86" s="213">
        <f>B86+G86+L86+Q86</f>
        <v>0</v>
      </c>
      <c r="X86" s="50"/>
      <c r="AB86" s="4"/>
    </row>
    <row r="87" spans="1:28" ht="39.950000000000003" customHeight="1">
      <c r="A87" s="72" t="s">
        <v>226</v>
      </c>
      <c r="B87" s="73">
        <f>SUM(C87:F87)</f>
        <v>29</v>
      </c>
      <c r="C87" s="27">
        <v>1</v>
      </c>
      <c r="D87" s="27">
        <v>2</v>
      </c>
      <c r="E87" s="27">
        <v>13</v>
      </c>
      <c r="F87" s="27">
        <v>13</v>
      </c>
      <c r="G87" s="73">
        <f>SUM(H87:K87)</f>
        <v>39</v>
      </c>
      <c r="H87" s="27">
        <v>6</v>
      </c>
      <c r="I87" s="27">
        <v>6</v>
      </c>
      <c r="J87" s="27">
        <v>11</v>
      </c>
      <c r="K87" s="27">
        <v>16</v>
      </c>
      <c r="L87" s="73">
        <f>SUM(M87:P87)</f>
        <v>13</v>
      </c>
      <c r="M87" s="27">
        <v>0</v>
      </c>
      <c r="N87" s="27">
        <v>5</v>
      </c>
      <c r="O87" s="27">
        <v>8</v>
      </c>
      <c r="P87" s="27">
        <v>0</v>
      </c>
      <c r="Q87" s="73">
        <f>+SUM(R87:V87)</f>
        <v>11</v>
      </c>
      <c r="R87" s="27">
        <v>0</v>
      </c>
      <c r="S87" s="27">
        <v>2</v>
      </c>
      <c r="T87" s="27">
        <v>2</v>
      </c>
      <c r="U87" s="27">
        <v>4</v>
      </c>
      <c r="V87" s="27">
        <v>3</v>
      </c>
      <c r="W87" s="5">
        <f>B87+G87+L87+Q87</f>
        <v>92</v>
      </c>
      <c r="X87" s="50"/>
    </row>
    <row r="88" spans="1:28" ht="39.950000000000003" customHeight="1">
      <c r="A88" s="72" t="s">
        <v>227</v>
      </c>
      <c r="B88" s="73">
        <f>SUM(C88:F88)</f>
        <v>0</v>
      </c>
      <c r="C88" s="27"/>
      <c r="D88" s="27"/>
      <c r="E88" s="27"/>
      <c r="F88" s="27"/>
      <c r="G88" s="73">
        <f>SUM(H88:K88)</f>
        <v>0</v>
      </c>
      <c r="H88" s="27"/>
      <c r="I88" s="27"/>
      <c r="J88" s="27"/>
      <c r="K88" s="27"/>
      <c r="L88" s="73">
        <f>SUM(M88:P88)</f>
        <v>0</v>
      </c>
      <c r="M88" s="27"/>
      <c r="N88" s="27"/>
      <c r="O88" s="27"/>
      <c r="P88" s="27"/>
      <c r="Q88" s="73">
        <f>+SUM(R88:V88)</f>
        <v>0</v>
      </c>
      <c r="R88" s="27"/>
      <c r="S88" s="27"/>
      <c r="T88" s="27"/>
      <c r="U88" s="27"/>
      <c r="V88" s="27"/>
      <c r="W88" s="5">
        <f>B88+G88+L88+Q88</f>
        <v>0</v>
      </c>
      <c r="X88" s="50"/>
    </row>
    <row r="89" spans="1:28" ht="39.950000000000003" customHeight="1">
      <c r="A89" s="74" t="s">
        <v>189</v>
      </c>
      <c r="B89" s="75">
        <f>SUM(C89:F89)</f>
        <v>29</v>
      </c>
      <c r="C89" s="75">
        <f>C87+C88</f>
        <v>1</v>
      </c>
      <c r="D89" s="75">
        <f>D87+D88</f>
        <v>2</v>
      </c>
      <c r="E89" s="75">
        <f>E87+E88</f>
        <v>13</v>
      </c>
      <c r="F89" s="75">
        <f>F87+F88</f>
        <v>13</v>
      </c>
      <c r="G89" s="75">
        <f>SUM(H89:K89)</f>
        <v>39</v>
      </c>
      <c r="H89" s="75">
        <f>H87+H88</f>
        <v>6</v>
      </c>
      <c r="I89" s="75">
        <f>I87+I88</f>
        <v>6</v>
      </c>
      <c r="J89" s="75">
        <f>J87+J88</f>
        <v>11</v>
      </c>
      <c r="K89" s="75">
        <f>K87+K88</f>
        <v>16</v>
      </c>
      <c r="L89" s="75">
        <f>SUM(M89:P89)</f>
        <v>13</v>
      </c>
      <c r="M89" s="75">
        <f>M87+M88</f>
        <v>0</v>
      </c>
      <c r="N89" s="75">
        <f>N87+N88</f>
        <v>5</v>
      </c>
      <c r="O89" s="75">
        <f>O87+O88</f>
        <v>8</v>
      </c>
      <c r="P89" s="75">
        <f>P87+P88</f>
        <v>0</v>
      </c>
      <c r="Q89" s="75">
        <f>+SUM(R89:V89)</f>
        <v>11</v>
      </c>
      <c r="R89" s="75">
        <f>R87+R88</f>
        <v>0</v>
      </c>
      <c r="S89" s="75">
        <f>S87+S88</f>
        <v>2</v>
      </c>
      <c r="T89" s="75">
        <f>T87+T88</f>
        <v>2</v>
      </c>
      <c r="U89" s="75">
        <f>U87+U88</f>
        <v>4</v>
      </c>
      <c r="V89" s="75">
        <f>V87+V88</f>
        <v>3</v>
      </c>
      <c r="W89" s="75">
        <f>B89+G89+L89+Q89</f>
        <v>92</v>
      </c>
      <c r="X89" s="50"/>
    </row>
    <row r="90" spans="1:28" ht="39.950000000000003" customHeight="1">
      <c r="A90" s="70" t="s">
        <v>370</v>
      </c>
      <c r="B90" s="71"/>
      <c r="C90" s="71"/>
      <c r="D90" s="71"/>
      <c r="E90" s="71"/>
      <c r="F90" s="71"/>
      <c r="G90" s="71"/>
      <c r="H90" s="71"/>
      <c r="I90" s="71"/>
      <c r="J90" s="71"/>
      <c r="K90" s="71"/>
      <c r="L90" s="71"/>
      <c r="M90" s="71"/>
      <c r="N90" s="71"/>
      <c r="O90" s="71"/>
      <c r="P90" s="71"/>
      <c r="Q90" s="71"/>
      <c r="R90" s="71"/>
      <c r="S90" s="71"/>
      <c r="T90" s="71"/>
      <c r="U90" s="71"/>
      <c r="V90" s="71"/>
      <c r="W90" s="71"/>
      <c r="X90" s="50"/>
    </row>
    <row r="91" spans="1:28" ht="39.950000000000003" customHeight="1">
      <c r="A91" s="163" t="s">
        <v>369</v>
      </c>
      <c r="B91" s="164">
        <v>293</v>
      </c>
      <c r="C91" s="77"/>
      <c r="D91" s="77"/>
      <c r="E91" s="77"/>
      <c r="F91" s="77"/>
      <c r="G91" s="164">
        <v>209</v>
      </c>
      <c r="H91" s="77"/>
      <c r="I91" s="77"/>
      <c r="J91" s="77"/>
      <c r="K91" s="77"/>
      <c r="L91" s="164">
        <v>136</v>
      </c>
      <c r="M91" s="77"/>
      <c r="N91" s="77"/>
      <c r="O91" s="77"/>
      <c r="P91" s="77"/>
      <c r="Q91" s="164">
        <v>154</v>
      </c>
      <c r="R91" s="77"/>
      <c r="S91" s="77"/>
      <c r="T91" s="77"/>
      <c r="U91" s="77"/>
      <c r="V91" s="77"/>
      <c r="W91" s="164">
        <f>B91+G91+L91+Q91</f>
        <v>792</v>
      </c>
      <c r="X91" s="50"/>
    </row>
    <row r="92" spans="1:28" ht="39.950000000000003" customHeight="1">
      <c r="A92" s="72" t="s">
        <v>226</v>
      </c>
      <c r="B92" s="73">
        <f>SUM(C92:F92)</f>
        <v>157</v>
      </c>
      <c r="C92" s="27">
        <v>85</v>
      </c>
      <c r="D92" s="27">
        <v>4</v>
      </c>
      <c r="E92" s="27">
        <v>16</v>
      </c>
      <c r="F92" s="27">
        <v>52</v>
      </c>
      <c r="G92" s="73">
        <f>SUM(H92:K92)</f>
        <v>105</v>
      </c>
      <c r="H92" s="27">
        <v>16</v>
      </c>
      <c r="I92" s="27">
        <v>51</v>
      </c>
      <c r="J92" s="27">
        <v>25</v>
      </c>
      <c r="K92" s="27">
        <v>13</v>
      </c>
      <c r="L92" s="73">
        <f>SUM(M92:P92)</f>
        <v>103</v>
      </c>
      <c r="M92" s="27">
        <v>32</v>
      </c>
      <c r="N92" s="27">
        <v>15</v>
      </c>
      <c r="O92" s="27">
        <v>33</v>
      </c>
      <c r="P92" s="27">
        <v>23</v>
      </c>
      <c r="Q92" s="73">
        <f>+SUM(R92:V92)</f>
        <v>114</v>
      </c>
      <c r="R92" s="27">
        <v>18</v>
      </c>
      <c r="S92" s="27">
        <v>48</v>
      </c>
      <c r="T92" s="27">
        <v>19</v>
      </c>
      <c r="U92" s="27">
        <v>7</v>
      </c>
      <c r="V92" s="27">
        <v>22</v>
      </c>
      <c r="W92" s="5">
        <f>B92+G92+L92+Q92</f>
        <v>479</v>
      </c>
      <c r="X92" s="50"/>
    </row>
    <row r="93" spans="1:28" ht="39.950000000000003" customHeight="1">
      <c r="A93" s="72" t="s">
        <v>227</v>
      </c>
      <c r="B93" s="73">
        <f>SUM(C93:F93)</f>
        <v>0</v>
      </c>
      <c r="C93" s="27"/>
      <c r="D93" s="27"/>
      <c r="E93" s="27"/>
      <c r="F93" s="27"/>
      <c r="G93" s="73">
        <f>SUM(H93:K93)</f>
        <v>0</v>
      </c>
      <c r="H93" s="27"/>
      <c r="I93" s="27"/>
      <c r="J93" s="27"/>
      <c r="K93" s="27"/>
      <c r="L93" s="73">
        <f>SUM(M93:P93)</f>
        <v>0</v>
      </c>
      <c r="M93" s="27"/>
      <c r="N93" s="27"/>
      <c r="O93" s="27"/>
      <c r="P93" s="27"/>
      <c r="Q93" s="73">
        <f>+SUM(R93:V93)</f>
        <v>0</v>
      </c>
      <c r="R93" s="27"/>
      <c r="S93" s="27"/>
      <c r="T93" s="27"/>
      <c r="U93" s="27"/>
      <c r="V93" s="27"/>
      <c r="W93" s="5">
        <f>B93+G93+L93+Q93</f>
        <v>0</v>
      </c>
      <c r="X93" s="50"/>
    </row>
    <row r="94" spans="1:28" ht="39.950000000000003" customHeight="1">
      <c r="A94" s="74" t="s">
        <v>189</v>
      </c>
      <c r="B94" s="75">
        <f>SUM(C94:F94)</f>
        <v>157</v>
      </c>
      <c r="C94" s="75">
        <f>C92+C93</f>
        <v>85</v>
      </c>
      <c r="D94" s="75">
        <f>D92+D93</f>
        <v>4</v>
      </c>
      <c r="E94" s="75">
        <f>E92+E93</f>
        <v>16</v>
      </c>
      <c r="F94" s="75">
        <f>F92+F93</f>
        <v>52</v>
      </c>
      <c r="G94" s="75">
        <f>SUM(H94:K94)</f>
        <v>105</v>
      </c>
      <c r="H94" s="75">
        <f>H92+H93</f>
        <v>16</v>
      </c>
      <c r="I94" s="75">
        <f>I92+I93</f>
        <v>51</v>
      </c>
      <c r="J94" s="75">
        <f>J92+J93</f>
        <v>25</v>
      </c>
      <c r="K94" s="75">
        <f>K92+K93</f>
        <v>13</v>
      </c>
      <c r="L94" s="75">
        <f>SUM(M94:P94)</f>
        <v>103</v>
      </c>
      <c r="M94" s="75">
        <f>M92+M93</f>
        <v>32</v>
      </c>
      <c r="N94" s="75">
        <f>N92+N93</f>
        <v>15</v>
      </c>
      <c r="O94" s="75">
        <f>O92+O93</f>
        <v>33</v>
      </c>
      <c r="P94" s="75">
        <f>P92+P93</f>
        <v>23</v>
      </c>
      <c r="Q94" s="75">
        <f>+SUM(R94:V94)</f>
        <v>114</v>
      </c>
      <c r="R94" s="75">
        <f>R92+R93</f>
        <v>18</v>
      </c>
      <c r="S94" s="75">
        <f>S92+S93</f>
        <v>48</v>
      </c>
      <c r="T94" s="75">
        <f>T92+T93</f>
        <v>19</v>
      </c>
      <c r="U94" s="75">
        <f>U92+U93</f>
        <v>7</v>
      </c>
      <c r="V94" s="75">
        <f>V92+V93</f>
        <v>22</v>
      </c>
      <c r="W94" s="75">
        <f>B94+G94+L94+Q94</f>
        <v>479</v>
      </c>
      <c r="X94" s="50"/>
    </row>
    <row r="95" spans="1:28" ht="39.950000000000003" customHeight="1">
      <c r="A95" s="70" t="s">
        <v>368</v>
      </c>
      <c r="B95" s="71"/>
      <c r="C95" s="71"/>
      <c r="D95" s="71"/>
      <c r="E95" s="71"/>
      <c r="F95" s="71"/>
      <c r="G95" s="71"/>
      <c r="H95" s="71"/>
      <c r="I95" s="71"/>
      <c r="J95" s="71"/>
      <c r="K95" s="71"/>
      <c r="L95" s="71"/>
      <c r="M95" s="71"/>
      <c r="N95" s="71"/>
      <c r="O95" s="71"/>
      <c r="P95" s="71"/>
      <c r="Q95" s="71"/>
      <c r="R95" s="71"/>
      <c r="S95" s="71"/>
      <c r="T95" s="71"/>
      <c r="U95" s="71"/>
      <c r="V95" s="71"/>
      <c r="W95" s="71"/>
      <c r="X95" s="50"/>
    </row>
    <row r="96" spans="1:28" ht="39.950000000000003" customHeight="1">
      <c r="A96" s="163" t="s">
        <v>366</v>
      </c>
      <c r="B96" s="164">
        <v>104</v>
      </c>
      <c r="C96" s="77"/>
      <c r="D96" s="77"/>
      <c r="E96" s="77"/>
      <c r="F96" s="77"/>
      <c r="G96" s="164">
        <v>62</v>
      </c>
      <c r="H96" s="77"/>
      <c r="I96" s="77"/>
      <c r="J96" s="77"/>
      <c r="K96" s="77"/>
      <c r="L96" s="164">
        <v>128</v>
      </c>
      <c r="M96" s="77"/>
      <c r="N96" s="77"/>
      <c r="O96" s="77"/>
      <c r="P96" s="77"/>
      <c r="Q96" s="164">
        <v>111</v>
      </c>
      <c r="R96" s="77"/>
      <c r="S96" s="77"/>
      <c r="T96" s="77"/>
      <c r="U96" s="77"/>
      <c r="V96" s="77"/>
      <c r="W96" s="164">
        <f>B96+G96+L96+Q96</f>
        <v>405</v>
      </c>
      <c r="X96" s="50"/>
    </row>
    <row r="97" spans="1:24" ht="39.950000000000003" customHeight="1">
      <c r="A97" s="72" t="s">
        <v>226</v>
      </c>
      <c r="B97" s="73">
        <f>SUM(C97:F97)</f>
        <v>16</v>
      </c>
      <c r="C97" s="27">
        <v>0</v>
      </c>
      <c r="D97" s="27">
        <v>1</v>
      </c>
      <c r="E97" s="27">
        <v>13</v>
      </c>
      <c r="F97" s="27">
        <v>2</v>
      </c>
      <c r="G97" s="73">
        <f>SUM(H97:K97)</f>
        <v>14</v>
      </c>
      <c r="H97" s="27">
        <v>0</v>
      </c>
      <c r="I97" s="27">
        <v>12</v>
      </c>
      <c r="J97" s="27">
        <v>0</v>
      </c>
      <c r="K97" s="27">
        <v>2</v>
      </c>
      <c r="L97" s="73">
        <f>SUM(M97:P97)</f>
        <v>33</v>
      </c>
      <c r="M97" s="27">
        <v>2</v>
      </c>
      <c r="N97" s="27">
        <v>3</v>
      </c>
      <c r="O97" s="27">
        <v>28</v>
      </c>
      <c r="P97" s="27">
        <v>0</v>
      </c>
      <c r="Q97" s="73">
        <f>+SUM(R97:V97)</f>
        <v>12</v>
      </c>
      <c r="R97" s="27">
        <v>1</v>
      </c>
      <c r="S97" s="27">
        <v>1</v>
      </c>
      <c r="T97" s="27">
        <v>0</v>
      </c>
      <c r="U97" s="27">
        <v>3</v>
      </c>
      <c r="V97" s="27">
        <v>7</v>
      </c>
      <c r="W97" s="5">
        <f>B97+G97+L97+Q97</f>
        <v>75</v>
      </c>
      <c r="X97" s="50"/>
    </row>
    <row r="98" spans="1:24" ht="39.950000000000003" customHeight="1">
      <c r="A98" s="72" t="s">
        <v>227</v>
      </c>
      <c r="B98" s="73">
        <f>SUM(C98:F98)</f>
        <v>0</v>
      </c>
      <c r="C98" s="27"/>
      <c r="D98" s="27"/>
      <c r="E98" s="27"/>
      <c r="F98" s="27"/>
      <c r="G98" s="73">
        <f>SUM(H98:K98)</f>
        <v>0</v>
      </c>
      <c r="H98" s="27"/>
      <c r="I98" s="27"/>
      <c r="J98" s="27"/>
      <c r="K98" s="27"/>
      <c r="L98" s="73">
        <f>SUM(M98:P98)</f>
        <v>0</v>
      </c>
      <c r="M98" s="27"/>
      <c r="N98" s="27"/>
      <c r="O98" s="27"/>
      <c r="P98" s="27"/>
      <c r="Q98" s="73">
        <f>+SUM(R98:V98)</f>
        <v>0</v>
      </c>
      <c r="R98" s="27"/>
      <c r="S98" s="27"/>
      <c r="T98" s="27"/>
      <c r="U98" s="27"/>
      <c r="V98" s="27"/>
      <c r="W98" s="5">
        <f>B98+G98+L98+Q98</f>
        <v>0</v>
      </c>
      <c r="X98" s="50"/>
    </row>
    <row r="99" spans="1:24" ht="39.950000000000003" customHeight="1">
      <c r="A99" s="74" t="s">
        <v>189</v>
      </c>
      <c r="B99" s="75">
        <f>SUM(C99:F99)</f>
        <v>16</v>
      </c>
      <c r="C99" s="75">
        <f>C97+C98</f>
        <v>0</v>
      </c>
      <c r="D99" s="75">
        <f>D97+D98</f>
        <v>1</v>
      </c>
      <c r="E99" s="75">
        <f>E97+E98</f>
        <v>13</v>
      </c>
      <c r="F99" s="75">
        <f>F97+F98</f>
        <v>2</v>
      </c>
      <c r="G99" s="75">
        <f>SUM(H99:K99)</f>
        <v>14</v>
      </c>
      <c r="H99" s="75">
        <f>H97+H98</f>
        <v>0</v>
      </c>
      <c r="I99" s="75">
        <f>I97+I98</f>
        <v>12</v>
      </c>
      <c r="J99" s="75">
        <f>J97+J98</f>
        <v>0</v>
      </c>
      <c r="K99" s="75">
        <f>K97+K98</f>
        <v>2</v>
      </c>
      <c r="L99" s="75">
        <f>SUM(M99:P99)</f>
        <v>33</v>
      </c>
      <c r="M99" s="75">
        <f>M97+M98</f>
        <v>2</v>
      </c>
      <c r="N99" s="75">
        <f>N97+N98</f>
        <v>3</v>
      </c>
      <c r="O99" s="75">
        <f>O97+O98</f>
        <v>28</v>
      </c>
      <c r="P99" s="75">
        <f>P97+P98</f>
        <v>0</v>
      </c>
      <c r="Q99" s="75">
        <f>+SUM(R99:V99)</f>
        <v>12</v>
      </c>
      <c r="R99" s="75">
        <f>R97+R98</f>
        <v>1</v>
      </c>
      <c r="S99" s="75">
        <f>S97+S98</f>
        <v>1</v>
      </c>
      <c r="T99" s="75">
        <f>T97+T98</f>
        <v>0</v>
      </c>
      <c r="U99" s="75">
        <f>U97+U98</f>
        <v>3</v>
      </c>
      <c r="V99" s="75">
        <f>V97+V98</f>
        <v>7</v>
      </c>
      <c r="W99" s="75">
        <f>B99+G99+L99+Q99</f>
        <v>75</v>
      </c>
      <c r="X99" s="50"/>
    </row>
    <row r="100" spans="1:24" ht="39.950000000000003" customHeight="1">
      <c r="A100" s="70" t="s">
        <v>367</v>
      </c>
      <c r="B100" s="71"/>
      <c r="C100" s="71"/>
      <c r="D100" s="71"/>
      <c r="E100" s="71"/>
      <c r="F100" s="71"/>
      <c r="G100" s="71"/>
      <c r="H100" s="71"/>
      <c r="I100" s="71"/>
      <c r="J100" s="71"/>
      <c r="K100" s="71"/>
      <c r="L100" s="71"/>
      <c r="M100" s="71"/>
      <c r="N100" s="71"/>
      <c r="O100" s="71"/>
      <c r="P100" s="71"/>
      <c r="Q100" s="71"/>
      <c r="R100" s="71"/>
      <c r="S100" s="71"/>
      <c r="T100" s="71"/>
      <c r="U100" s="71"/>
      <c r="V100" s="71"/>
      <c r="W100" s="71"/>
      <c r="X100" s="50"/>
    </row>
    <row r="101" spans="1:24" ht="39.950000000000003" customHeight="1">
      <c r="A101" s="163" t="s">
        <v>366</v>
      </c>
      <c r="B101" s="164">
        <v>162</v>
      </c>
      <c r="C101" s="77"/>
      <c r="D101" s="77"/>
      <c r="E101" s="77"/>
      <c r="F101" s="77"/>
      <c r="G101" s="164">
        <v>189</v>
      </c>
      <c r="H101" s="77"/>
      <c r="I101" s="77"/>
      <c r="J101" s="77"/>
      <c r="K101" s="77"/>
      <c r="L101" s="164">
        <v>175</v>
      </c>
      <c r="M101" s="77"/>
      <c r="N101" s="77"/>
      <c r="O101" s="77"/>
      <c r="P101" s="77"/>
      <c r="Q101" s="164">
        <v>41</v>
      </c>
      <c r="R101" s="77"/>
      <c r="S101" s="77"/>
      <c r="T101" s="77"/>
      <c r="U101" s="77"/>
      <c r="V101" s="77"/>
      <c r="W101" s="164">
        <f>B101+G101+L101+Q101</f>
        <v>567</v>
      </c>
      <c r="X101" s="50"/>
    </row>
    <row r="102" spans="1:24" ht="39.950000000000003" customHeight="1">
      <c r="A102" s="72" t="s">
        <v>226</v>
      </c>
      <c r="B102" s="73">
        <f>SUM(C102:F102)</f>
        <v>45</v>
      </c>
      <c r="C102" s="27">
        <v>10</v>
      </c>
      <c r="D102" s="27">
        <v>4</v>
      </c>
      <c r="E102" s="27">
        <v>16</v>
      </c>
      <c r="F102" s="27">
        <v>15</v>
      </c>
      <c r="G102" s="73">
        <f>SUM(H102:K102)</f>
        <v>26</v>
      </c>
      <c r="H102" s="27">
        <v>17</v>
      </c>
      <c r="I102" s="27">
        <v>5</v>
      </c>
      <c r="J102" s="27">
        <v>3</v>
      </c>
      <c r="K102" s="27">
        <v>1</v>
      </c>
      <c r="L102" s="73">
        <f>SUM(M102:P102)</f>
        <v>99</v>
      </c>
      <c r="M102" s="27">
        <v>4</v>
      </c>
      <c r="N102" s="27">
        <v>2</v>
      </c>
      <c r="O102" s="27">
        <v>27</v>
      </c>
      <c r="P102" s="27">
        <v>66</v>
      </c>
      <c r="Q102" s="73">
        <f>+SUM(R102:V102)</f>
        <v>15</v>
      </c>
      <c r="R102" s="27">
        <v>5</v>
      </c>
      <c r="S102" s="27">
        <v>3</v>
      </c>
      <c r="T102" s="27">
        <v>1</v>
      </c>
      <c r="U102" s="27">
        <v>5</v>
      </c>
      <c r="V102" s="27">
        <v>1</v>
      </c>
      <c r="W102" s="5">
        <f>B102+G102+L102+Q102</f>
        <v>185</v>
      </c>
      <c r="X102" s="50"/>
    </row>
    <row r="103" spans="1:24" ht="39.950000000000003" customHeight="1">
      <c r="A103" s="72" t="s">
        <v>227</v>
      </c>
      <c r="B103" s="73">
        <f>SUM(C103:F103)</f>
        <v>0</v>
      </c>
      <c r="C103" s="27"/>
      <c r="D103" s="27"/>
      <c r="E103" s="27"/>
      <c r="F103" s="27"/>
      <c r="G103" s="73">
        <f>SUM(H103:K103)</f>
        <v>0</v>
      </c>
      <c r="H103" s="27"/>
      <c r="I103" s="27"/>
      <c r="J103" s="27"/>
      <c r="K103" s="27"/>
      <c r="L103" s="73">
        <f>SUM(M103:P103)</f>
        <v>0</v>
      </c>
      <c r="M103" s="27"/>
      <c r="N103" s="27"/>
      <c r="O103" s="27"/>
      <c r="P103" s="27"/>
      <c r="Q103" s="73">
        <f>+SUM(R103:V103)</f>
        <v>0</v>
      </c>
      <c r="R103" s="27"/>
      <c r="S103" s="27"/>
      <c r="T103" s="27"/>
      <c r="U103" s="27"/>
      <c r="V103" s="27"/>
      <c r="W103" s="5">
        <f>B103+G103+L103+Q103</f>
        <v>0</v>
      </c>
      <c r="X103" s="50"/>
    </row>
    <row r="104" spans="1:24" ht="39.950000000000003" customHeight="1">
      <c r="A104" s="74" t="s">
        <v>189</v>
      </c>
      <c r="B104" s="75">
        <f>SUM(C104:F104)</f>
        <v>45</v>
      </c>
      <c r="C104" s="75">
        <f>C102+C103</f>
        <v>10</v>
      </c>
      <c r="D104" s="75">
        <f>D102+D103</f>
        <v>4</v>
      </c>
      <c r="E104" s="75">
        <f>E102+E103</f>
        <v>16</v>
      </c>
      <c r="F104" s="75">
        <f>F102+F103</f>
        <v>15</v>
      </c>
      <c r="G104" s="75">
        <f>SUM(H104:K104)</f>
        <v>26</v>
      </c>
      <c r="H104" s="75">
        <f>H102+H103</f>
        <v>17</v>
      </c>
      <c r="I104" s="75">
        <f>I102+I103</f>
        <v>5</v>
      </c>
      <c r="J104" s="75">
        <f>J102+J103</f>
        <v>3</v>
      </c>
      <c r="K104" s="75">
        <f>K102+K103</f>
        <v>1</v>
      </c>
      <c r="L104" s="75">
        <f>SUM(M104:P104)</f>
        <v>99</v>
      </c>
      <c r="M104" s="75">
        <f>M102+M103</f>
        <v>4</v>
      </c>
      <c r="N104" s="75">
        <f>N102+N103</f>
        <v>2</v>
      </c>
      <c r="O104" s="75">
        <f>O102+O103</f>
        <v>27</v>
      </c>
      <c r="P104" s="75">
        <f>P102+P103</f>
        <v>66</v>
      </c>
      <c r="Q104" s="75">
        <f>+SUM(R104:V104)</f>
        <v>15</v>
      </c>
      <c r="R104" s="75">
        <f>R102+R103</f>
        <v>5</v>
      </c>
      <c r="S104" s="75">
        <f>S102+S103</f>
        <v>3</v>
      </c>
      <c r="T104" s="75">
        <f>T102+T103</f>
        <v>1</v>
      </c>
      <c r="U104" s="75">
        <f>U102+U103</f>
        <v>5</v>
      </c>
      <c r="V104" s="75">
        <f>V102+V103</f>
        <v>1</v>
      </c>
      <c r="W104" s="75">
        <f>B104+G104+L104+Q104</f>
        <v>185</v>
      </c>
      <c r="X104" s="50"/>
    </row>
    <row r="105" spans="1:24" ht="39.950000000000003" customHeight="1">
      <c r="A105" s="70" t="s">
        <v>365</v>
      </c>
      <c r="B105" s="71"/>
      <c r="C105" s="71"/>
      <c r="D105" s="71"/>
      <c r="E105" s="71"/>
      <c r="F105" s="71"/>
      <c r="G105" s="71"/>
      <c r="H105" s="71"/>
      <c r="I105" s="71"/>
      <c r="J105" s="71"/>
      <c r="K105" s="71"/>
      <c r="L105" s="71"/>
      <c r="M105" s="71"/>
      <c r="N105" s="71"/>
      <c r="O105" s="71"/>
      <c r="P105" s="71"/>
      <c r="Q105" s="71"/>
      <c r="R105" s="71"/>
      <c r="S105" s="71"/>
      <c r="T105" s="71"/>
      <c r="U105" s="71"/>
      <c r="V105" s="71"/>
      <c r="W105" s="71"/>
      <c r="X105" s="50"/>
    </row>
    <row r="106" spans="1:24" ht="39.950000000000003" customHeight="1">
      <c r="A106" s="163" t="s">
        <v>364</v>
      </c>
      <c r="B106" s="164">
        <v>447</v>
      </c>
      <c r="C106" s="77"/>
      <c r="D106" s="77"/>
      <c r="E106" s="77"/>
      <c r="F106" s="77"/>
      <c r="G106" s="164">
        <v>253</v>
      </c>
      <c r="H106" s="77"/>
      <c r="I106" s="77"/>
      <c r="J106" s="77"/>
      <c r="K106" s="77"/>
      <c r="L106" s="164">
        <v>335</v>
      </c>
      <c r="M106" s="77"/>
      <c r="N106" s="77"/>
      <c r="O106" s="77"/>
      <c r="P106" s="77"/>
      <c r="Q106" s="164">
        <v>301</v>
      </c>
      <c r="R106" s="77"/>
      <c r="S106" s="77"/>
      <c r="T106" s="77"/>
      <c r="U106" s="77"/>
      <c r="V106" s="77"/>
      <c r="W106" s="164">
        <f>B106+G106+L106+Q106</f>
        <v>1336</v>
      </c>
      <c r="X106" s="50"/>
    </row>
    <row r="107" spans="1:24" ht="39.950000000000003" customHeight="1">
      <c r="A107" s="72" t="s">
        <v>226</v>
      </c>
      <c r="B107" s="73">
        <f>SUM(C107:F107)</f>
        <v>117</v>
      </c>
      <c r="C107" s="27">
        <v>35</v>
      </c>
      <c r="D107" s="27">
        <v>24</v>
      </c>
      <c r="E107" s="27">
        <v>43</v>
      </c>
      <c r="F107" s="27">
        <v>15</v>
      </c>
      <c r="G107" s="73">
        <f>SUM(H107:K107)</f>
        <v>74</v>
      </c>
      <c r="H107" s="27">
        <v>8</v>
      </c>
      <c r="I107" s="27">
        <v>44</v>
      </c>
      <c r="J107" s="27">
        <v>18</v>
      </c>
      <c r="K107" s="27">
        <v>4</v>
      </c>
      <c r="L107" s="73">
        <f>SUM(M107:P107)</f>
        <v>168</v>
      </c>
      <c r="M107" s="27">
        <v>12</v>
      </c>
      <c r="N107" s="27">
        <v>12</v>
      </c>
      <c r="O107" s="27">
        <v>86</v>
      </c>
      <c r="P107" s="27">
        <v>58</v>
      </c>
      <c r="Q107" s="73">
        <f>+SUM(R107:V107)</f>
        <v>94</v>
      </c>
      <c r="R107" s="27">
        <v>31</v>
      </c>
      <c r="S107" s="27">
        <v>12</v>
      </c>
      <c r="T107" s="27">
        <v>6</v>
      </c>
      <c r="U107" s="27">
        <v>14</v>
      </c>
      <c r="V107" s="27">
        <v>31</v>
      </c>
      <c r="W107" s="5">
        <f>B107+G107+L107+Q107</f>
        <v>453</v>
      </c>
      <c r="X107" s="50"/>
    </row>
    <row r="108" spans="1:24" ht="39.950000000000003" customHeight="1">
      <c r="A108" s="72" t="s">
        <v>227</v>
      </c>
      <c r="B108" s="73">
        <f>SUM(C108:F108)</f>
        <v>0</v>
      </c>
      <c r="C108" s="27"/>
      <c r="D108" s="27"/>
      <c r="E108" s="27"/>
      <c r="F108" s="27"/>
      <c r="G108" s="73">
        <f>SUM(H108:K108)</f>
        <v>0</v>
      </c>
      <c r="H108" s="27"/>
      <c r="I108" s="27"/>
      <c r="J108" s="27"/>
      <c r="K108" s="27"/>
      <c r="L108" s="73">
        <f>SUM(M108:P108)</f>
        <v>0</v>
      </c>
      <c r="M108" s="27"/>
      <c r="N108" s="27"/>
      <c r="O108" s="27"/>
      <c r="P108" s="27"/>
      <c r="Q108" s="73">
        <f>+SUM(R108:V108)</f>
        <v>0</v>
      </c>
      <c r="R108" s="27"/>
      <c r="S108" s="27"/>
      <c r="T108" s="27"/>
      <c r="U108" s="27"/>
      <c r="V108" s="27"/>
      <c r="W108" s="5">
        <f>B108+G108+L108+Q108</f>
        <v>0</v>
      </c>
      <c r="X108" s="50"/>
    </row>
    <row r="109" spans="1:24" ht="39.950000000000003" customHeight="1">
      <c r="A109" s="74" t="s">
        <v>189</v>
      </c>
      <c r="B109" s="75">
        <f>SUM(C109:F109)</f>
        <v>117</v>
      </c>
      <c r="C109" s="75">
        <f>C107+C108</f>
        <v>35</v>
      </c>
      <c r="D109" s="75">
        <f>D107+D108</f>
        <v>24</v>
      </c>
      <c r="E109" s="75">
        <f>E107+E108</f>
        <v>43</v>
      </c>
      <c r="F109" s="75">
        <f>F107+F108</f>
        <v>15</v>
      </c>
      <c r="G109" s="75">
        <f>SUM(H109:K109)</f>
        <v>74</v>
      </c>
      <c r="H109" s="75">
        <f>H107+H108</f>
        <v>8</v>
      </c>
      <c r="I109" s="75">
        <f>I107+I108</f>
        <v>44</v>
      </c>
      <c r="J109" s="75">
        <f>J107+J108</f>
        <v>18</v>
      </c>
      <c r="K109" s="75">
        <f>K107+K108</f>
        <v>4</v>
      </c>
      <c r="L109" s="75">
        <f>SUM(M109:P109)</f>
        <v>168</v>
      </c>
      <c r="M109" s="75">
        <f>M107+M108</f>
        <v>12</v>
      </c>
      <c r="N109" s="75">
        <f>N107+N108</f>
        <v>12</v>
      </c>
      <c r="O109" s="75">
        <f>O107+O108</f>
        <v>86</v>
      </c>
      <c r="P109" s="75">
        <f>P107+P108</f>
        <v>58</v>
      </c>
      <c r="Q109" s="75">
        <f>+SUM(R109:V109)</f>
        <v>94</v>
      </c>
      <c r="R109" s="75">
        <f>R107+R108</f>
        <v>31</v>
      </c>
      <c r="S109" s="75">
        <f>S107+S108</f>
        <v>12</v>
      </c>
      <c r="T109" s="75">
        <f>T107+T108</f>
        <v>6</v>
      </c>
      <c r="U109" s="75">
        <f>U107+U108</f>
        <v>14</v>
      </c>
      <c r="V109" s="75">
        <f>V107+V108</f>
        <v>31</v>
      </c>
      <c r="W109" s="75">
        <f>B109+G109+L109+Q109</f>
        <v>453</v>
      </c>
      <c r="X109" s="50"/>
    </row>
    <row r="110" spans="1:24" ht="39.950000000000003" customHeight="1">
      <c r="A110" s="70" t="s">
        <v>448</v>
      </c>
      <c r="B110" s="71"/>
      <c r="C110" s="71"/>
      <c r="D110" s="71"/>
      <c r="E110" s="71"/>
      <c r="F110" s="71"/>
      <c r="G110" s="71"/>
      <c r="H110" s="71"/>
      <c r="I110" s="71"/>
      <c r="J110" s="71"/>
      <c r="K110" s="71"/>
      <c r="L110" s="71"/>
      <c r="M110" s="71"/>
      <c r="N110" s="71"/>
      <c r="O110" s="71"/>
      <c r="P110" s="71"/>
      <c r="Q110" s="71"/>
      <c r="R110" s="71"/>
      <c r="S110" s="71"/>
      <c r="T110" s="71"/>
      <c r="U110" s="71"/>
      <c r="V110" s="71"/>
      <c r="W110" s="71"/>
      <c r="X110" s="50"/>
    </row>
    <row r="111" spans="1:24" ht="39.950000000000003" customHeight="1">
      <c r="A111" s="163" t="s">
        <v>387</v>
      </c>
      <c r="B111" s="164">
        <f>SUM(C111:F111)</f>
        <v>0</v>
      </c>
      <c r="C111" s="77"/>
      <c r="D111" s="77"/>
      <c r="E111" s="77"/>
      <c r="F111" s="77"/>
      <c r="G111" s="164">
        <f>SUM(H111:K111)</f>
        <v>0</v>
      </c>
      <c r="H111" s="77"/>
      <c r="I111" s="77"/>
      <c r="J111" s="77"/>
      <c r="K111" s="77"/>
      <c r="L111" s="164">
        <f>SUM(M111:P111)</f>
        <v>0</v>
      </c>
      <c r="M111" s="77"/>
      <c r="N111" s="77"/>
      <c r="O111" s="77"/>
      <c r="P111" s="77"/>
      <c r="Q111" s="164">
        <f>SUM(R111:V111)</f>
        <v>0</v>
      </c>
      <c r="R111" s="77"/>
      <c r="S111" s="77"/>
      <c r="T111" s="77"/>
      <c r="U111" s="77"/>
      <c r="V111" s="77"/>
      <c r="W111" s="164">
        <f>B111+G111+L111+Q111</f>
        <v>0</v>
      </c>
      <c r="X111" s="50"/>
    </row>
    <row r="112" spans="1:24" ht="39.950000000000003" customHeight="1">
      <c r="A112" s="72" t="s">
        <v>226</v>
      </c>
      <c r="B112" s="73">
        <f>SUM(C112:F112)</f>
        <v>11</v>
      </c>
      <c r="C112" s="27">
        <v>5</v>
      </c>
      <c r="D112" s="27">
        <v>0</v>
      </c>
      <c r="E112" s="27">
        <v>3</v>
      </c>
      <c r="F112" s="27">
        <v>3</v>
      </c>
      <c r="G112" s="73">
        <f>SUM(H112:K112)</f>
        <v>10</v>
      </c>
      <c r="H112" s="27">
        <v>1</v>
      </c>
      <c r="I112" s="27">
        <v>3</v>
      </c>
      <c r="J112" s="27">
        <v>3</v>
      </c>
      <c r="K112" s="27">
        <v>3</v>
      </c>
      <c r="L112" s="73">
        <f>SUM(M112:P112)</f>
        <v>4</v>
      </c>
      <c r="M112" s="27">
        <v>0</v>
      </c>
      <c r="N112" s="27">
        <v>0</v>
      </c>
      <c r="O112" s="27">
        <v>3</v>
      </c>
      <c r="P112" s="27">
        <v>1</v>
      </c>
      <c r="Q112" s="73">
        <f>+SUM(R112:V112)</f>
        <v>7</v>
      </c>
      <c r="R112" s="27">
        <v>0</v>
      </c>
      <c r="S112" s="27">
        <v>3</v>
      </c>
      <c r="T112" s="27">
        <v>0</v>
      </c>
      <c r="U112" s="27">
        <v>0</v>
      </c>
      <c r="V112" s="27">
        <v>4</v>
      </c>
      <c r="W112" s="5">
        <f>B112+G112+L112+Q112</f>
        <v>32</v>
      </c>
      <c r="X112" s="50"/>
    </row>
    <row r="113" spans="1:24" ht="39.950000000000003" customHeight="1">
      <c r="A113" s="72" t="s">
        <v>227</v>
      </c>
      <c r="B113" s="73">
        <f>SUM(C113:F113)</f>
        <v>0</v>
      </c>
      <c r="C113" s="27"/>
      <c r="D113" s="27"/>
      <c r="E113" s="27"/>
      <c r="F113" s="27"/>
      <c r="G113" s="73">
        <f>SUM(H113:K113)</f>
        <v>0</v>
      </c>
      <c r="H113" s="27"/>
      <c r="I113" s="27"/>
      <c r="J113" s="27"/>
      <c r="K113" s="27"/>
      <c r="L113" s="73">
        <f>SUM(M113:P113)</f>
        <v>0</v>
      </c>
      <c r="M113" s="27"/>
      <c r="N113" s="27"/>
      <c r="O113" s="27"/>
      <c r="P113" s="27"/>
      <c r="Q113" s="73">
        <f>+SUM(R113:V113)</f>
        <v>0</v>
      </c>
      <c r="R113" s="27"/>
      <c r="S113" s="27"/>
      <c r="T113" s="27"/>
      <c r="U113" s="27"/>
      <c r="V113" s="27"/>
      <c r="W113" s="5">
        <f>B113+G113+L113+Q113</f>
        <v>0</v>
      </c>
      <c r="X113" s="50"/>
    </row>
    <row r="114" spans="1:24" ht="39.950000000000003" customHeight="1">
      <c r="A114" s="74" t="s">
        <v>189</v>
      </c>
      <c r="B114" s="75">
        <f>SUM(C114:F114)</f>
        <v>11</v>
      </c>
      <c r="C114" s="75">
        <f>C112+C113</f>
        <v>5</v>
      </c>
      <c r="D114" s="75">
        <f>D112+D113</f>
        <v>0</v>
      </c>
      <c r="E114" s="75">
        <f>E112+E113</f>
        <v>3</v>
      </c>
      <c r="F114" s="75">
        <f>F112+F113</f>
        <v>3</v>
      </c>
      <c r="G114" s="75">
        <f>SUM(H114:K114)</f>
        <v>10</v>
      </c>
      <c r="H114" s="75">
        <f>H112+H113</f>
        <v>1</v>
      </c>
      <c r="I114" s="75">
        <f>I112+I113</f>
        <v>3</v>
      </c>
      <c r="J114" s="75">
        <f>J112+J113</f>
        <v>3</v>
      </c>
      <c r="K114" s="75">
        <f>K112+K113</f>
        <v>3</v>
      </c>
      <c r="L114" s="75">
        <f>SUM(M114:P114)</f>
        <v>4</v>
      </c>
      <c r="M114" s="75">
        <f>M112+M113</f>
        <v>0</v>
      </c>
      <c r="N114" s="75">
        <f>N112+N113</f>
        <v>0</v>
      </c>
      <c r="O114" s="75">
        <f>O112+O113</f>
        <v>3</v>
      </c>
      <c r="P114" s="75">
        <f>P112+P113</f>
        <v>1</v>
      </c>
      <c r="Q114" s="75">
        <f>+SUM(R114:V114)</f>
        <v>7</v>
      </c>
      <c r="R114" s="75">
        <f>R112+R113</f>
        <v>0</v>
      </c>
      <c r="S114" s="75">
        <f>S112+S113</f>
        <v>3</v>
      </c>
      <c r="T114" s="75">
        <f>T112+T113</f>
        <v>0</v>
      </c>
      <c r="U114" s="75">
        <f>U112+U113</f>
        <v>0</v>
      </c>
      <c r="V114" s="75">
        <f>V112+V113</f>
        <v>4</v>
      </c>
      <c r="W114" s="75">
        <f>B114+G114+L114+Q114</f>
        <v>32</v>
      </c>
      <c r="X114" s="50"/>
    </row>
    <row r="115" spans="1:24" ht="39.950000000000003" customHeight="1">
      <c r="A115" s="64" t="s">
        <v>447</v>
      </c>
      <c r="B115" s="78"/>
      <c r="C115" s="78"/>
      <c r="D115" s="78"/>
      <c r="E115" s="78"/>
      <c r="F115" s="78"/>
      <c r="G115" s="78"/>
      <c r="H115" s="78"/>
      <c r="I115" s="78"/>
      <c r="J115" s="78"/>
      <c r="K115" s="78"/>
      <c r="L115" s="78"/>
      <c r="M115" s="78"/>
      <c r="N115" s="78"/>
      <c r="O115" s="78"/>
      <c r="P115" s="78"/>
      <c r="Q115" s="78"/>
      <c r="R115" s="78"/>
      <c r="S115" s="78"/>
      <c r="T115" s="78"/>
      <c r="U115" s="78"/>
      <c r="V115" s="78"/>
      <c r="W115" s="78"/>
      <c r="X115" s="50"/>
    </row>
    <row r="116" spans="1:24" ht="39.950000000000003" customHeight="1">
      <c r="A116" s="64"/>
      <c r="X116" s="50"/>
    </row>
    <row r="117" spans="1:24" ht="39.950000000000003" customHeight="1">
      <c r="B117" s="50"/>
      <c r="C117" s="50"/>
      <c r="D117" s="50"/>
      <c r="E117" s="50"/>
      <c r="F117" s="50"/>
      <c r="G117" s="50"/>
      <c r="H117" s="50"/>
      <c r="I117" s="50"/>
      <c r="J117" s="50"/>
      <c r="K117" s="50"/>
      <c r="L117" s="50"/>
      <c r="M117" s="50"/>
      <c r="N117" s="50"/>
      <c r="O117" s="50"/>
      <c r="P117" s="50"/>
      <c r="Q117" s="50"/>
      <c r="R117" s="50"/>
      <c r="S117" s="50"/>
      <c r="T117" s="50"/>
      <c r="U117" s="50"/>
      <c r="V117" s="50"/>
      <c r="W117" s="50"/>
      <c r="X117" s="50"/>
    </row>
    <row r="118" spans="1:24" ht="39.950000000000003" customHeight="1">
      <c r="B118" s="50"/>
      <c r="C118" s="50"/>
      <c r="D118" s="50"/>
      <c r="E118" s="50"/>
      <c r="F118" s="50"/>
      <c r="G118" s="50"/>
      <c r="H118" s="50"/>
      <c r="I118" s="50"/>
      <c r="J118" s="50"/>
      <c r="K118" s="50"/>
      <c r="L118" s="50"/>
      <c r="M118" s="50"/>
      <c r="N118" s="50"/>
      <c r="O118" s="50"/>
      <c r="P118" s="50"/>
      <c r="Q118" s="50"/>
      <c r="R118" s="50"/>
      <c r="S118" s="50"/>
      <c r="T118" s="50"/>
      <c r="U118" s="50"/>
      <c r="V118" s="50"/>
      <c r="W118" s="50"/>
      <c r="X118" s="50"/>
    </row>
    <row r="119" spans="1:24" ht="39.950000000000003" customHeight="1">
      <c r="B119" s="50"/>
      <c r="C119" s="50"/>
      <c r="D119" s="50"/>
      <c r="E119" s="50"/>
      <c r="F119" s="50"/>
      <c r="G119" s="50"/>
      <c r="H119" s="50"/>
      <c r="I119" s="50"/>
      <c r="J119" s="50"/>
      <c r="K119" s="50"/>
      <c r="L119" s="50"/>
      <c r="M119" s="50"/>
      <c r="N119" s="50"/>
      <c r="O119" s="50"/>
      <c r="P119" s="50"/>
      <c r="Q119" s="50"/>
      <c r="R119" s="50"/>
      <c r="S119" s="50"/>
      <c r="T119" s="50"/>
      <c r="U119" s="50"/>
      <c r="V119" s="50"/>
      <c r="W119" s="50"/>
      <c r="X119" s="50"/>
    </row>
    <row r="120" spans="1:24" ht="39.950000000000003" customHeight="1">
      <c r="B120" s="50"/>
      <c r="C120" s="50"/>
      <c r="D120" s="50"/>
      <c r="E120" s="50"/>
      <c r="F120" s="50"/>
      <c r="G120" s="50"/>
      <c r="H120" s="50"/>
      <c r="I120" s="50"/>
      <c r="J120" s="50"/>
      <c r="K120" s="50"/>
      <c r="L120" s="50"/>
      <c r="M120" s="50"/>
      <c r="N120" s="50"/>
      <c r="O120" s="50"/>
      <c r="P120" s="50"/>
      <c r="Q120" s="50"/>
      <c r="R120" s="50"/>
      <c r="S120" s="50"/>
      <c r="T120" s="50"/>
      <c r="U120" s="50"/>
      <c r="V120" s="50"/>
      <c r="W120" s="50"/>
      <c r="X120" s="50"/>
    </row>
    <row r="121" spans="1:24" ht="39.950000000000003" customHeight="1">
      <c r="B121" s="50"/>
      <c r="C121" s="50"/>
      <c r="D121" s="50"/>
      <c r="E121" s="50"/>
      <c r="F121" s="50"/>
      <c r="G121" s="50"/>
      <c r="H121" s="50"/>
      <c r="I121" s="50"/>
      <c r="J121" s="50"/>
      <c r="K121" s="50"/>
      <c r="L121" s="50"/>
      <c r="M121" s="50"/>
      <c r="N121" s="50"/>
      <c r="O121" s="50"/>
      <c r="P121" s="50"/>
      <c r="Q121" s="50"/>
      <c r="R121" s="50"/>
      <c r="S121" s="50"/>
      <c r="T121" s="50"/>
      <c r="U121" s="50"/>
      <c r="V121" s="50"/>
      <c r="W121" s="50"/>
      <c r="X121" s="50"/>
    </row>
    <row r="122" spans="1:24" ht="39.950000000000003" customHeight="1">
      <c r="B122" s="50"/>
      <c r="C122" s="50"/>
      <c r="D122" s="50"/>
      <c r="E122" s="50"/>
      <c r="F122" s="50"/>
      <c r="G122" s="50"/>
      <c r="H122" s="50"/>
      <c r="I122" s="50"/>
      <c r="J122" s="50"/>
      <c r="K122" s="50"/>
      <c r="L122" s="50"/>
      <c r="M122" s="50"/>
      <c r="N122" s="50"/>
      <c r="O122" s="50"/>
      <c r="P122" s="50"/>
      <c r="Q122" s="50"/>
      <c r="R122" s="50"/>
      <c r="S122" s="50"/>
      <c r="T122" s="50"/>
      <c r="U122" s="50"/>
      <c r="V122" s="50"/>
      <c r="W122" s="50"/>
      <c r="X122" s="50"/>
    </row>
    <row r="123" spans="1:24" ht="39.950000000000003" customHeight="1">
      <c r="B123" s="50"/>
      <c r="C123" s="50"/>
      <c r="D123" s="50"/>
      <c r="E123" s="50"/>
      <c r="F123" s="50"/>
      <c r="G123" s="50"/>
      <c r="H123" s="50"/>
      <c r="I123" s="50"/>
      <c r="J123" s="50"/>
      <c r="K123" s="50"/>
      <c r="L123" s="50"/>
      <c r="M123" s="50"/>
      <c r="N123" s="50"/>
      <c r="O123" s="50"/>
      <c r="P123" s="50"/>
      <c r="Q123" s="50"/>
      <c r="R123" s="50"/>
      <c r="S123" s="50"/>
      <c r="T123" s="50"/>
      <c r="U123" s="50"/>
      <c r="V123" s="50"/>
      <c r="W123" s="50"/>
      <c r="X123" s="50"/>
    </row>
    <row r="124" spans="1:24" ht="39.950000000000003" customHeight="1">
      <c r="B124" s="50"/>
      <c r="C124" s="50"/>
      <c r="D124" s="50"/>
      <c r="E124" s="50"/>
      <c r="F124" s="50"/>
      <c r="G124" s="50"/>
      <c r="H124" s="50"/>
      <c r="I124" s="50"/>
      <c r="J124" s="50"/>
      <c r="K124" s="50"/>
      <c r="L124" s="50"/>
      <c r="M124" s="50"/>
      <c r="N124" s="50"/>
      <c r="O124" s="50"/>
      <c r="P124" s="50"/>
      <c r="Q124" s="50"/>
      <c r="R124" s="50"/>
      <c r="S124" s="50"/>
      <c r="T124" s="50"/>
      <c r="U124" s="50"/>
      <c r="V124" s="50"/>
      <c r="W124" s="50"/>
      <c r="X124" s="50"/>
    </row>
    <row r="125" spans="1:24" ht="39.950000000000003" customHeight="1">
      <c r="B125" s="50"/>
      <c r="C125" s="50"/>
      <c r="D125" s="50"/>
      <c r="E125" s="50"/>
      <c r="F125" s="50"/>
      <c r="G125" s="50"/>
      <c r="H125" s="50"/>
      <c r="I125" s="50"/>
      <c r="J125" s="50"/>
      <c r="K125" s="50"/>
      <c r="L125" s="50"/>
      <c r="M125" s="50"/>
      <c r="N125" s="50"/>
      <c r="O125" s="50"/>
      <c r="P125" s="50"/>
      <c r="Q125" s="50"/>
      <c r="R125" s="50"/>
      <c r="S125" s="50"/>
      <c r="T125" s="50"/>
      <c r="U125" s="50"/>
      <c r="V125" s="50"/>
      <c r="W125" s="50"/>
      <c r="X125" s="50"/>
    </row>
    <row r="126" spans="1:24" ht="39.950000000000003" customHeight="1">
      <c r="B126" s="50"/>
      <c r="C126" s="50"/>
      <c r="D126" s="50"/>
      <c r="E126" s="50"/>
      <c r="F126" s="50"/>
      <c r="G126" s="50"/>
      <c r="H126" s="50"/>
      <c r="I126" s="50"/>
      <c r="J126" s="50"/>
      <c r="K126" s="50"/>
      <c r="L126" s="50"/>
      <c r="M126" s="50"/>
      <c r="N126" s="50"/>
      <c r="O126" s="50"/>
      <c r="P126" s="50"/>
      <c r="Q126" s="50"/>
      <c r="R126" s="50"/>
      <c r="S126" s="50"/>
      <c r="T126" s="50"/>
      <c r="U126" s="50"/>
      <c r="V126" s="50"/>
      <c r="W126" s="50"/>
      <c r="X126" s="50"/>
    </row>
    <row r="127" spans="1:24" ht="39.950000000000003" customHeight="1">
      <c r="B127" s="50"/>
      <c r="C127" s="50"/>
      <c r="D127" s="50"/>
      <c r="E127" s="50"/>
      <c r="F127" s="50"/>
      <c r="G127" s="50"/>
      <c r="H127" s="50"/>
      <c r="I127" s="50"/>
      <c r="J127" s="50"/>
      <c r="K127" s="50"/>
      <c r="L127" s="50"/>
      <c r="M127" s="50"/>
      <c r="N127" s="50"/>
      <c r="O127" s="50"/>
      <c r="P127" s="50"/>
      <c r="Q127" s="50"/>
      <c r="R127" s="50"/>
      <c r="S127" s="50"/>
      <c r="T127" s="50"/>
      <c r="U127" s="50"/>
      <c r="V127" s="50"/>
      <c r="W127" s="50"/>
      <c r="X127" s="50"/>
    </row>
    <row r="128" spans="1:24" ht="39.950000000000003" customHeight="1">
      <c r="B128" s="50"/>
      <c r="C128" s="50"/>
      <c r="D128" s="50"/>
      <c r="E128" s="50"/>
      <c r="F128" s="50"/>
      <c r="G128" s="50"/>
      <c r="H128" s="50"/>
      <c r="I128" s="50"/>
      <c r="J128" s="50"/>
      <c r="K128" s="50"/>
      <c r="L128" s="50"/>
      <c r="M128" s="50"/>
      <c r="N128" s="50"/>
      <c r="O128" s="50"/>
      <c r="P128" s="50"/>
      <c r="Q128" s="50"/>
      <c r="R128" s="50"/>
      <c r="S128" s="50"/>
      <c r="T128" s="50"/>
      <c r="U128" s="50"/>
      <c r="V128" s="50"/>
      <c r="W128" s="50"/>
      <c r="X128" s="50"/>
    </row>
    <row r="129" spans="2:24" ht="39.950000000000003" customHeight="1">
      <c r="B129" s="50"/>
      <c r="C129" s="50"/>
      <c r="D129" s="50"/>
      <c r="E129" s="50"/>
      <c r="F129" s="50"/>
      <c r="G129" s="50"/>
      <c r="H129" s="50"/>
      <c r="I129" s="50"/>
      <c r="J129" s="50"/>
      <c r="K129" s="50"/>
      <c r="L129" s="50"/>
      <c r="M129" s="50"/>
      <c r="N129" s="50"/>
      <c r="O129" s="50"/>
      <c r="P129" s="50"/>
      <c r="Q129" s="50"/>
      <c r="R129" s="50"/>
      <c r="S129" s="50"/>
      <c r="T129" s="50"/>
      <c r="U129" s="50"/>
      <c r="V129" s="50"/>
      <c r="W129" s="50"/>
      <c r="X129" s="50"/>
    </row>
    <row r="130" spans="2:24" ht="39.950000000000003" customHeight="1">
      <c r="B130" s="50"/>
      <c r="C130" s="50"/>
      <c r="D130" s="50"/>
      <c r="E130" s="50"/>
      <c r="F130" s="50"/>
      <c r="G130" s="50"/>
      <c r="H130" s="50"/>
      <c r="I130" s="50"/>
      <c r="J130" s="50"/>
      <c r="K130" s="50"/>
      <c r="L130" s="50"/>
      <c r="M130" s="50"/>
      <c r="N130" s="50"/>
      <c r="O130" s="50"/>
      <c r="P130" s="50"/>
      <c r="Q130" s="50"/>
      <c r="R130" s="50"/>
      <c r="S130" s="50"/>
      <c r="T130" s="50"/>
      <c r="U130" s="50"/>
      <c r="V130" s="50"/>
      <c r="W130" s="50"/>
      <c r="X130" s="50"/>
    </row>
    <row r="131" spans="2:24" ht="39.950000000000003" customHeight="1">
      <c r="B131" s="50"/>
      <c r="C131" s="50"/>
      <c r="D131" s="50"/>
      <c r="E131" s="50"/>
      <c r="F131" s="50"/>
      <c r="G131" s="50"/>
      <c r="H131" s="50"/>
      <c r="I131" s="50"/>
      <c r="J131" s="50"/>
      <c r="K131" s="50"/>
      <c r="L131" s="50"/>
      <c r="M131" s="50"/>
      <c r="N131" s="50"/>
      <c r="O131" s="50"/>
      <c r="P131" s="50"/>
      <c r="Q131" s="50"/>
      <c r="R131" s="50"/>
      <c r="S131" s="50"/>
      <c r="T131" s="50"/>
      <c r="U131" s="50"/>
      <c r="V131" s="50"/>
      <c r="W131" s="50"/>
      <c r="X131" s="50"/>
    </row>
    <row r="132" spans="2:24" ht="39.950000000000003" customHeight="1">
      <c r="B132" s="50"/>
      <c r="C132" s="50"/>
      <c r="D132" s="50"/>
      <c r="E132" s="50"/>
      <c r="F132" s="50"/>
      <c r="G132" s="50"/>
      <c r="H132" s="50"/>
      <c r="I132" s="50"/>
      <c r="J132" s="50"/>
      <c r="K132" s="50"/>
      <c r="L132" s="50"/>
      <c r="M132" s="50"/>
      <c r="N132" s="50"/>
      <c r="O132" s="50"/>
      <c r="P132" s="50"/>
      <c r="Q132" s="50"/>
      <c r="R132" s="50"/>
      <c r="S132" s="50"/>
      <c r="T132" s="50"/>
      <c r="U132" s="50"/>
      <c r="V132" s="50"/>
      <c r="W132" s="50"/>
      <c r="X132" s="50"/>
    </row>
    <row r="133" spans="2:24" ht="39.950000000000003" customHeight="1">
      <c r="B133" s="50"/>
      <c r="C133" s="50"/>
      <c r="D133" s="50"/>
      <c r="E133" s="50"/>
      <c r="F133" s="50"/>
      <c r="G133" s="50"/>
      <c r="H133" s="50"/>
      <c r="I133" s="50"/>
      <c r="J133" s="50"/>
      <c r="K133" s="50"/>
      <c r="L133" s="50"/>
      <c r="M133" s="50"/>
      <c r="N133" s="50"/>
      <c r="O133" s="50"/>
      <c r="P133" s="50"/>
      <c r="Q133" s="50"/>
      <c r="R133" s="50"/>
      <c r="S133" s="50"/>
      <c r="T133" s="50"/>
      <c r="U133" s="50"/>
      <c r="V133" s="50"/>
      <c r="W133" s="50"/>
      <c r="X133" s="50"/>
    </row>
    <row r="134" spans="2:24" ht="39.950000000000003" customHeight="1">
      <c r="B134" s="50"/>
      <c r="C134" s="50"/>
      <c r="D134" s="50"/>
      <c r="E134" s="50"/>
      <c r="F134" s="50"/>
      <c r="G134" s="50"/>
      <c r="H134" s="50"/>
      <c r="I134" s="50"/>
      <c r="J134" s="50"/>
      <c r="K134" s="50"/>
      <c r="L134" s="50"/>
      <c r="M134" s="50"/>
      <c r="N134" s="50"/>
      <c r="O134" s="50"/>
      <c r="P134" s="50"/>
      <c r="Q134" s="50"/>
      <c r="R134" s="50"/>
      <c r="S134" s="50"/>
      <c r="T134" s="50"/>
      <c r="U134" s="50"/>
      <c r="V134" s="50"/>
      <c r="W134" s="50"/>
      <c r="X134" s="50"/>
    </row>
    <row r="135" spans="2:24" ht="39.950000000000003" customHeight="1">
      <c r="B135" s="50"/>
      <c r="C135" s="50"/>
      <c r="D135" s="50"/>
      <c r="E135" s="50"/>
      <c r="F135" s="50"/>
      <c r="G135" s="50"/>
      <c r="H135" s="50"/>
      <c r="I135" s="50"/>
      <c r="J135" s="50"/>
      <c r="K135" s="50"/>
      <c r="L135" s="50"/>
      <c r="M135" s="50"/>
      <c r="N135" s="50"/>
      <c r="O135" s="50"/>
      <c r="P135" s="50"/>
      <c r="Q135" s="50"/>
      <c r="R135" s="50"/>
      <c r="S135" s="50"/>
      <c r="T135" s="50"/>
      <c r="U135" s="50"/>
      <c r="V135" s="50"/>
      <c r="W135" s="50"/>
      <c r="X135" s="50"/>
    </row>
    <row r="136" spans="2:24" ht="39.950000000000003" customHeight="1">
      <c r="B136" s="50"/>
      <c r="C136" s="50"/>
      <c r="D136" s="50"/>
      <c r="E136" s="50"/>
      <c r="F136" s="50"/>
      <c r="G136" s="50"/>
      <c r="H136" s="50"/>
      <c r="I136" s="50"/>
      <c r="J136" s="50"/>
      <c r="K136" s="50"/>
      <c r="L136" s="50"/>
      <c r="M136" s="50"/>
      <c r="N136" s="50"/>
      <c r="O136" s="50"/>
      <c r="P136" s="50"/>
      <c r="Q136" s="50"/>
      <c r="R136" s="50"/>
      <c r="S136" s="50"/>
      <c r="T136" s="50"/>
      <c r="U136" s="50"/>
      <c r="V136" s="50"/>
      <c r="W136" s="50"/>
      <c r="X136" s="50"/>
    </row>
    <row r="137" spans="2:24" ht="39.950000000000003" customHeight="1">
      <c r="B137" s="50"/>
      <c r="C137" s="50"/>
      <c r="D137" s="50"/>
      <c r="E137" s="50"/>
      <c r="F137" s="50"/>
      <c r="G137" s="50"/>
      <c r="H137" s="50"/>
      <c r="I137" s="50"/>
      <c r="J137" s="50"/>
      <c r="K137" s="50"/>
      <c r="L137" s="50"/>
      <c r="M137" s="50"/>
      <c r="N137" s="50"/>
      <c r="O137" s="50"/>
      <c r="P137" s="50"/>
      <c r="Q137" s="50"/>
      <c r="R137" s="50"/>
      <c r="S137" s="50"/>
      <c r="T137" s="50"/>
      <c r="U137" s="50"/>
      <c r="V137" s="50"/>
      <c r="W137" s="50"/>
      <c r="X137" s="50"/>
    </row>
    <row r="138" spans="2:24" ht="39.950000000000003" customHeight="1">
      <c r="B138" s="50"/>
      <c r="C138" s="50"/>
      <c r="D138" s="50"/>
      <c r="E138" s="50"/>
      <c r="F138" s="50"/>
      <c r="G138" s="50"/>
      <c r="H138" s="50"/>
      <c r="I138" s="50"/>
      <c r="J138" s="50"/>
      <c r="K138" s="50"/>
      <c r="L138" s="50"/>
      <c r="M138" s="50"/>
      <c r="N138" s="50"/>
      <c r="O138" s="50"/>
      <c r="P138" s="50"/>
      <c r="Q138" s="50"/>
      <c r="R138" s="50"/>
      <c r="S138" s="50"/>
      <c r="T138" s="50"/>
      <c r="U138" s="50"/>
      <c r="V138" s="50"/>
      <c r="W138" s="50"/>
      <c r="X138" s="50"/>
    </row>
    <row r="139" spans="2:24" ht="39.950000000000003" customHeight="1">
      <c r="B139" s="50"/>
      <c r="C139" s="50"/>
      <c r="D139" s="50"/>
      <c r="E139" s="50"/>
      <c r="F139" s="50"/>
      <c r="G139" s="50"/>
      <c r="H139" s="50"/>
      <c r="I139" s="50"/>
      <c r="J139" s="50"/>
      <c r="K139" s="50"/>
      <c r="L139" s="50"/>
      <c r="M139" s="50"/>
      <c r="N139" s="50"/>
      <c r="O139" s="50"/>
      <c r="P139" s="50"/>
      <c r="Q139" s="50"/>
      <c r="R139" s="50"/>
      <c r="S139" s="50"/>
      <c r="T139" s="50"/>
      <c r="U139" s="50"/>
      <c r="V139" s="50"/>
      <c r="W139" s="50"/>
      <c r="X139" s="50"/>
    </row>
    <row r="140" spans="2:24" ht="39.950000000000003" customHeight="1">
      <c r="B140" s="50"/>
      <c r="C140" s="50"/>
      <c r="D140" s="50"/>
      <c r="E140" s="50"/>
      <c r="F140" s="50"/>
      <c r="G140" s="50"/>
      <c r="H140" s="50"/>
      <c r="I140" s="50"/>
      <c r="J140" s="50"/>
      <c r="K140" s="50"/>
      <c r="L140" s="50"/>
      <c r="M140" s="50"/>
      <c r="N140" s="50"/>
      <c r="O140" s="50"/>
      <c r="P140" s="50"/>
      <c r="Q140" s="50"/>
      <c r="R140" s="50"/>
      <c r="S140" s="50"/>
      <c r="T140" s="50"/>
      <c r="U140" s="50"/>
      <c r="V140" s="50"/>
      <c r="W140" s="50"/>
      <c r="X140" s="50"/>
    </row>
    <row r="141" spans="2:24" ht="39.950000000000003" customHeight="1">
      <c r="B141" s="50"/>
      <c r="C141" s="50"/>
      <c r="D141" s="50"/>
      <c r="E141" s="50"/>
      <c r="F141" s="50"/>
      <c r="G141" s="50"/>
      <c r="H141" s="50"/>
      <c r="I141" s="50"/>
      <c r="J141" s="50"/>
      <c r="K141" s="50"/>
      <c r="L141" s="50"/>
      <c r="M141" s="50"/>
      <c r="N141" s="50"/>
      <c r="O141" s="50"/>
      <c r="P141" s="50"/>
      <c r="Q141" s="50"/>
      <c r="R141" s="50"/>
      <c r="S141" s="50"/>
      <c r="T141" s="50"/>
      <c r="U141" s="50"/>
      <c r="V141" s="50"/>
      <c r="W141" s="50"/>
      <c r="X141" s="50"/>
    </row>
    <row r="142" spans="2:24" ht="39.950000000000003" customHeight="1">
      <c r="B142" s="50"/>
      <c r="C142" s="50"/>
      <c r="D142" s="50"/>
      <c r="E142" s="50"/>
      <c r="F142" s="50"/>
      <c r="G142" s="50"/>
      <c r="H142" s="50"/>
      <c r="I142" s="50"/>
      <c r="J142" s="50"/>
      <c r="K142" s="50"/>
      <c r="L142" s="50"/>
      <c r="M142" s="50"/>
      <c r="N142" s="50"/>
      <c r="O142" s="50"/>
      <c r="P142" s="50"/>
      <c r="Q142" s="50"/>
      <c r="R142" s="50"/>
      <c r="S142" s="50"/>
      <c r="T142" s="50"/>
      <c r="U142" s="50"/>
      <c r="V142" s="50"/>
      <c r="W142" s="50"/>
      <c r="X142" s="50"/>
    </row>
    <row r="143" spans="2:24" ht="39.950000000000003" customHeight="1">
      <c r="B143" s="50"/>
      <c r="C143" s="50"/>
      <c r="D143" s="50"/>
      <c r="E143" s="50"/>
      <c r="F143" s="50"/>
      <c r="G143" s="50"/>
      <c r="H143" s="50"/>
      <c r="I143" s="50"/>
      <c r="J143" s="50"/>
      <c r="K143" s="50"/>
      <c r="L143" s="50"/>
      <c r="M143" s="50"/>
      <c r="N143" s="50"/>
      <c r="O143" s="50"/>
      <c r="P143" s="50"/>
      <c r="Q143" s="50"/>
      <c r="R143" s="50"/>
      <c r="S143" s="50"/>
      <c r="T143" s="50"/>
      <c r="U143" s="50"/>
      <c r="V143" s="50"/>
      <c r="W143" s="50"/>
      <c r="X143" s="50"/>
    </row>
    <row r="144" spans="2:24" ht="39.950000000000003" customHeight="1">
      <c r="B144" s="50"/>
      <c r="C144" s="50"/>
      <c r="D144" s="50"/>
      <c r="E144" s="50"/>
      <c r="F144" s="50"/>
      <c r="G144" s="50"/>
      <c r="H144" s="50"/>
      <c r="I144" s="50"/>
      <c r="J144" s="50"/>
      <c r="K144" s="50"/>
      <c r="L144" s="50"/>
      <c r="M144" s="50"/>
      <c r="N144" s="50"/>
      <c r="O144" s="50"/>
      <c r="P144" s="50"/>
      <c r="Q144" s="50"/>
      <c r="R144" s="50"/>
      <c r="S144" s="50"/>
      <c r="T144" s="50"/>
      <c r="U144" s="50"/>
      <c r="V144" s="50"/>
      <c r="W144" s="50"/>
      <c r="X144" s="50"/>
    </row>
    <row r="145" spans="2:24" ht="39.950000000000003" customHeight="1">
      <c r="B145" s="50"/>
      <c r="C145" s="50"/>
      <c r="D145" s="50"/>
      <c r="E145" s="50"/>
      <c r="F145" s="50"/>
      <c r="G145" s="50"/>
      <c r="H145" s="50"/>
      <c r="I145" s="50"/>
      <c r="J145" s="50"/>
      <c r="K145" s="50"/>
      <c r="L145" s="50"/>
      <c r="M145" s="50"/>
      <c r="N145" s="50"/>
      <c r="O145" s="50"/>
      <c r="P145" s="50"/>
      <c r="Q145" s="50"/>
      <c r="R145" s="50"/>
      <c r="S145" s="50"/>
      <c r="T145" s="50"/>
      <c r="U145" s="50"/>
      <c r="V145" s="50"/>
      <c r="W145" s="50"/>
      <c r="X145" s="50"/>
    </row>
    <row r="146" spans="2:24" ht="39.950000000000003" customHeight="1">
      <c r="B146" s="50"/>
      <c r="C146" s="50"/>
      <c r="D146" s="50"/>
      <c r="E146" s="50"/>
      <c r="F146" s="50"/>
      <c r="G146" s="50"/>
      <c r="H146" s="50"/>
      <c r="I146" s="50"/>
      <c r="J146" s="50"/>
      <c r="K146" s="50"/>
      <c r="L146" s="50"/>
      <c r="M146" s="50"/>
      <c r="N146" s="50"/>
      <c r="O146" s="50"/>
      <c r="P146" s="50"/>
      <c r="Q146" s="50"/>
      <c r="R146" s="50"/>
      <c r="S146" s="50"/>
      <c r="T146" s="50"/>
      <c r="U146" s="50"/>
      <c r="V146" s="50"/>
      <c r="W146" s="50"/>
      <c r="X146" s="50"/>
    </row>
    <row r="147" spans="2:24" ht="39.950000000000003" customHeight="1">
      <c r="B147" s="50"/>
      <c r="C147" s="50"/>
      <c r="D147" s="50"/>
      <c r="E147" s="50"/>
      <c r="F147" s="50"/>
      <c r="G147" s="50"/>
      <c r="H147" s="50"/>
      <c r="I147" s="50"/>
      <c r="J147" s="50"/>
      <c r="K147" s="50"/>
      <c r="L147" s="50"/>
      <c r="M147" s="50"/>
      <c r="N147" s="50"/>
      <c r="O147" s="50"/>
      <c r="P147" s="50"/>
      <c r="Q147" s="50"/>
      <c r="R147" s="50"/>
      <c r="S147" s="50"/>
      <c r="T147" s="50"/>
      <c r="U147" s="50"/>
      <c r="V147" s="50"/>
      <c r="W147" s="50"/>
      <c r="X147" s="50"/>
    </row>
    <row r="148" spans="2:24" ht="39.950000000000003" customHeight="1">
      <c r="B148" s="50"/>
      <c r="C148" s="50"/>
      <c r="D148" s="50"/>
      <c r="E148" s="50"/>
      <c r="F148" s="50"/>
      <c r="G148" s="50"/>
      <c r="H148" s="50"/>
      <c r="I148" s="50"/>
      <c r="J148" s="50"/>
      <c r="K148" s="50"/>
      <c r="L148" s="50"/>
      <c r="M148" s="50"/>
      <c r="N148" s="50"/>
      <c r="O148" s="50"/>
      <c r="P148" s="50"/>
      <c r="Q148" s="50"/>
      <c r="R148" s="50"/>
      <c r="S148" s="50"/>
      <c r="T148" s="50"/>
      <c r="U148" s="50"/>
      <c r="V148" s="50"/>
      <c r="W148" s="50"/>
      <c r="X148" s="50"/>
    </row>
    <row r="149" spans="2:24" ht="39.950000000000003" customHeight="1">
      <c r="B149" s="50"/>
      <c r="C149" s="50"/>
      <c r="D149" s="50"/>
      <c r="E149" s="50"/>
      <c r="F149" s="50"/>
      <c r="G149" s="50"/>
      <c r="H149" s="50"/>
      <c r="I149" s="50"/>
      <c r="J149" s="50"/>
      <c r="K149" s="50"/>
      <c r="L149" s="50"/>
      <c r="M149" s="50"/>
      <c r="N149" s="50"/>
      <c r="O149" s="50"/>
      <c r="P149" s="50"/>
      <c r="Q149" s="50"/>
      <c r="R149" s="50"/>
      <c r="S149" s="50"/>
      <c r="T149" s="50"/>
      <c r="U149" s="50"/>
      <c r="V149" s="50"/>
      <c r="W149" s="50"/>
      <c r="X149" s="50"/>
    </row>
    <row r="150" spans="2:24" ht="39.950000000000003" customHeight="1">
      <c r="B150" s="50"/>
      <c r="C150" s="50"/>
      <c r="D150" s="50"/>
      <c r="E150" s="50"/>
      <c r="F150" s="50"/>
      <c r="G150" s="50"/>
      <c r="H150" s="50"/>
      <c r="I150" s="50"/>
      <c r="J150" s="50"/>
      <c r="K150" s="50"/>
      <c r="L150" s="50"/>
      <c r="M150" s="50"/>
      <c r="N150" s="50"/>
      <c r="O150" s="50"/>
      <c r="P150" s="50"/>
      <c r="Q150" s="50"/>
      <c r="R150" s="50"/>
      <c r="S150" s="50"/>
      <c r="T150" s="50"/>
      <c r="U150" s="50"/>
      <c r="V150" s="50"/>
      <c r="W150" s="50"/>
      <c r="X150" s="50"/>
    </row>
    <row r="151" spans="2:24" ht="39.950000000000003" customHeight="1">
      <c r="B151" s="50"/>
      <c r="C151" s="50"/>
      <c r="D151" s="50"/>
      <c r="E151" s="50"/>
      <c r="F151" s="50"/>
      <c r="G151" s="50"/>
      <c r="H151" s="50"/>
      <c r="I151" s="50"/>
      <c r="J151" s="50"/>
      <c r="K151" s="50"/>
      <c r="L151" s="50"/>
      <c r="M151" s="50"/>
      <c r="N151" s="50"/>
      <c r="O151" s="50"/>
      <c r="P151" s="50"/>
      <c r="Q151" s="50"/>
      <c r="R151" s="50"/>
      <c r="S151" s="50"/>
      <c r="T151" s="50"/>
      <c r="U151" s="50"/>
      <c r="V151" s="50"/>
      <c r="W151" s="50"/>
      <c r="X151" s="50"/>
    </row>
    <row r="152" spans="2:24" ht="39.950000000000003" customHeight="1">
      <c r="B152" s="50"/>
      <c r="C152" s="50"/>
      <c r="D152" s="50"/>
      <c r="E152" s="50"/>
      <c r="F152" s="50"/>
      <c r="G152" s="50"/>
      <c r="H152" s="50"/>
      <c r="I152" s="50"/>
      <c r="J152" s="50"/>
      <c r="K152" s="50"/>
      <c r="L152" s="50"/>
      <c r="M152" s="50"/>
      <c r="N152" s="50"/>
      <c r="O152" s="50"/>
      <c r="P152" s="50"/>
      <c r="Q152" s="50"/>
      <c r="R152" s="50"/>
      <c r="S152" s="50"/>
      <c r="T152" s="50"/>
      <c r="U152" s="50"/>
      <c r="V152" s="50"/>
      <c r="W152" s="50"/>
      <c r="X152" s="50"/>
    </row>
    <row r="153" spans="2:24" ht="39.950000000000003" customHeight="1">
      <c r="B153" s="50"/>
      <c r="C153" s="50"/>
      <c r="D153" s="50"/>
      <c r="E153" s="50"/>
      <c r="F153" s="50"/>
      <c r="G153" s="50"/>
      <c r="H153" s="50"/>
      <c r="I153" s="50"/>
      <c r="J153" s="50"/>
      <c r="K153" s="50"/>
      <c r="L153" s="50"/>
      <c r="M153" s="50"/>
      <c r="N153" s="50"/>
      <c r="O153" s="50"/>
      <c r="P153" s="50"/>
      <c r="Q153" s="50"/>
      <c r="R153" s="50"/>
      <c r="S153" s="50"/>
      <c r="T153" s="50"/>
      <c r="U153" s="50"/>
      <c r="V153" s="50"/>
      <c r="W153" s="50"/>
      <c r="X153" s="50"/>
    </row>
    <row r="154" spans="2:24" ht="39.950000000000003" customHeight="1">
      <c r="B154" s="50"/>
      <c r="C154" s="50"/>
      <c r="D154" s="50"/>
      <c r="E154" s="50"/>
      <c r="F154" s="50"/>
      <c r="G154" s="50"/>
      <c r="H154" s="50"/>
      <c r="I154" s="50"/>
      <c r="J154" s="50"/>
      <c r="K154" s="50"/>
      <c r="L154" s="50"/>
      <c r="M154" s="50"/>
      <c r="N154" s="50"/>
      <c r="O154" s="50"/>
      <c r="P154" s="50"/>
      <c r="Q154" s="50"/>
      <c r="R154" s="50"/>
      <c r="S154" s="50"/>
      <c r="T154" s="50"/>
      <c r="U154" s="50"/>
      <c r="V154" s="50"/>
      <c r="W154" s="50"/>
      <c r="X154" s="50"/>
    </row>
    <row r="155" spans="2:24" ht="39.950000000000003" customHeight="1">
      <c r="B155" s="50"/>
      <c r="C155" s="50"/>
      <c r="D155" s="50"/>
      <c r="E155" s="50"/>
      <c r="F155" s="50"/>
      <c r="G155" s="50"/>
      <c r="H155" s="50"/>
      <c r="I155" s="50"/>
      <c r="J155" s="50"/>
      <c r="K155" s="50"/>
      <c r="L155" s="50"/>
      <c r="M155" s="50"/>
      <c r="N155" s="50"/>
      <c r="O155" s="50"/>
      <c r="P155" s="50"/>
      <c r="Q155" s="50"/>
      <c r="R155" s="50"/>
      <c r="S155" s="50"/>
      <c r="T155" s="50"/>
      <c r="U155" s="50"/>
      <c r="V155" s="50"/>
      <c r="W155" s="50"/>
      <c r="X155" s="50"/>
    </row>
    <row r="156" spans="2:24" ht="39.950000000000003" customHeight="1">
      <c r="B156" s="50"/>
      <c r="C156" s="50"/>
      <c r="D156" s="50"/>
      <c r="E156" s="50"/>
      <c r="F156" s="50"/>
      <c r="G156" s="50"/>
      <c r="H156" s="50"/>
      <c r="I156" s="50"/>
      <c r="J156" s="50"/>
      <c r="K156" s="50"/>
      <c r="L156" s="50"/>
      <c r="M156" s="50"/>
      <c r="N156" s="50"/>
      <c r="O156" s="50"/>
      <c r="P156" s="50"/>
      <c r="Q156" s="50"/>
      <c r="R156" s="50"/>
      <c r="S156" s="50"/>
      <c r="T156" s="50"/>
      <c r="U156" s="50"/>
      <c r="V156" s="50"/>
      <c r="W156" s="50"/>
      <c r="X156" s="50"/>
    </row>
    <row r="157" spans="2:24" ht="39.950000000000003" customHeight="1">
      <c r="B157" s="50"/>
      <c r="C157" s="50"/>
      <c r="D157" s="50"/>
      <c r="E157" s="50"/>
      <c r="F157" s="50"/>
      <c r="G157" s="50"/>
      <c r="H157" s="50"/>
      <c r="I157" s="50"/>
      <c r="J157" s="50"/>
      <c r="K157" s="50"/>
      <c r="L157" s="50"/>
      <c r="M157" s="50"/>
      <c r="N157" s="50"/>
      <c r="O157" s="50"/>
      <c r="P157" s="50"/>
      <c r="Q157" s="50"/>
      <c r="R157" s="50"/>
      <c r="S157" s="50"/>
      <c r="T157" s="50"/>
      <c r="U157" s="50"/>
      <c r="V157" s="50"/>
      <c r="W157" s="50"/>
      <c r="X157" s="50"/>
    </row>
    <row r="158" spans="2:24" ht="39.950000000000003" customHeight="1">
      <c r="B158" s="50"/>
      <c r="C158" s="50"/>
      <c r="D158" s="50"/>
      <c r="E158" s="50"/>
      <c r="F158" s="50"/>
      <c r="G158" s="50"/>
      <c r="H158" s="50"/>
      <c r="I158" s="50"/>
      <c r="J158" s="50"/>
      <c r="K158" s="50"/>
      <c r="L158" s="50"/>
      <c r="M158" s="50"/>
      <c r="N158" s="50"/>
      <c r="O158" s="50"/>
      <c r="P158" s="50"/>
      <c r="Q158" s="50"/>
      <c r="R158" s="50"/>
      <c r="S158" s="50"/>
      <c r="T158" s="50"/>
      <c r="U158" s="50"/>
      <c r="V158" s="50"/>
      <c r="W158" s="50"/>
      <c r="X158" s="50"/>
    </row>
    <row r="159" spans="2:24" ht="39.950000000000003" customHeight="1">
      <c r="B159" s="50"/>
      <c r="C159" s="50"/>
      <c r="D159" s="50"/>
      <c r="E159" s="50"/>
      <c r="F159" s="50"/>
      <c r="G159" s="50"/>
      <c r="H159" s="50"/>
      <c r="I159" s="50"/>
      <c r="J159" s="50"/>
      <c r="K159" s="50"/>
      <c r="L159" s="50"/>
      <c r="M159" s="50"/>
      <c r="N159" s="50"/>
      <c r="O159" s="50"/>
      <c r="P159" s="50"/>
      <c r="Q159" s="50"/>
      <c r="R159" s="50"/>
      <c r="S159" s="50"/>
      <c r="T159" s="50"/>
      <c r="U159" s="50"/>
      <c r="V159" s="50"/>
      <c r="W159" s="50"/>
      <c r="X159" s="50"/>
    </row>
    <row r="160" spans="2:24" ht="39.950000000000003" customHeight="1">
      <c r="B160" s="50"/>
      <c r="C160" s="50"/>
      <c r="D160" s="50"/>
      <c r="E160" s="50"/>
      <c r="F160" s="50"/>
      <c r="G160" s="50"/>
      <c r="H160" s="50"/>
      <c r="I160" s="50"/>
      <c r="J160" s="50"/>
      <c r="K160" s="50"/>
      <c r="L160" s="50"/>
      <c r="M160" s="50"/>
      <c r="N160" s="50"/>
      <c r="O160" s="50"/>
      <c r="P160" s="50"/>
      <c r="Q160" s="50"/>
      <c r="R160" s="50"/>
      <c r="S160" s="50"/>
      <c r="T160" s="50"/>
      <c r="U160" s="50"/>
      <c r="V160" s="50"/>
      <c r="W160" s="50"/>
      <c r="X160" s="50"/>
    </row>
    <row r="161" spans="2:24" ht="39.950000000000003" customHeight="1">
      <c r="B161" s="50"/>
      <c r="C161" s="50"/>
      <c r="D161" s="50"/>
      <c r="E161" s="50"/>
      <c r="F161" s="50"/>
      <c r="G161" s="50"/>
      <c r="H161" s="50"/>
      <c r="I161" s="50"/>
      <c r="J161" s="50"/>
      <c r="K161" s="50"/>
      <c r="L161" s="50"/>
      <c r="M161" s="50"/>
      <c r="N161" s="50"/>
      <c r="O161" s="50"/>
      <c r="P161" s="50"/>
      <c r="Q161" s="50"/>
      <c r="R161" s="50"/>
      <c r="S161" s="50"/>
      <c r="T161" s="50"/>
      <c r="U161" s="50"/>
      <c r="V161" s="50"/>
      <c r="W161" s="50"/>
      <c r="X161" s="50"/>
    </row>
    <row r="162" spans="2:24" ht="39.950000000000003" customHeight="1">
      <c r="B162" s="50"/>
      <c r="C162" s="50"/>
      <c r="D162" s="50"/>
      <c r="E162" s="50"/>
      <c r="F162" s="50"/>
      <c r="G162" s="50"/>
      <c r="H162" s="50"/>
      <c r="I162" s="50"/>
      <c r="J162" s="50"/>
      <c r="K162" s="50"/>
      <c r="L162" s="50"/>
      <c r="M162" s="50"/>
      <c r="N162" s="50"/>
      <c r="O162" s="50"/>
      <c r="P162" s="50"/>
      <c r="Q162" s="50"/>
      <c r="R162" s="50"/>
      <c r="S162" s="50"/>
      <c r="T162" s="50"/>
      <c r="U162" s="50"/>
      <c r="V162" s="50"/>
      <c r="W162" s="50"/>
      <c r="X162" s="50"/>
    </row>
    <row r="163" spans="2:24" ht="39.950000000000003" customHeight="1">
      <c r="B163" s="50"/>
      <c r="C163" s="50"/>
      <c r="D163" s="50"/>
      <c r="E163" s="50"/>
      <c r="F163" s="50"/>
      <c r="G163" s="50"/>
      <c r="H163" s="50"/>
      <c r="I163" s="50"/>
      <c r="J163" s="50"/>
      <c r="K163" s="50"/>
      <c r="L163" s="50"/>
      <c r="M163" s="50"/>
      <c r="N163" s="50"/>
      <c r="O163" s="50"/>
      <c r="P163" s="50"/>
      <c r="Q163" s="50"/>
      <c r="R163" s="50"/>
      <c r="S163" s="50"/>
      <c r="T163" s="50"/>
      <c r="U163" s="50"/>
      <c r="V163" s="50"/>
      <c r="W163" s="50"/>
      <c r="X163" s="50"/>
    </row>
    <row r="164" spans="2:24" ht="39.950000000000003" customHeight="1">
      <c r="B164" s="50"/>
      <c r="C164" s="50"/>
      <c r="D164" s="50"/>
      <c r="E164" s="50"/>
      <c r="F164" s="50"/>
      <c r="G164" s="50"/>
      <c r="H164" s="50"/>
      <c r="I164" s="50"/>
      <c r="J164" s="50"/>
      <c r="K164" s="50"/>
      <c r="L164" s="50"/>
      <c r="M164" s="50"/>
      <c r="N164" s="50"/>
      <c r="O164" s="50"/>
      <c r="P164" s="50"/>
      <c r="Q164" s="50"/>
      <c r="R164" s="50"/>
      <c r="S164" s="50"/>
      <c r="T164" s="50"/>
      <c r="U164" s="50"/>
      <c r="V164" s="50"/>
      <c r="W164" s="50"/>
      <c r="X164" s="50"/>
    </row>
    <row r="165" spans="2:24" ht="39.950000000000003" customHeight="1">
      <c r="B165" s="50"/>
      <c r="C165" s="50"/>
      <c r="D165" s="50"/>
      <c r="E165" s="50"/>
      <c r="F165" s="50"/>
      <c r="G165" s="50"/>
      <c r="H165" s="50"/>
      <c r="I165" s="50"/>
      <c r="J165" s="50"/>
      <c r="K165" s="50"/>
      <c r="L165" s="50"/>
      <c r="M165" s="50"/>
      <c r="N165" s="50"/>
      <c r="O165" s="50"/>
      <c r="P165" s="50"/>
      <c r="Q165" s="50"/>
      <c r="R165" s="50"/>
      <c r="S165" s="50"/>
      <c r="T165" s="50"/>
      <c r="U165" s="50"/>
      <c r="V165" s="50"/>
      <c r="W165" s="50"/>
      <c r="X165" s="50"/>
    </row>
    <row r="166" spans="2:24" ht="39.950000000000003" customHeight="1">
      <c r="B166" s="50"/>
      <c r="C166" s="50"/>
      <c r="D166" s="50"/>
      <c r="E166" s="50"/>
      <c r="F166" s="50"/>
      <c r="G166" s="50"/>
      <c r="H166" s="50"/>
      <c r="I166" s="50"/>
      <c r="J166" s="50"/>
      <c r="K166" s="50"/>
      <c r="L166" s="50"/>
      <c r="M166" s="50"/>
      <c r="N166" s="50"/>
      <c r="O166" s="50"/>
      <c r="P166" s="50"/>
      <c r="Q166" s="50"/>
      <c r="R166" s="50"/>
      <c r="S166" s="50"/>
      <c r="T166" s="50"/>
      <c r="U166" s="50"/>
      <c r="V166" s="50"/>
      <c r="W166" s="50"/>
      <c r="X166" s="50"/>
    </row>
    <row r="167" spans="2:24" ht="39.950000000000003" customHeight="1">
      <c r="B167" s="50"/>
      <c r="C167" s="50"/>
      <c r="D167" s="50"/>
      <c r="E167" s="50"/>
      <c r="F167" s="50"/>
      <c r="G167" s="50"/>
      <c r="H167" s="50"/>
      <c r="I167" s="50"/>
      <c r="J167" s="50"/>
      <c r="K167" s="50"/>
      <c r="L167" s="50"/>
      <c r="M167" s="50"/>
      <c r="N167" s="50"/>
      <c r="O167" s="50"/>
      <c r="P167" s="50"/>
      <c r="Q167" s="50"/>
      <c r="R167" s="50"/>
      <c r="S167" s="50"/>
      <c r="T167" s="50"/>
      <c r="U167" s="50"/>
      <c r="V167" s="50"/>
      <c r="W167" s="50"/>
      <c r="X167" s="50"/>
    </row>
    <row r="168" spans="2:24" ht="39.950000000000003" customHeight="1">
      <c r="B168" s="50"/>
      <c r="C168" s="50"/>
      <c r="D168" s="50"/>
      <c r="E168" s="50"/>
      <c r="F168" s="50"/>
      <c r="G168" s="50"/>
      <c r="H168" s="50"/>
      <c r="I168" s="50"/>
      <c r="J168" s="50"/>
      <c r="K168" s="50"/>
      <c r="L168" s="50"/>
      <c r="M168" s="50"/>
      <c r="N168" s="50"/>
      <c r="O168" s="50"/>
      <c r="P168" s="50"/>
      <c r="Q168" s="50"/>
      <c r="R168" s="50"/>
      <c r="S168" s="50"/>
      <c r="T168" s="50"/>
      <c r="U168" s="50"/>
      <c r="V168" s="50"/>
      <c r="W168" s="50"/>
      <c r="X168" s="50"/>
    </row>
    <row r="169" spans="2:24" ht="39.950000000000003" customHeight="1">
      <c r="B169" s="50"/>
      <c r="C169" s="50"/>
      <c r="D169" s="50"/>
      <c r="E169" s="50"/>
      <c r="F169" s="50"/>
      <c r="G169" s="50"/>
      <c r="H169" s="50"/>
      <c r="I169" s="50"/>
      <c r="J169" s="50"/>
      <c r="K169" s="50"/>
      <c r="L169" s="50"/>
      <c r="M169" s="50"/>
      <c r="N169" s="50"/>
      <c r="O169" s="50"/>
      <c r="P169" s="50"/>
      <c r="Q169" s="50"/>
      <c r="R169" s="50"/>
      <c r="S169" s="50"/>
      <c r="T169" s="50"/>
      <c r="U169" s="50"/>
      <c r="V169" s="50"/>
      <c r="W169" s="50"/>
      <c r="X169" s="50"/>
    </row>
    <row r="170" spans="2:24" ht="39.950000000000003" customHeight="1">
      <c r="B170" s="50"/>
      <c r="C170" s="50"/>
      <c r="D170" s="50"/>
      <c r="E170" s="50"/>
      <c r="F170" s="50"/>
      <c r="G170" s="50"/>
      <c r="H170" s="50"/>
      <c r="I170" s="50"/>
      <c r="J170" s="50"/>
      <c r="K170" s="50"/>
      <c r="L170" s="50"/>
      <c r="M170" s="50"/>
      <c r="N170" s="50"/>
      <c r="O170" s="50"/>
      <c r="P170" s="50"/>
      <c r="Q170" s="50"/>
      <c r="R170" s="50"/>
      <c r="S170" s="50"/>
      <c r="T170" s="50"/>
      <c r="U170" s="50"/>
      <c r="V170" s="50"/>
      <c r="W170" s="50"/>
      <c r="X170" s="50"/>
    </row>
    <row r="171" spans="2:24" ht="39.950000000000003" customHeight="1">
      <c r="B171" s="50"/>
      <c r="C171" s="50"/>
      <c r="D171" s="50"/>
      <c r="E171" s="50"/>
      <c r="F171" s="50"/>
      <c r="G171" s="50"/>
      <c r="H171" s="50"/>
      <c r="I171" s="50"/>
      <c r="J171" s="50"/>
      <c r="K171" s="50"/>
      <c r="L171" s="50"/>
      <c r="M171" s="50"/>
      <c r="N171" s="50"/>
      <c r="O171" s="50"/>
      <c r="P171" s="50"/>
      <c r="Q171" s="50"/>
      <c r="R171" s="50"/>
      <c r="S171" s="50"/>
      <c r="T171" s="50"/>
      <c r="U171" s="50"/>
      <c r="V171" s="50"/>
      <c r="W171" s="50"/>
      <c r="X171" s="50"/>
    </row>
    <row r="172" spans="2:24" ht="39.950000000000003" customHeight="1">
      <c r="B172" s="50"/>
      <c r="C172" s="50"/>
      <c r="D172" s="50"/>
      <c r="E172" s="50"/>
      <c r="F172" s="50"/>
      <c r="G172" s="50"/>
      <c r="H172" s="50"/>
      <c r="I172" s="50"/>
      <c r="J172" s="50"/>
      <c r="K172" s="50"/>
      <c r="L172" s="50"/>
      <c r="M172" s="50"/>
      <c r="N172" s="50"/>
      <c r="O172" s="50"/>
      <c r="P172" s="50"/>
      <c r="Q172" s="50"/>
      <c r="R172" s="50"/>
      <c r="S172" s="50"/>
      <c r="T172" s="50"/>
      <c r="U172" s="50"/>
      <c r="V172" s="50"/>
      <c r="W172" s="50"/>
      <c r="X172" s="50"/>
    </row>
    <row r="173" spans="2:24" ht="39.950000000000003" customHeight="1">
      <c r="B173" s="50"/>
      <c r="C173" s="50"/>
      <c r="D173" s="50"/>
      <c r="E173" s="50"/>
      <c r="F173" s="50"/>
      <c r="G173" s="50"/>
      <c r="H173" s="50"/>
      <c r="I173" s="50"/>
      <c r="J173" s="50"/>
      <c r="K173" s="50"/>
      <c r="L173" s="50"/>
      <c r="M173" s="50"/>
      <c r="N173" s="50"/>
      <c r="O173" s="50"/>
      <c r="P173" s="50"/>
      <c r="Q173" s="50"/>
      <c r="R173" s="50"/>
      <c r="S173" s="50"/>
      <c r="T173" s="50"/>
      <c r="U173" s="50"/>
      <c r="V173" s="50"/>
      <c r="W173" s="50"/>
      <c r="X173" s="50"/>
    </row>
    <row r="174" spans="2:24" ht="39.950000000000003" customHeight="1">
      <c r="B174" s="50"/>
      <c r="C174" s="50"/>
      <c r="D174" s="50"/>
      <c r="E174" s="50"/>
      <c r="F174" s="50"/>
      <c r="G174" s="50"/>
      <c r="H174" s="50"/>
      <c r="I174" s="50"/>
      <c r="J174" s="50"/>
      <c r="K174" s="50"/>
      <c r="L174" s="50"/>
      <c r="M174" s="50"/>
      <c r="N174" s="50"/>
      <c r="O174" s="50"/>
      <c r="P174" s="50"/>
      <c r="Q174" s="50"/>
      <c r="R174" s="50"/>
      <c r="S174" s="50"/>
      <c r="T174" s="50"/>
      <c r="U174" s="50"/>
      <c r="V174" s="50"/>
      <c r="W174" s="50"/>
      <c r="X174" s="50"/>
    </row>
    <row r="175" spans="2:24" ht="39.950000000000003" customHeight="1">
      <c r="B175" s="50"/>
      <c r="C175" s="50"/>
      <c r="D175" s="50"/>
      <c r="E175" s="50"/>
      <c r="F175" s="50"/>
      <c r="G175" s="50"/>
      <c r="H175" s="50"/>
      <c r="I175" s="50"/>
      <c r="J175" s="50"/>
      <c r="K175" s="50"/>
      <c r="L175" s="50"/>
      <c r="M175" s="50"/>
      <c r="N175" s="50"/>
      <c r="O175" s="50"/>
      <c r="P175" s="50"/>
      <c r="Q175" s="50"/>
      <c r="R175" s="50"/>
      <c r="S175" s="50"/>
      <c r="T175" s="50"/>
      <c r="U175" s="50"/>
      <c r="V175" s="50"/>
      <c r="W175" s="50"/>
      <c r="X175" s="50"/>
    </row>
    <row r="176" spans="2:24" ht="39.950000000000003" customHeight="1">
      <c r="B176" s="50"/>
      <c r="C176" s="50"/>
      <c r="D176" s="50"/>
      <c r="E176" s="50"/>
      <c r="F176" s="50"/>
      <c r="G176" s="50"/>
      <c r="H176" s="50"/>
      <c r="I176" s="50"/>
      <c r="J176" s="50"/>
      <c r="K176" s="50"/>
      <c r="L176" s="50"/>
      <c r="M176" s="50"/>
      <c r="N176" s="50"/>
      <c r="O176" s="50"/>
      <c r="P176" s="50"/>
      <c r="Q176" s="50"/>
      <c r="R176" s="50"/>
      <c r="S176" s="50"/>
      <c r="T176" s="50"/>
      <c r="U176" s="50"/>
      <c r="V176" s="50"/>
      <c r="W176" s="50"/>
      <c r="X176" s="50"/>
    </row>
    <row r="177" spans="2:24" ht="39.950000000000003" customHeight="1">
      <c r="B177" s="50"/>
      <c r="C177" s="50"/>
      <c r="D177" s="50"/>
      <c r="E177" s="50"/>
      <c r="F177" s="50"/>
      <c r="G177" s="50"/>
      <c r="H177" s="50"/>
      <c r="I177" s="50"/>
      <c r="J177" s="50"/>
      <c r="K177" s="50"/>
      <c r="L177" s="50"/>
      <c r="M177" s="50"/>
      <c r="N177" s="50"/>
      <c r="O177" s="50"/>
      <c r="P177" s="50"/>
      <c r="Q177" s="50"/>
      <c r="R177" s="50"/>
      <c r="S177" s="50"/>
      <c r="T177" s="50"/>
      <c r="U177" s="50"/>
      <c r="V177" s="50"/>
      <c r="W177" s="50"/>
      <c r="X177" s="50"/>
    </row>
    <row r="178" spans="2:24" ht="39.950000000000003" customHeight="1">
      <c r="B178" s="50"/>
      <c r="C178" s="50"/>
      <c r="D178" s="50"/>
      <c r="E178" s="50"/>
      <c r="F178" s="50"/>
      <c r="G178" s="50"/>
      <c r="H178" s="50"/>
      <c r="I178" s="50"/>
      <c r="J178" s="50"/>
      <c r="K178" s="50"/>
      <c r="L178" s="50"/>
      <c r="M178" s="50"/>
      <c r="N178" s="50"/>
      <c r="O178" s="50"/>
      <c r="P178" s="50"/>
      <c r="Q178" s="50"/>
      <c r="R178" s="50"/>
      <c r="S178" s="50"/>
      <c r="T178" s="50"/>
      <c r="U178" s="50"/>
      <c r="V178" s="50"/>
      <c r="W178" s="50"/>
      <c r="X178" s="50"/>
    </row>
    <row r="179" spans="2:24" ht="39.950000000000003" customHeight="1">
      <c r="B179" s="50"/>
      <c r="C179" s="50"/>
      <c r="D179" s="50"/>
      <c r="E179" s="50"/>
      <c r="F179" s="50"/>
      <c r="G179" s="50"/>
      <c r="H179" s="50"/>
      <c r="I179" s="50"/>
      <c r="J179" s="50"/>
      <c r="K179" s="50"/>
      <c r="L179" s="50"/>
      <c r="M179" s="50"/>
      <c r="N179" s="50"/>
      <c r="O179" s="50"/>
      <c r="P179" s="50"/>
      <c r="Q179" s="50"/>
      <c r="R179" s="50"/>
      <c r="S179" s="50"/>
      <c r="T179" s="50"/>
      <c r="U179" s="50"/>
      <c r="V179" s="50"/>
      <c r="W179" s="50"/>
      <c r="X179" s="50"/>
    </row>
    <row r="180" spans="2:24" ht="39.950000000000003" customHeight="1">
      <c r="B180" s="50"/>
      <c r="C180" s="50"/>
      <c r="D180" s="50"/>
      <c r="E180" s="50"/>
      <c r="F180" s="50"/>
      <c r="G180" s="50"/>
      <c r="H180" s="50"/>
      <c r="I180" s="50"/>
      <c r="J180" s="50"/>
      <c r="K180" s="50"/>
      <c r="L180" s="50"/>
      <c r="M180" s="50"/>
      <c r="N180" s="50"/>
      <c r="O180" s="50"/>
      <c r="P180" s="50"/>
      <c r="Q180" s="50"/>
      <c r="R180" s="50"/>
      <c r="S180" s="50"/>
      <c r="T180" s="50"/>
      <c r="U180" s="50"/>
      <c r="V180" s="50"/>
      <c r="W180" s="50"/>
      <c r="X180" s="50"/>
    </row>
    <row r="181" spans="2:24" ht="39.950000000000003" customHeight="1">
      <c r="B181" s="50"/>
      <c r="C181" s="50"/>
      <c r="D181" s="50"/>
      <c r="E181" s="50"/>
      <c r="F181" s="50"/>
      <c r="G181" s="50"/>
      <c r="H181" s="50"/>
      <c r="I181" s="50"/>
      <c r="J181" s="50"/>
      <c r="K181" s="50"/>
      <c r="L181" s="50"/>
      <c r="M181" s="50"/>
      <c r="N181" s="50"/>
      <c r="O181" s="50"/>
      <c r="P181" s="50"/>
      <c r="Q181" s="50"/>
      <c r="R181" s="50"/>
      <c r="S181" s="50"/>
      <c r="T181" s="50"/>
      <c r="U181" s="50"/>
      <c r="V181" s="50"/>
      <c r="W181" s="50"/>
      <c r="X181" s="50"/>
    </row>
    <row r="182" spans="2:24" ht="39.950000000000003" customHeight="1">
      <c r="B182" s="50"/>
      <c r="C182" s="50"/>
      <c r="D182" s="50"/>
      <c r="E182" s="50"/>
      <c r="F182" s="50"/>
      <c r="G182" s="50"/>
      <c r="H182" s="50"/>
      <c r="I182" s="50"/>
      <c r="J182" s="50"/>
      <c r="K182" s="50"/>
      <c r="L182" s="50"/>
      <c r="M182" s="50"/>
      <c r="N182" s="50"/>
      <c r="O182" s="50"/>
      <c r="P182" s="50"/>
      <c r="Q182" s="50"/>
      <c r="R182" s="50"/>
      <c r="S182" s="50"/>
      <c r="T182" s="50"/>
      <c r="U182" s="50"/>
      <c r="V182" s="50"/>
      <c r="W182" s="50"/>
      <c r="X182" s="50"/>
    </row>
    <row r="183" spans="2:24" ht="39.950000000000003" customHeight="1">
      <c r="B183" s="50"/>
      <c r="C183" s="50"/>
      <c r="D183" s="50"/>
      <c r="E183" s="50"/>
      <c r="F183" s="50"/>
      <c r="G183" s="50"/>
      <c r="H183" s="50"/>
      <c r="I183" s="50"/>
      <c r="J183" s="50"/>
      <c r="K183" s="50"/>
      <c r="L183" s="50"/>
      <c r="M183" s="50"/>
      <c r="N183" s="50"/>
      <c r="O183" s="50"/>
      <c r="P183" s="50"/>
      <c r="Q183" s="50"/>
      <c r="R183" s="50"/>
      <c r="S183" s="50"/>
      <c r="T183" s="50"/>
      <c r="U183" s="50"/>
      <c r="V183" s="50"/>
      <c r="W183" s="50"/>
      <c r="X183" s="50"/>
    </row>
    <row r="184" spans="2:24" ht="39.950000000000003" customHeight="1">
      <c r="B184" s="50"/>
      <c r="C184" s="50"/>
      <c r="D184" s="50"/>
      <c r="E184" s="50"/>
      <c r="F184" s="50"/>
      <c r="G184" s="50"/>
      <c r="H184" s="50"/>
      <c r="I184" s="50"/>
      <c r="J184" s="50"/>
      <c r="K184" s="50"/>
      <c r="L184" s="50"/>
      <c r="M184" s="50"/>
      <c r="N184" s="50"/>
      <c r="O184" s="50"/>
      <c r="P184" s="50"/>
      <c r="Q184" s="50"/>
      <c r="R184" s="50"/>
      <c r="S184" s="50"/>
      <c r="T184" s="50"/>
      <c r="U184" s="50"/>
      <c r="V184" s="50"/>
      <c r="W184" s="50"/>
      <c r="X184" s="50"/>
    </row>
    <row r="185" spans="2:24" ht="39.950000000000003" customHeight="1">
      <c r="B185" s="50"/>
      <c r="C185" s="50"/>
      <c r="D185" s="50"/>
      <c r="E185" s="50"/>
      <c r="F185" s="50"/>
      <c r="G185" s="50"/>
      <c r="H185" s="50"/>
      <c r="I185" s="50"/>
      <c r="J185" s="50"/>
      <c r="K185" s="50"/>
      <c r="L185" s="50"/>
      <c r="M185" s="50"/>
      <c r="N185" s="50"/>
      <c r="O185" s="50"/>
      <c r="P185" s="50"/>
      <c r="Q185" s="50"/>
      <c r="R185" s="50"/>
      <c r="S185" s="50"/>
      <c r="T185" s="50"/>
      <c r="U185" s="50"/>
      <c r="V185" s="50"/>
      <c r="W185" s="50"/>
      <c r="X185" s="50"/>
    </row>
    <row r="186" spans="2:24" ht="39.950000000000003" customHeight="1">
      <c r="B186" s="50"/>
      <c r="C186" s="50"/>
      <c r="D186" s="50"/>
      <c r="E186" s="50"/>
      <c r="F186" s="50"/>
      <c r="G186" s="50"/>
      <c r="H186" s="50"/>
      <c r="I186" s="50"/>
      <c r="J186" s="50"/>
      <c r="K186" s="50"/>
      <c r="L186" s="50"/>
      <c r="M186" s="50"/>
      <c r="N186" s="50"/>
      <c r="O186" s="50"/>
      <c r="P186" s="50"/>
      <c r="Q186" s="50"/>
      <c r="R186" s="50"/>
      <c r="S186" s="50"/>
      <c r="T186" s="50"/>
      <c r="U186" s="50"/>
      <c r="V186" s="50"/>
      <c r="W186" s="50"/>
      <c r="X186" s="50"/>
    </row>
    <row r="187" spans="2:24" ht="39.950000000000003" customHeight="1">
      <c r="B187" s="50"/>
      <c r="C187" s="50"/>
      <c r="D187" s="50"/>
      <c r="E187" s="50"/>
      <c r="F187" s="50"/>
      <c r="G187" s="50"/>
      <c r="H187" s="50"/>
      <c r="I187" s="50"/>
      <c r="J187" s="50"/>
      <c r="K187" s="50"/>
      <c r="L187" s="50"/>
      <c r="M187" s="50"/>
      <c r="N187" s="50"/>
      <c r="O187" s="50"/>
      <c r="P187" s="50"/>
      <c r="Q187" s="50"/>
      <c r="R187" s="50"/>
      <c r="S187" s="50"/>
      <c r="T187" s="50"/>
      <c r="U187" s="50"/>
      <c r="V187" s="50"/>
      <c r="W187" s="50"/>
      <c r="X187" s="50"/>
    </row>
    <row r="188" spans="2:24" ht="39.950000000000003" customHeight="1">
      <c r="B188" s="50"/>
      <c r="C188" s="50"/>
      <c r="D188" s="50"/>
      <c r="E188" s="50"/>
      <c r="F188" s="50"/>
      <c r="G188" s="50"/>
      <c r="H188" s="50"/>
      <c r="I188" s="50"/>
      <c r="J188" s="50"/>
      <c r="K188" s="50"/>
      <c r="L188" s="50"/>
      <c r="M188" s="50"/>
      <c r="N188" s="50"/>
      <c r="O188" s="50"/>
      <c r="P188" s="50"/>
      <c r="Q188" s="50"/>
      <c r="R188" s="50"/>
      <c r="S188" s="50"/>
      <c r="T188" s="50"/>
      <c r="U188" s="50"/>
      <c r="V188" s="50"/>
      <c r="W188" s="50"/>
      <c r="X188" s="50"/>
    </row>
    <row r="189" spans="2:24" ht="39.950000000000003" customHeight="1">
      <c r="B189" s="50"/>
      <c r="C189" s="50"/>
      <c r="D189" s="50"/>
      <c r="E189" s="50"/>
      <c r="F189" s="50"/>
      <c r="G189" s="50"/>
      <c r="H189" s="50"/>
      <c r="I189" s="50"/>
      <c r="J189" s="50"/>
      <c r="K189" s="50"/>
      <c r="L189" s="50"/>
      <c r="M189" s="50"/>
      <c r="N189" s="50"/>
      <c r="O189" s="50"/>
      <c r="P189" s="50"/>
      <c r="Q189" s="50"/>
      <c r="R189" s="50"/>
      <c r="S189" s="50"/>
      <c r="T189" s="50"/>
      <c r="U189" s="50"/>
      <c r="V189" s="50"/>
      <c r="W189" s="50"/>
      <c r="X189" s="50"/>
    </row>
    <row r="190" spans="2:24" ht="39.950000000000003" customHeight="1">
      <c r="B190" s="50"/>
      <c r="C190" s="50"/>
      <c r="D190" s="50"/>
      <c r="E190" s="50"/>
      <c r="F190" s="50"/>
      <c r="G190" s="50"/>
      <c r="H190" s="50"/>
      <c r="I190" s="50"/>
      <c r="J190" s="50"/>
      <c r="K190" s="50"/>
      <c r="L190" s="50"/>
      <c r="M190" s="50"/>
      <c r="N190" s="50"/>
      <c r="O190" s="50"/>
      <c r="P190" s="50"/>
      <c r="Q190" s="50"/>
      <c r="R190" s="50"/>
      <c r="S190" s="50"/>
      <c r="T190" s="50"/>
      <c r="U190" s="50"/>
      <c r="V190" s="50"/>
      <c r="W190" s="50"/>
      <c r="X190" s="50"/>
    </row>
    <row r="191" spans="2:24" ht="39.950000000000003" customHeight="1">
      <c r="B191" s="50"/>
      <c r="C191" s="50"/>
      <c r="D191" s="50"/>
      <c r="E191" s="50"/>
      <c r="F191" s="50"/>
      <c r="G191" s="50"/>
      <c r="H191" s="50"/>
      <c r="I191" s="50"/>
      <c r="J191" s="50"/>
      <c r="K191" s="50"/>
      <c r="L191" s="50"/>
      <c r="M191" s="50"/>
      <c r="N191" s="50"/>
      <c r="O191" s="50"/>
      <c r="P191" s="50"/>
      <c r="Q191" s="50"/>
      <c r="R191" s="50"/>
      <c r="S191" s="50"/>
      <c r="T191" s="50"/>
      <c r="U191" s="50"/>
      <c r="V191" s="50"/>
      <c r="W191" s="50"/>
      <c r="X191" s="50"/>
    </row>
    <row r="192" spans="2:24" ht="39.950000000000003" customHeight="1">
      <c r="B192" s="50"/>
      <c r="C192" s="50"/>
      <c r="D192" s="50"/>
      <c r="E192" s="50"/>
      <c r="F192" s="50"/>
      <c r="G192" s="50"/>
      <c r="H192" s="50"/>
      <c r="I192" s="50"/>
      <c r="J192" s="50"/>
      <c r="K192" s="50"/>
      <c r="L192" s="50"/>
      <c r="M192" s="50"/>
      <c r="N192" s="50"/>
      <c r="O192" s="50"/>
      <c r="P192" s="50"/>
      <c r="Q192" s="50"/>
      <c r="R192" s="50"/>
      <c r="S192" s="50"/>
      <c r="T192" s="50"/>
      <c r="U192" s="50"/>
      <c r="V192" s="50"/>
      <c r="W192" s="50"/>
      <c r="X192" s="50"/>
    </row>
    <row r="193" spans="2:24" ht="39.950000000000003" customHeight="1">
      <c r="B193" s="50"/>
      <c r="C193" s="50"/>
      <c r="D193" s="50"/>
      <c r="E193" s="50"/>
      <c r="F193" s="50"/>
      <c r="G193" s="50"/>
      <c r="H193" s="50"/>
      <c r="I193" s="50"/>
      <c r="J193" s="50"/>
      <c r="K193" s="50"/>
      <c r="L193" s="50"/>
      <c r="M193" s="50"/>
      <c r="N193" s="50"/>
      <c r="O193" s="50"/>
      <c r="P193" s="50"/>
      <c r="Q193" s="50"/>
      <c r="R193" s="50"/>
      <c r="S193" s="50"/>
      <c r="T193" s="50"/>
      <c r="U193" s="50"/>
      <c r="V193" s="50"/>
      <c r="W193" s="50"/>
      <c r="X193" s="50"/>
    </row>
    <row r="194" spans="2:24" ht="39.950000000000003" customHeight="1">
      <c r="B194" s="50"/>
      <c r="C194" s="50"/>
      <c r="D194" s="50"/>
      <c r="E194" s="50"/>
      <c r="F194" s="50"/>
      <c r="G194" s="50"/>
      <c r="H194" s="50"/>
      <c r="I194" s="50"/>
      <c r="J194" s="50"/>
      <c r="K194" s="50"/>
      <c r="L194" s="50"/>
      <c r="M194" s="50"/>
      <c r="N194" s="50"/>
      <c r="O194" s="50"/>
      <c r="P194" s="50"/>
      <c r="Q194" s="50"/>
      <c r="R194" s="50"/>
      <c r="S194" s="50"/>
      <c r="T194" s="50"/>
      <c r="U194" s="50"/>
      <c r="V194" s="50"/>
      <c r="W194" s="50"/>
      <c r="X194" s="50"/>
    </row>
    <row r="195" spans="2:24" ht="39.950000000000003" customHeight="1">
      <c r="B195" s="50"/>
      <c r="C195" s="50"/>
      <c r="D195" s="50"/>
      <c r="E195" s="50"/>
      <c r="F195" s="50"/>
      <c r="G195" s="50"/>
      <c r="H195" s="50"/>
      <c r="I195" s="50"/>
      <c r="J195" s="50"/>
      <c r="K195" s="50"/>
      <c r="L195" s="50"/>
      <c r="M195" s="50"/>
      <c r="N195" s="50"/>
      <c r="O195" s="50"/>
      <c r="P195" s="50"/>
      <c r="Q195" s="50"/>
      <c r="R195" s="50"/>
      <c r="S195" s="50"/>
      <c r="T195" s="50"/>
      <c r="U195" s="50"/>
      <c r="V195" s="50"/>
      <c r="W195" s="50"/>
      <c r="X195" s="50"/>
    </row>
    <row r="196" spans="2:24" ht="39.950000000000003" customHeight="1">
      <c r="B196" s="50"/>
      <c r="C196" s="50"/>
      <c r="D196" s="50"/>
      <c r="E196" s="50"/>
      <c r="F196" s="50"/>
      <c r="G196" s="50"/>
      <c r="H196" s="50"/>
      <c r="I196" s="50"/>
      <c r="J196" s="50"/>
      <c r="K196" s="50"/>
      <c r="L196" s="50"/>
      <c r="M196" s="50"/>
      <c r="N196" s="50"/>
      <c r="O196" s="50"/>
      <c r="P196" s="50"/>
      <c r="Q196" s="50"/>
      <c r="R196" s="50"/>
      <c r="S196" s="50"/>
      <c r="T196" s="50"/>
      <c r="U196" s="50"/>
      <c r="V196" s="50"/>
      <c r="W196" s="50"/>
      <c r="X196" s="50"/>
    </row>
    <row r="197" spans="2:24" ht="39.950000000000003" customHeight="1">
      <c r="B197" s="50"/>
      <c r="C197" s="50"/>
      <c r="D197" s="50"/>
      <c r="E197" s="50"/>
      <c r="F197" s="50"/>
      <c r="G197" s="50"/>
      <c r="H197" s="50"/>
      <c r="I197" s="50"/>
      <c r="J197" s="50"/>
      <c r="K197" s="50"/>
      <c r="L197" s="50"/>
      <c r="M197" s="50"/>
      <c r="N197" s="50"/>
      <c r="O197" s="50"/>
      <c r="P197" s="50"/>
      <c r="Q197" s="50"/>
      <c r="R197" s="50"/>
      <c r="S197" s="50"/>
      <c r="T197" s="50"/>
      <c r="U197" s="50"/>
      <c r="V197" s="50"/>
      <c r="W197" s="50"/>
      <c r="X197" s="50"/>
    </row>
    <row r="198" spans="2:24" ht="39.950000000000003" customHeight="1">
      <c r="B198" s="50"/>
      <c r="C198" s="50"/>
      <c r="D198" s="50"/>
      <c r="E198" s="50"/>
      <c r="F198" s="50"/>
      <c r="G198" s="50"/>
      <c r="H198" s="50"/>
      <c r="I198" s="50"/>
      <c r="J198" s="50"/>
      <c r="K198" s="50"/>
      <c r="L198" s="50"/>
      <c r="M198" s="50"/>
      <c r="N198" s="50"/>
      <c r="O198" s="50"/>
      <c r="P198" s="50"/>
      <c r="Q198" s="50"/>
      <c r="R198" s="50"/>
      <c r="S198" s="50"/>
      <c r="T198" s="50"/>
      <c r="U198" s="50"/>
      <c r="V198" s="50"/>
      <c r="W198" s="50"/>
      <c r="X198" s="50"/>
    </row>
    <row r="199" spans="2:24" ht="39.950000000000003" customHeight="1">
      <c r="B199" s="50"/>
      <c r="C199" s="50"/>
      <c r="D199" s="50"/>
      <c r="E199" s="50"/>
      <c r="F199" s="50"/>
      <c r="G199" s="50"/>
      <c r="H199" s="50"/>
      <c r="I199" s="50"/>
      <c r="J199" s="50"/>
      <c r="K199" s="50"/>
      <c r="L199" s="50"/>
      <c r="M199" s="50"/>
      <c r="N199" s="50"/>
      <c r="O199" s="50"/>
      <c r="P199" s="50"/>
      <c r="Q199" s="50"/>
      <c r="R199" s="50"/>
      <c r="S199" s="50"/>
      <c r="T199" s="50"/>
      <c r="U199" s="50"/>
      <c r="V199" s="50"/>
      <c r="W199" s="50"/>
      <c r="X199" s="50"/>
    </row>
    <row r="200" spans="2:24" ht="39.950000000000003" customHeight="1">
      <c r="B200" s="50"/>
      <c r="C200" s="50"/>
      <c r="D200" s="50"/>
      <c r="E200" s="50"/>
      <c r="F200" s="50"/>
      <c r="G200" s="50"/>
      <c r="H200" s="50"/>
      <c r="I200" s="50"/>
      <c r="J200" s="50"/>
      <c r="K200" s="50"/>
      <c r="L200" s="50"/>
      <c r="M200" s="50"/>
      <c r="N200" s="50"/>
      <c r="O200" s="50"/>
      <c r="P200" s="50"/>
      <c r="Q200" s="50"/>
      <c r="R200" s="50"/>
      <c r="S200" s="50"/>
      <c r="T200" s="50"/>
      <c r="U200" s="50"/>
      <c r="V200" s="50"/>
      <c r="W200" s="50"/>
      <c r="X200" s="50"/>
    </row>
    <row r="201" spans="2:24" ht="39.950000000000003" customHeight="1">
      <c r="B201" s="50"/>
      <c r="C201" s="50"/>
      <c r="D201" s="50"/>
      <c r="E201" s="50"/>
      <c r="F201" s="50"/>
      <c r="G201" s="50"/>
      <c r="H201" s="50"/>
      <c r="I201" s="50"/>
      <c r="J201" s="50"/>
      <c r="K201" s="50"/>
      <c r="L201" s="50"/>
      <c r="M201" s="50"/>
      <c r="N201" s="50"/>
      <c r="O201" s="50"/>
      <c r="P201" s="50"/>
      <c r="Q201" s="50"/>
      <c r="R201" s="50"/>
      <c r="S201" s="50"/>
      <c r="T201" s="50"/>
      <c r="U201" s="50"/>
      <c r="V201" s="50"/>
      <c r="W201" s="50"/>
      <c r="X201" s="50"/>
    </row>
    <row r="202" spans="2:24" ht="39.950000000000003" customHeight="1">
      <c r="B202" s="50"/>
      <c r="C202" s="50"/>
      <c r="D202" s="50"/>
      <c r="E202" s="50"/>
      <c r="F202" s="50"/>
      <c r="G202" s="50"/>
      <c r="H202" s="50"/>
      <c r="I202" s="50"/>
      <c r="J202" s="50"/>
      <c r="K202" s="50"/>
      <c r="L202" s="50"/>
      <c r="M202" s="50"/>
      <c r="N202" s="50"/>
      <c r="O202" s="50"/>
      <c r="P202" s="50"/>
      <c r="Q202" s="50"/>
      <c r="R202" s="50"/>
      <c r="S202" s="50"/>
      <c r="T202" s="50"/>
      <c r="U202" s="50"/>
      <c r="V202" s="50"/>
      <c r="W202" s="50"/>
      <c r="X202" s="50"/>
    </row>
    <row r="203" spans="2:24" ht="39.950000000000003" customHeight="1">
      <c r="B203" s="50"/>
      <c r="C203" s="50"/>
      <c r="D203" s="50"/>
      <c r="E203" s="50"/>
      <c r="F203" s="50"/>
      <c r="G203" s="50"/>
      <c r="H203" s="50"/>
      <c r="I203" s="50"/>
      <c r="J203" s="50"/>
      <c r="K203" s="50"/>
      <c r="L203" s="50"/>
      <c r="M203" s="50"/>
      <c r="N203" s="50"/>
      <c r="O203" s="50"/>
      <c r="P203" s="50"/>
      <c r="Q203" s="50"/>
      <c r="R203" s="50"/>
      <c r="S203" s="50"/>
      <c r="T203" s="50"/>
      <c r="U203" s="50"/>
      <c r="V203" s="50"/>
      <c r="W203" s="50"/>
      <c r="X203" s="50"/>
    </row>
    <row r="204" spans="2:24" ht="39.950000000000003" customHeight="1">
      <c r="B204" s="50"/>
      <c r="C204" s="50"/>
      <c r="D204" s="50"/>
      <c r="E204" s="50"/>
      <c r="F204" s="50"/>
      <c r="G204" s="50"/>
      <c r="H204" s="50"/>
      <c r="I204" s="50"/>
      <c r="J204" s="50"/>
      <c r="K204" s="50"/>
      <c r="L204" s="50"/>
      <c r="M204" s="50"/>
      <c r="N204" s="50"/>
      <c r="O204" s="50"/>
      <c r="P204" s="50"/>
      <c r="Q204" s="50"/>
      <c r="R204" s="50"/>
      <c r="S204" s="50"/>
      <c r="T204" s="50"/>
      <c r="U204" s="50"/>
      <c r="V204" s="50"/>
      <c r="W204" s="50"/>
      <c r="X204" s="50"/>
    </row>
    <row r="205" spans="2:24" ht="39.950000000000003" customHeight="1">
      <c r="B205" s="50"/>
      <c r="C205" s="50"/>
      <c r="D205" s="50"/>
      <c r="E205" s="50"/>
      <c r="F205" s="50"/>
      <c r="G205" s="50"/>
      <c r="H205" s="50"/>
      <c r="I205" s="50"/>
      <c r="J205" s="50"/>
      <c r="K205" s="50"/>
      <c r="L205" s="50"/>
      <c r="M205" s="50"/>
      <c r="N205" s="50"/>
      <c r="O205" s="50"/>
      <c r="P205" s="50"/>
      <c r="Q205" s="50"/>
      <c r="R205" s="50"/>
      <c r="S205" s="50"/>
      <c r="T205" s="50"/>
      <c r="U205" s="50"/>
      <c r="V205" s="50"/>
      <c r="W205" s="50"/>
      <c r="X205" s="50"/>
    </row>
    <row r="206" spans="2:24" ht="39.950000000000003" customHeight="1">
      <c r="B206" s="50"/>
      <c r="C206" s="50"/>
      <c r="D206" s="50"/>
      <c r="E206" s="50"/>
      <c r="F206" s="50"/>
      <c r="G206" s="50"/>
      <c r="H206" s="50"/>
      <c r="I206" s="50"/>
      <c r="J206" s="50"/>
      <c r="K206" s="50"/>
      <c r="L206" s="50"/>
      <c r="M206" s="50"/>
      <c r="N206" s="50"/>
      <c r="O206" s="50"/>
      <c r="P206" s="50"/>
      <c r="Q206" s="50"/>
      <c r="R206" s="50"/>
      <c r="S206" s="50"/>
      <c r="T206" s="50"/>
      <c r="U206" s="50"/>
      <c r="V206" s="50"/>
      <c r="W206" s="50"/>
      <c r="X206" s="50"/>
    </row>
    <row r="207" spans="2:24" ht="39.950000000000003" customHeight="1">
      <c r="B207" s="50"/>
      <c r="C207" s="50"/>
      <c r="D207" s="50"/>
      <c r="E207" s="50"/>
      <c r="F207" s="50"/>
      <c r="G207" s="50"/>
      <c r="H207" s="50"/>
      <c r="I207" s="50"/>
      <c r="J207" s="50"/>
      <c r="K207" s="50"/>
      <c r="L207" s="50"/>
      <c r="M207" s="50"/>
      <c r="N207" s="50"/>
      <c r="O207" s="50"/>
      <c r="P207" s="50"/>
      <c r="Q207" s="50"/>
      <c r="R207" s="50"/>
      <c r="S207" s="50"/>
      <c r="T207" s="50"/>
      <c r="U207" s="50"/>
      <c r="V207" s="50"/>
      <c r="W207" s="50"/>
      <c r="X207" s="50"/>
    </row>
    <row r="208" spans="2:24" ht="39.950000000000003" customHeight="1">
      <c r="B208" s="50"/>
      <c r="C208" s="50"/>
      <c r="D208" s="50"/>
      <c r="E208" s="50"/>
      <c r="F208" s="50"/>
      <c r="G208" s="50"/>
      <c r="H208" s="50"/>
      <c r="I208" s="50"/>
      <c r="J208" s="50"/>
      <c r="K208" s="50"/>
      <c r="L208" s="50"/>
      <c r="M208" s="50"/>
      <c r="N208" s="50"/>
      <c r="O208" s="50"/>
      <c r="P208" s="50"/>
      <c r="Q208" s="50"/>
      <c r="R208" s="50"/>
      <c r="S208" s="50"/>
      <c r="T208" s="50"/>
      <c r="U208" s="50"/>
      <c r="V208" s="50"/>
      <c r="W208" s="50"/>
      <c r="X208" s="50"/>
    </row>
    <row r="209" spans="2:24" ht="39.950000000000003" customHeight="1">
      <c r="B209" s="50"/>
      <c r="C209" s="50"/>
      <c r="D209" s="50"/>
      <c r="E209" s="50"/>
      <c r="F209" s="50"/>
      <c r="G209" s="50"/>
      <c r="H209" s="50"/>
      <c r="I209" s="50"/>
      <c r="J209" s="50"/>
      <c r="K209" s="50"/>
      <c r="L209" s="50"/>
      <c r="M209" s="50"/>
      <c r="N209" s="50"/>
      <c r="O209" s="50"/>
      <c r="P209" s="50"/>
      <c r="Q209" s="50"/>
      <c r="R209" s="50"/>
      <c r="S209" s="50"/>
      <c r="T209" s="50"/>
      <c r="U209" s="50"/>
      <c r="V209" s="50"/>
      <c r="W209" s="50"/>
      <c r="X209" s="50"/>
    </row>
    <row r="210" spans="2:24" ht="39.950000000000003" customHeight="1">
      <c r="B210" s="50"/>
      <c r="C210" s="50"/>
      <c r="D210" s="50"/>
      <c r="E210" s="50"/>
      <c r="F210" s="50"/>
      <c r="G210" s="50"/>
      <c r="H210" s="50"/>
      <c r="I210" s="50"/>
      <c r="J210" s="50"/>
      <c r="K210" s="50"/>
      <c r="L210" s="50"/>
      <c r="M210" s="50"/>
      <c r="N210" s="50"/>
      <c r="O210" s="50"/>
      <c r="P210" s="50"/>
      <c r="Q210" s="50"/>
      <c r="R210" s="50"/>
      <c r="S210" s="50"/>
      <c r="T210" s="50"/>
      <c r="U210" s="50"/>
      <c r="V210" s="50"/>
      <c r="W210" s="50"/>
      <c r="X210" s="50"/>
    </row>
    <row r="211" spans="2:24" ht="39.950000000000003" customHeight="1">
      <c r="B211" s="50"/>
      <c r="C211" s="50"/>
      <c r="D211" s="50"/>
      <c r="E211" s="50"/>
      <c r="F211" s="50"/>
      <c r="G211" s="50"/>
      <c r="H211" s="50"/>
      <c r="I211" s="50"/>
      <c r="J211" s="50"/>
      <c r="K211" s="50"/>
      <c r="L211" s="50"/>
      <c r="M211" s="50"/>
      <c r="N211" s="50"/>
      <c r="O211" s="50"/>
      <c r="P211" s="50"/>
      <c r="Q211" s="50"/>
      <c r="R211" s="50"/>
      <c r="S211" s="50"/>
      <c r="T211" s="50"/>
      <c r="U211" s="50"/>
      <c r="V211" s="50"/>
      <c r="W211" s="50"/>
      <c r="X211" s="50"/>
    </row>
  </sheetData>
  <pageMargins left="0.74803149606299213" right="0.74803149606299213" top="0.98425196850393704" bottom="0.98425196850393704" header="0.51181102362204722" footer="0.51181102362204722"/>
  <pageSetup paperSize="9" scale="28" firstPageNumber="48" fitToHeight="2" orientation="landscape" useFirstPageNumber="1" r:id="rId1"/>
  <headerFooter alignWithMargins="0">
    <oddFooter>&amp;R Page &amp;P</oddFooter>
  </headerFooter>
  <rowBreaks count="1" manualBreakCount="1">
    <brk id="34" max="22" man="1"/>
  </rowBreaks>
</worksheet>
</file>

<file path=xl/worksheets/sheet19.xml><?xml version="1.0" encoding="utf-8"?>
<worksheet xmlns="http://schemas.openxmlformats.org/spreadsheetml/2006/main" xmlns:r="http://schemas.openxmlformats.org/officeDocument/2006/relationships">
  <sheetPr>
    <tabColor rgb="FF00B050"/>
  </sheetPr>
  <dimension ref="A1:Q54"/>
  <sheetViews>
    <sheetView view="pageBreakPreview" zoomScale="50" zoomScaleNormal="100" zoomScaleSheetLayoutView="50" workbookViewId="0">
      <selection activeCell="X32" sqref="X32"/>
    </sheetView>
  </sheetViews>
  <sheetFormatPr defaultRowHeight="18"/>
  <cols>
    <col min="1" max="1" width="91.28515625" customWidth="1"/>
    <col min="2" max="2" width="42.7109375" customWidth="1"/>
    <col min="3" max="14" width="18.7109375" customWidth="1"/>
    <col min="15" max="15" width="14.7109375" hidden="1" customWidth="1"/>
    <col min="16" max="16" width="13.42578125" style="157" hidden="1" customWidth="1"/>
    <col min="17" max="17" width="13.42578125" style="49" customWidth="1"/>
    <col min="18" max="28" width="13.42578125" customWidth="1"/>
  </cols>
  <sheetData>
    <row r="1" spans="1:17" ht="200.1" customHeight="1">
      <c r="A1" s="273" t="s">
        <v>423</v>
      </c>
      <c r="B1" s="273"/>
      <c r="C1" s="276" t="s">
        <v>186</v>
      </c>
      <c r="D1" s="276"/>
      <c r="E1" s="270" t="s">
        <v>220</v>
      </c>
      <c r="F1" s="270"/>
      <c r="G1" s="270" t="s">
        <v>221</v>
      </c>
      <c r="H1" s="270"/>
      <c r="I1" s="275" t="s">
        <v>222</v>
      </c>
      <c r="J1" s="275"/>
      <c r="K1" s="275" t="s">
        <v>223</v>
      </c>
      <c r="L1" s="275"/>
      <c r="M1" s="270" t="s">
        <v>224</v>
      </c>
      <c r="N1" s="270"/>
      <c r="O1" s="271" t="s">
        <v>3</v>
      </c>
      <c r="Q1"/>
    </row>
    <row r="2" spans="1:17" ht="17.25" customHeight="1" thickBot="1">
      <c r="A2" s="273"/>
      <c r="B2" s="273"/>
      <c r="C2" s="92" t="s">
        <v>0</v>
      </c>
      <c r="D2" s="92" t="s">
        <v>2</v>
      </c>
      <c r="E2" s="93" t="s">
        <v>0</v>
      </c>
      <c r="F2" s="92" t="s">
        <v>2</v>
      </c>
      <c r="G2" s="93" t="s">
        <v>0</v>
      </c>
      <c r="H2" s="92" t="s">
        <v>2</v>
      </c>
      <c r="I2" s="93" t="s">
        <v>0</v>
      </c>
      <c r="J2" s="92" t="s">
        <v>2</v>
      </c>
      <c r="K2" s="93" t="s">
        <v>0</v>
      </c>
      <c r="L2" s="92" t="s">
        <v>2</v>
      </c>
      <c r="M2" s="92" t="s">
        <v>0</v>
      </c>
      <c r="N2" s="92" t="s">
        <v>2</v>
      </c>
      <c r="O2" s="272"/>
      <c r="Q2"/>
    </row>
    <row r="3" spans="1:17" ht="69.95" customHeight="1">
      <c r="A3" s="269" t="s">
        <v>422</v>
      </c>
      <c r="B3" s="269"/>
      <c r="C3" s="269"/>
      <c r="D3" s="269"/>
      <c r="E3" s="269"/>
      <c r="F3" s="269"/>
      <c r="G3" s="269"/>
      <c r="H3" s="269"/>
      <c r="I3" s="269"/>
      <c r="J3" s="269"/>
      <c r="K3" s="269"/>
      <c r="L3" s="269"/>
      <c r="M3" s="269"/>
      <c r="N3" s="269"/>
      <c r="O3" s="26"/>
      <c r="P3" s="158"/>
      <c r="Q3"/>
    </row>
    <row r="4" spans="1:17" ht="90" customHeight="1">
      <c r="A4" s="225" t="s">
        <v>421</v>
      </c>
      <c r="B4" s="94" t="s">
        <v>1</v>
      </c>
      <c r="C4" s="224"/>
      <c r="D4" s="223"/>
      <c r="E4" s="96">
        <v>1352</v>
      </c>
      <c r="F4" s="97"/>
      <c r="G4" s="96">
        <v>1383</v>
      </c>
      <c r="H4" s="98">
        <f>G4/E4-100%</f>
        <v>2.2928994082840326E-2</v>
      </c>
      <c r="I4" s="96"/>
      <c r="J4" s="97"/>
      <c r="K4" s="96"/>
      <c r="L4" s="97"/>
      <c r="M4" s="222">
        <f>G4</f>
        <v>1383</v>
      </c>
      <c r="N4" s="221"/>
      <c r="O4" s="17"/>
      <c r="P4" s="220" t="s">
        <v>116</v>
      </c>
      <c r="Q4"/>
    </row>
    <row r="5" spans="1:17" ht="90" customHeight="1" thickBot="1">
      <c r="A5" s="225" t="s">
        <v>420</v>
      </c>
      <c r="B5" s="94" t="s">
        <v>1</v>
      </c>
      <c r="C5" s="224"/>
      <c r="D5" s="223"/>
      <c r="E5" s="96">
        <v>206</v>
      </c>
      <c r="F5" s="226">
        <f>E5/E4</f>
        <v>0.15236686390532544</v>
      </c>
      <c r="G5" s="96">
        <v>207</v>
      </c>
      <c r="H5" s="226">
        <f>G5/G4</f>
        <v>0.14967462039045554</v>
      </c>
      <c r="I5" s="96"/>
      <c r="J5" s="226" t="e">
        <f>I5/I4</f>
        <v>#DIV/0!</v>
      </c>
      <c r="K5" s="96"/>
      <c r="L5" s="226" t="e">
        <f>K5/K4</f>
        <v>#DIV/0!</v>
      </c>
      <c r="M5" s="222">
        <f>G5</f>
        <v>207</v>
      </c>
      <c r="N5" s="221">
        <f>M5/M4</f>
        <v>0.14967462039045554</v>
      </c>
      <c r="O5" s="18"/>
      <c r="P5" s="220" t="s">
        <v>116</v>
      </c>
      <c r="Q5"/>
    </row>
    <row r="6" spans="1:17" ht="60" customHeight="1">
      <c r="A6" s="269" t="s">
        <v>419</v>
      </c>
      <c r="B6" s="269"/>
      <c r="C6" s="269"/>
      <c r="D6" s="269"/>
      <c r="E6" s="269"/>
      <c r="F6" s="269"/>
      <c r="G6" s="269"/>
      <c r="H6" s="269"/>
      <c r="I6" s="269"/>
      <c r="J6" s="269"/>
      <c r="K6" s="269"/>
      <c r="L6" s="269"/>
      <c r="M6" s="269"/>
      <c r="N6" s="269"/>
      <c r="O6" s="21"/>
      <c r="Q6"/>
    </row>
    <row r="7" spans="1:17" ht="90" customHeight="1">
      <c r="A7" s="225" t="s">
        <v>418</v>
      </c>
      <c r="B7" s="94" t="s">
        <v>1</v>
      </c>
      <c r="C7" s="224"/>
      <c r="D7" s="223"/>
      <c r="E7" s="96">
        <v>137</v>
      </c>
      <c r="F7" s="97"/>
      <c r="G7" s="96">
        <v>109</v>
      </c>
      <c r="H7" s="98"/>
      <c r="I7" s="96"/>
      <c r="J7" s="97"/>
      <c r="K7" s="96"/>
      <c r="L7" s="97"/>
      <c r="M7" s="222">
        <f>E7+G7+I7+K7</f>
        <v>246</v>
      </c>
      <c r="N7" s="221"/>
      <c r="O7" s="21"/>
      <c r="Q7"/>
    </row>
    <row r="8" spans="1:17" ht="90" customHeight="1">
      <c r="A8" s="225" t="s">
        <v>417</v>
      </c>
      <c r="B8" s="94" t="s">
        <v>1</v>
      </c>
      <c r="C8" s="224"/>
      <c r="D8" s="223"/>
      <c r="E8" s="96">
        <v>32</v>
      </c>
      <c r="F8" s="226">
        <f>E8/E7</f>
        <v>0.23357664233576642</v>
      </c>
      <c r="G8" s="96">
        <v>28</v>
      </c>
      <c r="H8" s="226">
        <f>G8/G7</f>
        <v>0.25688073394495414</v>
      </c>
      <c r="I8" s="96"/>
      <c r="J8" s="226" t="e">
        <f>I8/I7</f>
        <v>#DIV/0!</v>
      </c>
      <c r="K8" s="96"/>
      <c r="L8" s="226" t="e">
        <f>K8/K7</f>
        <v>#DIV/0!</v>
      </c>
      <c r="M8" s="222">
        <f>E8+G8+I8+K8</f>
        <v>60</v>
      </c>
      <c r="N8" s="221">
        <f>M8/M7</f>
        <v>0.24390243902439024</v>
      </c>
      <c r="O8" s="21"/>
      <c r="Q8"/>
    </row>
    <row r="9" spans="1:17" ht="60" customHeight="1">
      <c r="A9" s="269" t="s">
        <v>416</v>
      </c>
      <c r="B9" s="269"/>
      <c r="C9" s="269"/>
      <c r="D9" s="269"/>
      <c r="E9" s="269"/>
      <c r="F9" s="269"/>
      <c r="G9" s="269"/>
      <c r="H9" s="269"/>
      <c r="I9" s="269"/>
      <c r="J9" s="269"/>
      <c r="K9" s="269"/>
      <c r="L9" s="269"/>
      <c r="M9" s="269"/>
      <c r="N9" s="269"/>
      <c r="O9" s="21"/>
      <c r="Q9"/>
    </row>
    <row r="10" spans="1:17" ht="90" customHeight="1">
      <c r="A10" s="225" t="s">
        <v>415</v>
      </c>
      <c r="B10" s="94" t="s">
        <v>1</v>
      </c>
      <c r="C10" s="224"/>
      <c r="D10" s="223"/>
      <c r="E10" s="96">
        <v>158</v>
      </c>
      <c r="F10" s="97"/>
      <c r="G10" s="96">
        <v>140</v>
      </c>
      <c r="H10" s="98"/>
      <c r="I10" s="96"/>
      <c r="J10" s="97"/>
      <c r="K10" s="96"/>
      <c r="L10" s="97"/>
      <c r="M10" s="222">
        <f t="shared" ref="M10:M14" si="0">E10+G10+I10+K10</f>
        <v>298</v>
      </c>
      <c r="N10" s="221"/>
      <c r="O10" s="21"/>
      <c r="Q10"/>
    </row>
    <row r="11" spans="1:17" ht="90" customHeight="1">
      <c r="A11" s="225" t="s">
        <v>413</v>
      </c>
      <c r="B11" s="94" t="s">
        <v>1</v>
      </c>
      <c r="C11" s="224"/>
      <c r="D11" s="223"/>
      <c r="E11" s="96">
        <v>131</v>
      </c>
      <c r="F11" s="226">
        <f>E11/E10</f>
        <v>0.82911392405063289</v>
      </c>
      <c r="G11" s="96">
        <v>101</v>
      </c>
      <c r="H11" s="226">
        <f>G11/G10</f>
        <v>0.72142857142857142</v>
      </c>
      <c r="I11" s="96"/>
      <c r="J11" s="226" t="e">
        <f>I11/I10</f>
        <v>#DIV/0!</v>
      </c>
      <c r="K11" s="96"/>
      <c r="L11" s="226" t="e">
        <f>K11/K10</f>
        <v>#DIV/0!</v>
      </c>
      <c r="M11" s="222">
        <f t="shared" si="0"/>
        <v>232</v>
      </c>
      <c r="N11" s="221">
        <f>M11/M10</f>
        <v>0.77852348993288589</v>
      </c>
      <c r="O11" s="21"/>
      <c r="Q11"/>
    </row>
    <row r="12" spans="1:17" ht="90" customHeight="1">
      <c r="A12" s="225" t="s">
        <v>412</v>
      </c>
      <c r="B12" s="94" t="s">
        <v>1</v>
      </c>
      <c r="C12" s="224"/>
      <c r="D12" s="223"/>
      <c r="E12" s="96">
        <v>7</v>
      </c>
      <c r="F12" s="226">
        <f>E12/E10</f>
        <v>4.4303797468354431E-2</v>
      </c>
      <c r="G12" s="96">
        <v>8</v>
      </c>
      <c r="H12" s="226">
        <f>G12/G10</f>
        <v>5.7142857142857141E-2</v>
      </c>
      <c r="I12" s="96"/>
      <c r="J12" s="226" t="e">
        <f>I12/I10</f>
        <v>#DIV/0!</v>
      </c>
      <c r="K12" s="96"/>
      <c r="L12" s="226" t="e">
        <f>K12/K10</f>
        <v>#DIV/0!</v>
      </c>
      <c r="M12" s="222">
        <f t="shared" si="0"/>
        <v>15</v>
      </c>
      <c r="N12" s="221">
        <f>M12/M10</f>
        <v>5.0335570469798654E-2</v>
      </c>
      <c r="O12" s="21"/>
      <c r="Q12"/>
    </row>
    <row r="13" spans="1:17" ht="90" customHeight="1">
      <c r="A13" s="225" t="s">
        <v>411</v>
      </c>
      <c r="B13" s="94" t="s">
        <v>1</v>
      </c>
      <c r="C13" s="224"/>
      <c r="D13" s="223"/>
      <c r="E13" s="96">
        <v>20</v>
      </c>
      <c r="F13" s="226">
        <f>E13/E10</f>
        <v>0.12658227848101267</v>
      </c>
      <c r="G13" s="96">
        <v>30</v>
      </c>
      <c r="H13" s="226">
        <f>G13/G10</f>
        <v>0.21428571428571427</v>
      </c>
      <c r="I13" s="96"/>
      <c r="J13" s="226" t="e">
        <f>I13/I10</f>
        <v>#DIV/0!</v>
      </c>
      <c r="K13" s="96"/>
      <c r="L13" s="226" t="e">
        <f>K13/K10</f>
        <v>#DIV/0!</v>
      </c>
      <c r="M13" s="222">
        <f t="shared" si="0"/>
        <v>50</v>
      </c>
      <c r="N13" s="221">
        <f>M13/M10</f>
        <v>0.16778523489932887</v>
      </c>
      <c r="O13" s="21"/>
      <c r="Q13"/>
    </row>
    <row r="14" spans="1:17" ht="90" customHeight="1">
      <c r="A14" s="225" t="s">
        <v>455</v>
      </c>
      <c r="B14" s="94" t="s">
        <v>1</v>
      </c>
      <c r="C14" s="224"/>
      <c r="D14" s="223"/>
      <c r="E14" s="96">
        <v>0</v>
      </c>
      <c r="F14" s="226">
        <f>E14/E10</f>
        <v>0</v>
      </c>
      <c r="G14" s="96">
        <v>1</v>
      </c>
      <c r="H14" s="226">
        <f>G14/G10</f>
        <v>7.1428571428571426E-3</v>
      </c>
      <c r="I14" s="96"/>
      <c r="J14" s="226" t="e">
        <f>I14/I10</f>
        <v>#DIV/0!</v>
      </c>
      <c r="K14" s="96"/>
      <c r="L14" s="226" t="e">
        <f>K14/K10</f>
        <v>#DIV/0!</v>
      </c>
      <c r="M14" s="222">
        <f t="shared" si="0"/>
        <v>1</v>
      </c>
      <c r="N14" s="221">
        <f>M14/M10</f>
        <v>3.3557046979865771E-3</v>
      </c>
      <c r="O14" s="21"/>
      <c r="Q14"/>
    </row>
    <row r="15" spans="1:17" ht="69.95" customHeight="1">
      <c r="A15" s="269" t="s">
        <v>459</v>
      </c>
      <c r="B15" s="269"/>
      <c r="C15" s="269"/>
      <c r="D15" s="269"/>
      <c r="E15" s="269"/>
      <c r="F15" s="269"/>
      <c r="G15" s="269"/>
      <c r="H15" s="269"/>
      <c r="I15" s="269"/>
      <c r="J15" s="269"/>
      <c r="K15" s="269"/>
      <c r="L15" s="269"/>
      <c r="M15" s="269"/>
      <c r="N15" s="269"/>
      <c r="O15" s="21"/>
      <c r="Q15"/>
    </row>
    <row r="16" spans="1:17" ht="90" customHeight="1">
      <c r="A16" s="225" t="s">
        <v>414</v>
      </c>
      <c r="B16" s="94" t="s">
        <v>1</v>
      </c>
      <c r="C16" s="224"/>
      <c r="D16" s="223"/>
      <c r="E16" s="96">
        <v>9</v>
      </c>
      <c r="F16" s="98"/>
      <c r="G16" s="96">
        <v>11</v>
      </c>
      <c r="H16" s="98"/>
      <c r="I16" s="96"/>
      <c r="J16" s="98"/>
      <c r="K16" s="96"/>
      <c r="L16" s="98"/>
      <c r="M16" s="222">
        <f t="shared" ref="M16:M17" si="1">E16+G16+I16+K16</f>
        <v>20</v>
      </c>
      <c r="N16" s="221"/>
      <c r="O16" s="21"/>
      <c r="Q16"/>
    </row>
    <row r="17" spans="1:17" ht="90" customHeight="1">
      <c r="A17" s="225" t="s">
        <v>460</v>
      </c>
      <c r="B17" s="94" t="s">
        <v>1</v>
      </c>
      <c r="C17" s="224"/>
      <c r="D17" s="223"/>
      <c r="E17" s="96">
        <v>32</v>
      </c>
      <c r="F17" s="98"/>
      <c r="G17" s="96">
        <v>22</v>
      </c>
      <c r="H17" s="98"/>
      <c r="I17" s="96"/>
      <c r="J17" s="98"/>
      <c r="K17" s="96"/>
      <c r="L17" s="98"/>
      <c r="M17" s="222">
        <f t="shared" si="1"/>
        <v>54</v>
      </c>
      <c r="N17" s="221"/>
      <c r="O17" s="21"/>
      <c r="Q17"/>
    </row>
    <row r="18" spans="1:17" ht="60" customHeight="1">
      <c r="A18" s="269" t="s">
        <v>409</v>
      </c>
      <c r="B18" s="269"/>
      <c r="C18" s="269"/>
      <c r="D18" s="269"/>
      <c r="E18" s="269"/>
      <c r="F18" s="269"/>
      <c r="G18" s="269"/>
      <c r="H18" s="269"/>
      <c r="I18" s="269"/>
      <c r="J18" s="269"/>
      <c r="K18" s="269"/>
      <c r="L18" s="269"/>
      <c r="M18" s="269"/>
      <c r="N18" s="269"/>
      <c r="O18" s="21"/>
      <c r="Q18"/>
    </row>
    <row r="19" spans="1:17" ht="60" customHeight="1">
      <c r="A19" s="225" t="s">
        <v>462</v>
      </c>
      <c r="B19" s="94" t="s">
        <v>1</v>
      </c>
      <c r="C19" s="224"/>
      <c r="D19" s="223"/>
      <c r="E19" s="96">
        <v>76</v>
      </c>
      <c r="F19" s="97"/>
      <c r="G19" s="96">
        <v>99</v>
      </c>
      <c r="H19" s="98"/>
      <c r="I19" s="96"/>
      <c r="J19" s="97"/>
      <c r="K19" s="96"/>
      <c r="L19" s="97"/>
      <c r="M19" s="222">
        <f t="shared" ref="M19:M28" si="2">E19+G19+I19+K19</f>
        <v>175</v>
      </c>
      <c r="N19" s="221"/>
      <c r="O19" s="21"/>
      <c r="Q19"/>
    </row>
    <row r="20" spans="1:17" ht="60" customHeight="1">
      <c r="A20" s="225" t="s">
        <v>408</v>
      </c>
      <c r="B20" s="94" t="s">
        <v>1</v>
      </c>
      <c r="C20" s="224"/>
      <c r="D20" s="223"/>
      <c r="E20" s="96">
        <f>SUM(E21:E26)</f>
        <v>46</v>
      </c>
      <c r="F20" s="97"/>
      <c r="G20" s="96">
        <f>SUM(G21:G26)</f>
        <v>68</v>
      </c>
      <c r="H20" s="98"/>
      <c r="I20" s="96">
        <f>SUM(I21:I26)</f>
        <v>0</v>
      </c>
      <c r="J20" s="97"/>
      <c r="K20" s="96">
        <f>SUM(K21:K26)</f>
        <v>0</v>
      </c>
      <c r="L20" s="97"/>
      <c r="M20" s="222">
        <f t="shared" si="2"/>
        <v>114</v>
      </c>
      <c r="N20" s="221"/>
      <c r="O20" s="21"/>
      <c r="P20" s="220" t="s">
        <v>407</v>
      </c>
      <c r="Q20"/>
    </row>
    <row r="21" spans="1:17" ht="90" customHeight="1">
      <c r="A21" s="225" t="s">
        <v>406</v>
      </c>
      <c r="B21" s="94" t="s">
        <v>1</v>
      </c>
      <c r="C21" s="224"/>
      <c r="D21" s="223"/>
      <c r="E21" s="96">
        <v>26</v>
      </c>
      <c r="F21" s="226">
        <f>E21/E20</f>
        <v>0.56521739130434778</v>
      </c>
      <c r="G21" s="96">
        <v>34</v>
      </c>
      <c r="H21" s="226">
        <f>G21/G20</f>
        <v>0.5</v>
      </c>
      <c r="I21" s="96"/>
      <c r="J21" s="226" t="e">
        <f>I21/I20</f>
        <v>#DIV/0!</v>
      </c>
      <c r="K21" s="96"/>
      <c r="L21" s="226" t="e">
        <f>K21/K20</f>
        <v>#DIV/0!</v>
      </c>
      <c r="M21" s="222">
        <f t="shared" si="2"/>
        <v>60</v>
      </c>
      <c r="N21" s="221">
        <f>M21/M20</f>
        <v>0.52631578947368418</v>
      </c>
      <c r="O21" s="21"/>
      <c r="Q21"/>
    </row>
    <row r="22" spans="1:17" ht="90" customHeight="1">
      <c r="A22" s="225" t="s">
        <v>405</v>
      </c>
      <c r="B22" s="94" t="s">
        <v>1</v>
      </c>
      <c r="C22" s="224"/>
      <c r="D22" s="223"/>
      <c r="E22" s="96">
        <v>11</v>
      </c>
      <c r="F22" s="226">
        <f>E22/E20</f>
        <v>0.2391304347826087</v>
      </c>
      <c r="G22" s="96">
        <v>20</v>
      </c>
      <c r="H22" s="226">
        <f>G22/G20</f>
        <v>0.29411764705882354</v>
      </c>
      <c r="I22" s="96"/>
      <c r="J22" s="226" t="e">
        <f>I22/I20</f>
        <v>#DIV/0!</v>
      </c>
      <c r="K22" s="96"/>
      <c r="L22" s="226" t="e">
        <f>K22/K20</f>
        <v>#DIV/0!</v>
      </c>
      <c r="M22" s="222">
        <f t="shared" si="2"/>
        <v>31</v>
      </c>
      <c r="N22" s="221">
        <f>M22/M20</f>
        <v>0.27192982456140352</v>
      </c>
      <c r="O22" s="21"/>
      <c r="P22" s="227"/>
      <c r="Q22"/>
    </row>
    <row r="23" spans="1:17" ht="90" customHeight="1">
      <c r="A23" s="225" t="s">
        <v>404</v>
      </c>
      <c r="B23" s="94" t="s">
        <v>1</v>
      </c>
      <c r="C23" s="224"/>
      <c r="D23" s="223"/>
      <c r="E23" s="96">
        <v>9</v>
      </c>
      <c r="F23" s="226">
        <f>E23/E20</f>
        <v>0.19565217391304349</v>
      </c>
      <c r="G23" s="96">
        <v>2</v>
      </c>
      <c r="H23" s="226">
        <f>G23/G20</f>
        <v>2.9411764705882353E-2</v>
      </c>
      <c r="I23" s="96"/>
      <c r="J23" s="226" t="e">
        <f>I23/I20</f>
        <v>#DIV/0!</v>
      </c>
      <c r="K23" s="96"/>
      <c r="L23" s="226" t="e">
        <f>K23/K20</f>
        <v>#DIV/0!</v>
      </c>
      <c r="M23" s="222">
        <f t="shared" si="2"/>
        <v>11</v>
      </c>
      <c r="N23" s="221">
        <f>M23/M20</f>
        <v>9.6491228070175433E-2</v>
      </c>
      <c r="O23" s="21"/>
      <c r="Q23"/>
    </row>
    <row r="24" spans="1:17" ht="90" customHeight="1">
      <c r="A24" s="225" t="s">
        <v>403</v>
      </c>
      <c r="B24" s="94" t="s">
        <v>1</v>
      </c>
      <c r="C24" s="224"/>
      <c r="D24" s="223"/>
      <c r="E24" s="96">
        <v>0</v>
      </c>
      <c r="F24" s="226">
        <f>E24/E20</f>
        <v>0</v>
      </c>
      <c r="G24" s="96">
        <v>1</v>
      </c>
      <c r="H24" s="226">
        <f>G24/G20</f>
        <v>1.4705882352941176E-2</v>
      </c>
      <c r="I24" s="96"/>
      <c r="J24" s="226" t="e">
        <f>I24/I20</f>
        <v>#DIV/0!</v>
      </c>
      <c r="K24" s="96"/>
      <c r="L24" s="226" t="e">
        <f>K24/K20</f>
        <v>#DIV/0!</v>
      </c>
      <c r="M24" s="222">
        <f t="shared" si="2"/>
        <v>1</v>
      </c>
      <c r="N24" s="221">
        <f>M24/M20</f>
        <v>8.771929824561403E-3</v>
      </c>
      <c r="O24" s="21"/>
      <c r="Q24"/>
    </row>
    <row r="25" spans="1:17" ht="90" customHeight="1">
      <c r="A25" s="225" t="s">
        <v>464</v>
      </c>
      <c r="B25" s="94" t="s">
        <v>1</v>
      </c>
      <c r="C25" s="224"/>
      <c r="D25" s="223"/>
      <c r="E25" s="96">
        <v>0</v>
      </c>
      <c r="F25" s="226">
        <f>E25/E20</f>
        <v>0</v>
      </c>
      <c r="G25" s="96">
        <v>10</v>
      </c>
      <c r="H25" s="226">
        <f>G25/G20</f>
        <v>0.14705882352941177</v>
      </c>
      <c r="I25" s="96"/>
      <c r="J25" s="226" t="e">
        <f>I25/I20</f>
        <v>#DIV/0!</v>
      </c>
      <c r="K25" s="96"/>
      <c r="L25" s="226" t="e">
        <f>K25/K20</f>
        <v>#DIV/0!</v>
      </c>
      <c r="M25" s="222">
        <f t="shared" si="2"/>
        <v>10</v>
      </c>
      <c r="N25" s="221">
        <f>M25/M20</f>
        <v>8.771929824561403E-2</v>
      </c>
      <c r="O25" s="21"/>
      <c r="Q25"/>
    </row>
    <row r="26" spans="1:17" ht="90" customHeight="1">
      <c r="A26" s="225" t="s">
        <v>498</v>
      </c>
      <c r="B26" s="94" t="s">
        <v>1</v>
      </c>
      <c r="C26" s="224"/>
      <c r="D26" s="223"/>
      <c r="E26" s="96">
        <v>0</v>
      </c>
      <c r="F26" s="226">
        <f>E26/E20</f>
        <v>0</v>
      </c>
      <c r="G26" s="96">
        <v>1</v>
      </c>
      <c r="H26" s="226">
        <f>G26/G20</f>
        <v>1.4705882352941176E-2</v>
      </c>
      <c r="I26" s="96"/>
      <c r="J26" s="226" t="e">
        <f>I26/I20</f>
        <v>#DIV/0!</v>
      </c>
      <c r="K26" s="96"/>
      <c r="L26" s="226" t="e">
        <f>K26/K20</f>
        <v>#DIV/0!</v>
      </c>
      <c r="M26" s="222">
        <f t="shared" si="2"/>
        <v>1</v>
      </c>
      <c r="N26" s="221">
        <f>M26/M20</f>
        <v>8.771929824561403E-3</v>
      </c>
      <c r="O26" s="21"/>
      <c r="P26" s="244"/>
      <c r="Q26"/>
    </row>
    <row r="27" spans="1:17" ht="90" customHeight="1">
      <c r="A27" s="225" t="s">
        <v>402</v>
      </c>
      <c r="B27" s="94" t="s">
        <v>1</v>
      </c>
      <c r="C27" s="224"/>
      <c r="D27" s="223"/>
      <c r="E27" s="96">
        <v>4</v>
      </c>
      <c r="F27" s="97"/>
      <c r="G27" s="96">
        <v>5</v>
      </c>
      <c r="H27" s="98"/>
      <c r="I27" s="96"/>
      <c r="J27" s="97"/>
      <c r="K27" s="96"/>
      <c r="L27" s="97"/>
      <c r="M27" s="222">
        <f t="shared" si="2"/>
        <v>9</v>
      </c>
      <c r="N27" s="221"/>
      <c r="O27" s="21"/>
      <c r="Q27"/>
    </row>
    <row r="28" spans="1:17" ht="90" customHeight="1">
      <c r="A28" s="225" t="s">
        <v>401</v>
      </c>
      <c r="B28" s="94" t="s">
        <v>1</v>
      </c>
      <c r="C28" s="224"/>
      <c r="D28" s="223"/>
      <c r="E28" s="96">
        <v>1</v>
      </c>
      <c r="F28" s="97"/>
      <c r="G28" s="96">
        <v>1</v>
      </c>
      <c r="H28" s="98"/>
      <c r="I28" s="96"/>
      <c r="J28" s="97"/>
      <c r="K28" s="96"/>
      <c r="L28" s="97"/>
      <c r="M28" s="222">
        <f t="shared" si="2"/>
        <v>2</v>
      </c>
      <c r="N28" s="221"/>
      <c r="O28" s="21"/>
      <c r="Q28"/>
    </row>
    <row r="29" spans="1:17" ht="90" customHeight="1">
      <c r="A29" s="269" t="s">
        <v>474</v>
      </c>
      <c r="B29" s="269"/>
      <c r="C29" s="269"/>
      <c r="D29" s="269"/>
      <c r="E29" s="269"/>
      <c r="F29" s="269"/>
      <c r="G29" s="269"/>
      <c r="H29" s="269"/>
      <c r="I29" s="269"/>
      <c r="J29" s="269"/>
      <c r="K29" s="269"/>
      <c r="L29" s="269"/>
      <c r="M29" s="269"/>
      <c r="N29" s="269"/>
      <c r="O29" s="21"/>
      <c r="Q29"/>
    </row>
    <row r="30" spans="1:17" ht="90" customHeight="1">
      <c r="A30" s="225" t="s">
        <v>499</v>
      </c>
      <c r="B30" s="94" t="s">
        <v>1</v>
      </c>
      <c r="C30" s="224"/>
      <c r="D30" s="223"/>
      <c r="E30" s="96">
        <v>164</v>
      </c>
      <c r="F30" s="97"/>
      <c r="G30" s="96">
        <v>135</v>
      </c>
      <c r="H30" s="98"/>
      <c r="I30" s="96"/>
      <c r="J30" s="97"/>
      <c r="K30" s="96"/>
      <c r="L30" s="97"/>
      <c r="M30" s="222">
        <f>G30</f>
        <v>135</v>
      </c>
      <c r="N30" s="221"/>
      <c r="O30" s="21"/>
      <c r="P30" s="220" t="s">
        <v>116</v>
      </c>
      <c r="Q30"/>
    </row>
    <row r="31" spans="1:17" ht="90" customHeight="1">
      <c r="A31" s="225" t="s">
        <v>500</v>
      </c>
      <c r="B31" s="94" t="s">
        <v>1</v>
      </c>
      <c r="C31" s="240"/>
      <c r="D31" s="223"/>
      <c r="E31" s="96">
        <v>20</v>
      </c>
      <c r="F31" s="97"/>
      <c r="G31" s="96">
        <v>25</v>
      </c>
      <c r="H31" s="98"/>
      <c r="I31" s="96"/>
      <c r="J31" s="97"/>
      <c r="K31" s="96"/>
      <c r="L31" s="97"/>
      <c r="M31" s="222">
        <f>G31</f>
        <v>25</v>
      </c>
      <c r="N31" s="221"/>
      <c r="O31" s="21"/>
      <c r="P31" s="220" t="s">
        <v>116</v>
      </c>
      <c r="Q31"/>
    </row>
    <row r="32" spans="1:17" ht="90" customHeight="1">
      <c r="A32" s="225" t="s">
        <v>473</v>
      </c>
      <c r="B32" s="94" t="s">
        <v>1</v>
      </c>
      <c r="C32" s="240"/>
      <c r="D32" s="223"/>
      <c r="E32" s="96">
        <f>SUM(E30:E31)</f>
        <v>184</v>
      </c>
      <c r="F32" s="97"/>
      <c r="G32" s="96">
        <f>SUM(G30:G31)</f>
        <v>160</v>
      </c>
      <c r="H32" s="98"/>
      <c r="I32" s="96">
        <f>SUM(I30:I31)</f>
        <v>0</v>
      </c>
      <c r="J32" s="97"/>
      <c r="K32" s="96">
        <f>SUM(K30:K31)</f>
        <v>0</v>
      </c>
      <c r="L32" s="97"/>
      <c r="M32" s="222">
        <f>SUM(M30:M31)</f>
        <v>160</v>
      </c>
      <c r="N32" s="221"/>
      <c r="O32" s="21"/>
      <c r="P32" s="220" t="s">
        <v>458</v>
      </c>
      <c r="Q32"/>
    </row>
    <row r="33" spans="1:17" ht="90" customHeight="1">
      <c r="A33" s="269" t="s">
        <v>454</v>
      </c>
      <c r="B33" s="269"/>
      <c r="C33" s="269"/>
      <c r="D33" s="269"/>
      <c r="E33" s="269"/>
      <c r="F33" s="269"/>
      <c r="G33" s="269"/>
      <c r="H33" s="269"/>
      <c r="I33" s="269"/>
      <c r="J33" s="269"/>
      <c r="K33" s="269"/>
      <c r="L33" s="269"/>
      <c r="M33" s="269"/>
      <c r="N33" s="269"/>
      <c r="O33" s="21"/>
      <c r="P33" s="220"/>
      <c r="Q33"/>
    </row>
    <row r="34" spans="1:17" ht="90" customHeight="1">
      <c r="A34" s="225" t="s">
        <v>400</v>
      </c>
      <c r="B34" s="94" t="s">
        <v>1</v>
      </c>
      <c r="C34" s="240"/>
      <c r="D34" s="223"/>
      <c r="E34" s="96">
        <v>45</v>
      </c>
      <c r="F34" s="97"/>
      <c r="G34" s="96">
        <v>123</v>
      </c>
      <c r="H34" s="98"/>
      <c r="I34" s="96"/>
      <c r="J34" s="97"/>
      <c r="K34" s="96"/>
      <c r="L34" s="97"/>
      <c r="M34" s="222">
        <f>G34</f>
        <v>123</v>
      </c>
      <c r="N34" s="221"/>
      <c r="O34" s="21"/>
      <c r="P34" s="220" t="s">
        <v>116</v>
      </c>
      <c r="Q34"/>
    </row>
    <row r="35" spans="1:17" ht="90" customHeight="1">
      <c r="A35" s="225" t="s">
        <v>501</v>
      </c>
      <c r="B35" s="94" t="s">
        <v>1</v>
      </c>
      <c r="C35" s="240"/>
      <c r="D35" s="223"/>
      <c r="E35" s="96">
        <v>284</v>
      </c>
      <c r="F35" s="97"/>
      <c r="G35" s="96">
        <v>187</v>
      </c>
      <c r="H35" s="98"/>
      <c r="I35" s="96"/>
      <c r="J35" s="97"/>
      <c r="K35" s="96"/>
      <c r="L35" s="97"/>
      <c r="M35" s="222">
        <f>G35</f>
        <v>187</v>
      </c>
      <c r="N35" s="221"/>
      <c r="O35" s="21"/>
      <c r="P35" s="220" t="s">
        <v>116</v>
      </c>
      <c r="Q35"/>
    </row>
    <row r="36" spans="1:17" ht="90" customHeight="1">
      <c r="A36" s="225" t="s">
        <v>502</v>
      </c>
      <c r="B36" s="94" t="s">
        <v>1</v>
      </c>
      <c r="C36" s="240"/>
      <c r="D36" s="223"/>
      <c r="E36" s="96">
        <v>509</v>
      </c>
      <c r="F36" s="97"/>
      <c r="G36" s="96">
        <v>477</v>
      </c>
      <c r="H36" s="98"/>
      <c r="I36" s="96"/>
      <c r="J36" s="97"/>
      <c r="K36" s="96"/>
      <c r="L36" s="97"/>
      <c r="M36" s="222">
        <f>G36</f>
        <v>477</v>
      </c>
      <c r="N36" s="221"/>
      <c r="O36" s="21"/>
      <c r="P36" s="220" t="s">
        <v>116</v>
      </c>
      <c r="Q36"/>
    </row>
    <row r="37" spans="1:17" ht="90" customHeight="1">
      <c r="A37" s="225" t="s">
        <v>456</v>
      </c>
      <c r="B37" s="94" t="s">
        <v>1</v>
      </c>
      <c r="C37" s="240"/>
      <c r="D37" s="223"/>
      <c r="E37" s="96">
        <f>SUM(E34:E36)</f>
        <v>838</v>
      </c>
      <c r="F37" s="97"/>
      <c r="G37" s="96">
        <f>SUM(G34:G36)</f>
        <v>787</v>
      </c>
      <c r="H37" s="98"/>
      <c r="I37" s="96">
        <f>SUM(I34:I36)</f>
        <v>0</v>
      </c>
      <c r="J37" s="97"/>
      <c r="K37" s="96">
        <f>SUM(K34:K36)</f>
        <v>0</v>
      </c>
      <c r="L37" s="97"/>
      <c r="M37" s="222">
        <f>SUM(M34:M36)</f>
        <v>787</v>
      </c>
      <c r="N37" s="221"/>
      <c r="O37" s="21"/>
      <c r="P37" s="220" t="s">
        <v>457</v>
      </c>
      <c r="Q37"/>
    </row>
    <row r="38" spans="1:17" ht="21.95" customHeight="1">
      <c r="A38" s="245" t="s">
        <v>461</v>
      </c>
      <c r="B38" s="94"/>
      <c r="C38" s="96"/>
      <c r="D38" s="231"/>
      <c r="E38" s="96"/>
      <c r="F38" s="226"/>
      <c r="G38" s="96"/>
      <c r="H38" s="230"/>
      <c r="I38" s="96"/>
      <c r="J38" s="226"/>
      <c r="K38" s="96"/>
      <c r="L38" s="226"/>
      <c r="M38" s="96"/>
      <c r="N38" s="226"/>
      <c r="O38" s="21"/>
      <c r="Q38"/>
    </row>
    <row r="39" spans="1:17" ht="21.95" customHeight="1">
      <c r="A39" s="245" t="s">
        <v>463</v>
      </c>
      <c r="B39" s="94"/>
      <c r="C39" s="96"/>
      <c r="D39" s="231"/>
      <c r="E39" s="96"/>
      <c r="F39" s="226"/>
      <c r="G39" s="96"/>
      <c r="H39" s="230"/>
      <c r="I39" s="96"/>
      <c r="J39" s="226"/>
      <c r="K39" s="96"/>
      <c r="L39" s="226"/>
      <c r="M39" s="96"/>
      <c r="N39" s="226"/>
      <c r="O39" s="21"/>
      <c r="Q39"/>
    </row>
    <row r="40" spans="1:17" ht="21.95" customHeight="1">
      <c r="A40" s="245" t="s">
        <v>465</v>
      </c>
      <c r="B40" s="94"/>
      <c r="C40" s="96"/>
      <c r="D40" s="231"/>
      <c r="E40" s="96"/>
      <c r="F40" s="226"/>
      <c r="G40" s="96"/>
      <c r="H40" s="230"/>
      <c r="I40" s="96"/>
      <c r="J40" s="226"/>
      <c r="K40" s="96"/>
      <c r="L40" s="226"/>
      <c r="M40" s="96"/>
      <c r="N40" s="226"/>
      <c r="O40" s="21"/>
      <c r="Q40"/>
    </row>
    <row r="41" spans="1:17" ht="21.95" customHeight="1">
      <c r="A41" s="245" t="s">
        <v>466</v>
      </c>
      <c r="B41" s="94"/>
      <c r="C41" s="96"/>
      <c r="D41" s="231"/>
      <c r="E41" s="96"/>
      <c r="F41" s="226"/>
      <c r="G41" s="96"/>
      <c r="H41" s="230"/>
      <c r="I41" s="96"/>
      <c r="J41" s="226"/>
      <c r="K41" s="96"/>
      <c r="L41" s="226"/>
      <c r="M41" s="96"/>
      <c r="N41" s="226"/>
      <c r="O41" s="21"/>
      <c r="Q41"/>
    </row>
    <row r="42" spans="1:17" ht="15">
      <c r="A42" s="100"/>
      <c r="B42" s="100"/>
      <c r="C42" s="100"/>
      <c r="D42" s="100"/>
      <c r="E42" s="100"/>
      <c r="F42" s="100"/>
      <c r="G42" s="100"/>
      <c r="H42" s="100"/>
      <c r="I42" s="100"/>
      <c r="J42" s="100"/>
      <c r="K42" s="100"/>
      <c r="L42" s="100"/>
      <c r="M42" s="100"/>
      <c r="N42" s="100"/>
      <c r="Q42"/>
    </row>
    <row r="47" spans="1:17" ht="39.950000000000003" customHeight="1">
      <c r="Q47"/>
    </row>
    <row r="48" spans="1:17" ht="39.950000000000003" customHeight="1">
      <c r="Q48"/>
    </row>
    <row r="49" spans="16:17" ht="39.950000000000003" customHeight="1">
      <c r="Q49"/>
    </row>
    <row r="50" spans="16:17" ht="39.950000000000003" customHeight="1">
      <c r="Q50"/>
    </row>
    <row r="51" spans="16:17" ht="39.950000000000003" customHeight="1">
      <c r="Q51"/>
    </row>
    <row r="52" spans="16:17" ht="39.950000000000003" customHeight="1">
      <c r="P52"/>
      <c r="Q52"/>
    </row>
    <row r="53" spans="16:17" ht="39.950000000000003" customHeight="1">
      <c r="P53"/>
      <c r="Q53"/>
    </row>
    <row r="54" spans="16:17" ht="39.950000000000003" customHeight="1">
      <c r="P54"/>
      <c r="Q54"/>
    </row>
  </sheetData>
  <mergeCells count="15">
    <mergeCell ref="A33:N33"/>
    <mergeCell ref="A15:N15"/>
    <mergeCell ref="M1:N1"/>
    <mergeCell ref="O1:O2"/>
    <mergeCell ref="A1:B2"/>
    <mergeCell ref="C1:D1"/>
    <mergeCell ref="E1:F1"/>
    <mergeCell ref="G1:H1"/>
    <mergeCell ref="I1:J1"/>
    <mergeCell ref="K1:L1"/>
    <mergeCell ref="A6:N6"/>
    <mergeCell ref="A9:N9"/>
    <mergeCell ref="A18:N18"/>
    <mergeCell ref="A29:N29"/>
    <mergeCell ref="A3:N3"/>
  </mergeCells>
  <pageMargins left="0.74803149606299213" right="0.74803149606299213" top="0.98425196850393704" bottom="0.98425196850393704" header="0.51181102362204722" footer="0.51181102362204722"/>
  <pageSetup paperSize="9" scale="34" firstPageNumber="52" fitToHeight="3" orientation="landscape" useFirstPageNumber="1" r:id="rId1"/>
  <headerFooter alignWithMargins="0">
    <oddFooter>&amp;R Page &amp;P</oddFooter>
  </headerFooter>
  <rowBreaks count="1" manualBreakCount="1">
    <brk id="14" max="14" man="1"/>
  </rowBreaks>
</worksheet>
</file>

<file path=xl/worksheets/sheet2.xml><?xml version="1.0" encoding="utf-8"?>
<worksheet xmlns="http://schemas.openxmlformats.org/spreadsheetml/2006/main" xmlns:r="http://schemas.openxmlformats.org/officeDocument/2006/relationships">
  <sheetPr>
    <tabColor theme="4" tint="-0.249977111117893"/>
    <pageSetUpPr fitToPage="1"/>
  </sheetPr>
  <dimension ref="A1:G36"/>
  <sheetViews>
    <sheetView view="pageBreakPreview" zoomScale="45" zoomScaleNormal="50" zoomScaleSheetLayoutView="45" workbookViewId="0">
      <pane ySplit="1" topLeftCell="A2" activePane="bottomLeft" state="frozen"/>
      <selection pane="bottomLeft" activeCell="K16" sqref="K16"/>
    </sheetView>
  </sheetViews>
  <sheetFormatPr defaultRowHeight="35.25"/>
  <cols>
    <col min="1" max="1" width="255.7109375" style="24" customWidth="1"/>
    <col min="2" max="2" width="80.42578125" style="23" customWidth="1"/>
  </cols>
  <sheetData>
    <row r="1" spans="1:7" ht="150" customHeight="1">
      <c r="A1" s="146" t="s">
        <v>180</v>
      </c>
      <c r="B1" s="147" t="s">
        <v>99</v>
      </c>
    </row>
    <row r="2" spans="1:7" s="25" customFormat="1" ht="60" customHeight="1">
      <c r="A2" s="214" t="s">
        <v>327</v>
      </c>
      <c r="B2" s="215" t="s">
        <v>111</v>
      </c>
      <c r="C2" s="29"/>
      <c r="D2" s="29"/>
      <c r="E2" s="29"/>
      <c r="F2" s="29"/>
      <c r="G2" s="29"/>
    </row>
    <row r="3" spans="1:7" s="25" customFormat="1" ht="60" customHeight="1">
      <c r="A3" s="214" t="s">
        <v>328</v>
      </c>
      <c r="B3" s="215" t="s">
        <v>149</v>
      </c>
      <c r="C3" s="29"/>
      <c r="D3" s="29"/>
    </row>
    <row r="4" spans="1:7" s="25" customFormat="1" ht="60" customHeight="1">
      <c r="A4" s="214" t="s">
        <v>329</v>
      </c>
      <c r="B4" s="215" t="s">
        <v>294</v>
      </c>
      <c r="C4" s="29"/>
      <c r="D4" s="29"/>
    </row>
    <row r="5" spans="1:7" s="25" customFormat="1" ht="60" customHeight="1">
      <c r="A5" s="214" t="s">
        <v>100</v>
      </c>
      <c r="B5" s="215" t="s">
        <v>295</v>
      </c>
      <c r="C5" s="29"/>
      <c r="D5" s="29"/>
    </row>
    <row r="6" spans="1:7" s="25" customFormat="1" ht="60" customHeight="1">
      <c r="A6" s="214" t="s">
        <v>386</v>
      </c>
      <c r="B6" s="216" t="s">
        <v>296</v>
      </c>
      <c r="C6" s="29"/>
      <c r="D6" s="29"/>
    </row>
    <row r="7" spans="1:7" s="25" customFormat="1" ht="60" customHeight="1">
      <c r="A7" s="214" t="s">
        <v>107</v>
      </c>
      <c r="B7" s="216" t="s">
        <v>159</v>
      </c>
      <c r="C7" s="29"/>
      <c r="D7" s="29"/>
    </row>
    <row r="8" spans="1:7" s="25" customFormat="1" ht="60" customHeight="1">
      <c r="A8" s="214" t="s">
        <v>103</v>
      </c>
      <c r="B8" s="216" t="s">
        <v>297</v>
      </c>
      <c r="C8" s="29"/>
      <c r="D8" s="29"/>
    </row>
    <row r="9" spans="1:7" s="25" customFormat="1" ht="60" customHeight="1">
      <c r="A9" s="214" t="s">
        <v>104</v>
      </c>
      <c r="B9" s="216" t="s">
        <v>298</v>
      </c>
      <c r="C9" s="29"/>
      <c r="D9" s="29"/>
    </row>
    <row r="10" spans="1:7" s="25" customFormat="1" ht="60" customHeight="1">
      <c r="A10" s="214" t="s">
        <v>105</v>
      </c>
      <c r="B10" s="215" t="s">
        <v>301</v>
      </c>
      <c r="C10" s="29"/>
      <c r="D10" s="29"/>
    </row>
    <row r="11" spans="1:7" s="25" customFormat="1" ht="60" customHeight="1">
      <c r="A11" s="214" t="s">
        <v>106</v>
      </c>
      <c r="B11" s="216" t="s">
        <v>302</v>
      </c>
      <c r="C11" s="29"/>
    </row>
    <row r="12" spans="1:7" s="25" customFormat="1" ht="60" customHeight="1">
      <c r="A12" s="214" t="s">
        <v>102</v>
      </c>
      <c r="B12" s="216" t="s">
        <v>303</v>
      </c>
      <c r="C12" s="29"/>
      <c r="D12" s="29"/>
    </row>
    <row r="13" spans="1:7" s="25" customFormat="1" ht="60" customHeight="1">
      <c r="A13" s="214" t="s">
        <v>101</v>
      </c>
      <c r="B13" s="215" t="s">
        <v>305</v>
      </c>
      <c r="C13" s="29"/>
    </row>
    <row r="14" spans="1:7" s="25" customFormat="1" ht="60" customHeight="1">
      <c r="A14" s="214" t="s">
        <v>114</v>
      </c>
      <c r="B14" s="215" t="s">
        <v>399</v>
      </c>
      <c r="C14" s="29"/>
      <c r="D14" s="29"/>
    </row>
    <row r="15" spans="1:7" s="25" customFormat="1" ht="60" customHeight="1">
      <c r="A15" s="214" t="s">
        <v>488</v>
      </c>
      <c r="B15" s="215" t="s">
        <v>492</v>
      </c>
      <c r="C15" s="29"/>
      <c r="D15" s="29"/>
    </row>
    <row r="16" spans="1:7" ht="60" customHeight="1">
      <c r="A16" s="214" t="s">
        <v>109</v>
      </c>
      <c r="B16" s="216" t="s">
        <v>493</v>
      </c>
      <c r="C16" s="2"/>
    </row>
    <row r="17" spans="1:3" ht="60" customHeight="1">
      <c r="A17" s="214" t="s">
        <v>123</v>
      </c>
      <c r="B17" s="216" t="s">
        <v>494</v>
      </c>
      <c r="C17" s="2"/>
    </row>
    <row r="18" spans="1:3" ht="60" customHeight="1">
      <c r="A18" s="214" t="s">
        <v>424</v>
      </c>
      <c r="B18" s="216" t="s">
        <v>496</v>
      </c>
      <c r="C18" s="2"/>
    </row>
    <row r="19" spans="1:3" ht="60" customHeight="1">
      <c r="A19" s="214" t="s">
        <v>446</v>
      </c>
      <c r="B19" s="216" t="s">
        <v>497</v>
      </c>
      <c r="C19" s="2"/>
    </row>
    <row r="20" spans="1:3" ht="60" customHeight="1">
      <c r="A20" s="149"/>
      <c r="B20" s="150"/>
    </row>
    <row r="21" spans="1:3" ht="39">
      <c r="A21" s="151" t="s">
        <v>156</v>
      </c>
      <c r="B21" s="152" t="s">
        <v>154</v>
      </c>
    </row>
    <row r="22" spans="1:3" ht="60" customHeight="1">
      <c r="A22" s="145" t="s">
        <v>150</v>
      </c>
      <c r="B22" s="148"/>
    </row>
    <row r="23" spans="1:3" ht="60" customHeight="1">
      <c r="A23" s="145" t="s">
        <v>152</v>
      </c>
      <c r="B23" s="148"/>
    </row>
    <row r="24" spans="1:3" ht="60" customHeight="1">
      <c r="A24" s="145" t="s">
        <v>151</v>
      </c>
      <c r="B24" s="148"/>
    </row>
    <row r="25" spans="1:3" ht="60" customHeight="1">
      <c r="A25" s="145" t="s">
        <v>153</v>
      </c>
      <c r="B25" s="148"/>
    </row>
    <row r="26" spans="1:3" ht="60" customHeight="1">
      <c r="A26" s="145" t="s">
        <v>155</v>
      </c>
      <c r="B26" s="148"/>
    </row>
    <row r="27" spans="1:3" ht="60" customHeight="1">
      <c r="A27" s="145" t="s">
        <v>157</v>
      </c>
      <c r="B27" s="148"/>
    </row>
    <row r="28" spans="1:3" ht="60" customHeight="1">
      <c r="A28" s="145" t="s">
        <v>158</v>
      </c>
      <c r="B28" s="148"/>
    </row>
    <row r="29" spans="1:3" ht="60" customHeight="1">
      <c r="A29" s="145" t="s">
        <v>306</v>
      </c>
      <c r="B29" s="153"/>
    </row>
    <row r="30" spans="1:3" ht="60" customHeight="1">
      <c r="A30" s="154" t="s">
        <v>161</v>
      </c>
      <c r="B30" s="153"/>
    </row>
    <row r="31" spans="1:3" ht="60" customHeight="1">
      <c r="A31" s="154" t="s">
        <v>388</v>
      </c>
      <c r="B31" s="153"/>
    </row>
    <row r="32" spans="1:3" ht="60" customHeight="1">
      <c r="A32" s="155"/>
      <c r="B32" s="153"/>
    </row>
    <row r="33" spans="1:2" ht="60" customHeight="1">
      <c r="A33" s="155"/>
      <c r="B33" s="153"/>
    </row>
    <row r="34" spans="1:2" ht="60" customHeight="1"/>
    <row r="35" spans="1:2" ht="60" customHeight="1"/>
    <row r="36" spans="1:2" ht="60" customHeight="1"/>
  </sheetData>
  <hyperlinks>
    <hyperlink ref="A2" location="'Child Protection Referrals'!A3" display="Child Protection (Abuse) Referrals 2015 (Reported Quarterly in arrears"/>
    <hyperlink ref="A3" location="'Welfare Concern Referrals'!A3" display="Child Welfare Concern Referrals 2015 (Reported Quarterly in arrears)"/>
    <hyperlink ref="A5" location="CPNS!C3" display="Child Protection Notification System Statistical Data (CPNS) "/>
    <hyperlink ref="A13" location="'Early Years Inspectorate'!A1" display="Early Years Inspectorate"/>
    <hyperlink ref="A12" location="'Foster Carers'!A3" display="Foster Carer Metrics"/>
    <hyperlink ref="A8" location="'CIC In Education'!A3" display="Children in Care in Education"/>
    <hyperlink ref="A10" location="'Adoption Data'!A1" display="Adoption Metrics (Inter Country Adoption: Domestic Adoption: Step Adoption)"/>
    <hyperlink ref="A11" location="'Information &amp; Tracing'!A3" display="Adoption Metrics: Information and Tracing "/>
    <hyperlink ref="A6" location="'EOOH SWS 2017'!B2" display="Out of Hours: Emergency Place of Safety Service"/>
    <hyperlink ref="A7" location="'CIS 2017'!B2" display="Out of Hours: Crisis Intervention Service "/>
    <hyperlink ref="A16" location="'Family Support Services'!A3" display="Family Support Services"/>
    <hyperlink ref="A4" location="'Total Referrals'!A3" display="Combined Referrals 2015 (Child Protection - Abuse and Child Welfare Concerns (Reported Quarterly in arrears)"/>
    <hyperlink ref="A14" location="'NonStatutory Residential I&amp;M'!A1" display="Inspection and Monitoring : Non Statutory Residential Centres"/>
    <hyperlink ref="A9" location="'Aftercare '!B3" display="Aftercare Metrics"/>
    <hyperlink ref="A17" location="'PPFS Meitheal'!B3" display="PPFS Meitheal"/>
    <hyperlink ref="B21" r:id="rId1"/>
    <hyperlink ref="A18" location="'Alt Ed Home Education'!A1" display="Alternative Education Assessment and Registration Service: Home Education"/>
    <hyperlink ref="A19" location="'Alt Ed Independent Schools'!A1" display="Alternative Education Assessment and Registration Service: Independent Schools"/>
    <hyperlink ref="A15" location="'Insp&amp;Mon non Stat Foster'!Print_Area" display="Inspection and Monitoring : Non Statutory Foster Care"/>
  </hyperlinks>
  <pageMargins left="0.74803149606299213" right="0.74803149606299213" top="0.98425196850393704" bottom="0.98425196850393704" header="0.51181102362204722" footer="0.51181102362204722"/>
  <pageSetup paperSize="9" scale="39" fitToHeight="2" orientation="landscape" useFirstPageNumber="1" r:id="rId2"/>
  <headerFooter alignWithMargins="0">
    <oddFooter>&amp;RContents Link Page</oddFooter>
  </headerFooter>
  <rowBreaks count="1" manualBreakCount="1">
    <brk id="19" max="1" man="1"/>
  </rowBreaks>
</worksheet>
</file>

<file path=xl/worksheets/sheet20.xml><?xml version="1.0" encoding="utf-8"?>
<worksheet xmlns="http://schemas.openxmlformats.org/spreadsheetml/2006/main" xmlns:r="http://schemas.openxmlformats.org/officeDocument/2006/relationships">
  <sheetPr>
    <tabColor rgb="FF00B050"/>
  </sheetPr>
  <dimension ref="A1:Q45"/>
  <sheetViews>
    <sheetView view="pageBreakPreview" zoomScale="50" zoomScaleNormal="100" zoomScaleSheetLayoutView="50" workbookViewId="0">
      <selection sqref="A1:B2"/>
    </sheetView>
  </sheetViews>
  <sheetFormatPr defaultRowHeight="18"/>
  <cols>
    <col min="1" max="1" width="91.28515625" customWidth="1"/>
    <col min="2" max="2" width="42.7109375" customWidth="1"/>
    <col min="3" max="14" width="18.7109375" customWidth="1"/>
    <col min="15" max="15" width="14.7109375" hidden="1" customWidth="1"/>
    <col min="16" max="16" width="13.42578125" style="157" hidden="1" customWidth="1"/>
    <col min="17" max="17" width="13.42578125" style="49" customWidth="1"/>
    <col min="18" max="28" width="13.42578125" customWidth="1"/>
  </cols>
  <sheetData>
    <row r="1" spans="1:17" ht="200.1" customHeight="1">
      <c r="A1" s="273" t="s">
        <v>439</v>
      </c>
      <c r="B1" s="273"/>
      <c r="C1" s="276" t="s">
        <v>186</v>
      </c>
      <c r="D1" s="276"/>
      <c r="E1" s="270" t="s">
        <v>220</v>
      </c>
      <c r="F1" s="270"/>
      <c r="G1" s="270" t="s">
        <v>221</v>
      </c>
      <c r="H1" s="270"/>
      <c r="I1" s="275" t="s">
        <v>222</v>
      </c>
      <c r="J1" s="275"/>
      <c r="K1" s="275" t="s">
        <v>223</v>
      </c>
      <c r="L1" s="275"/>
      <c r="M1" s="270" t="s">
        <v>224</v>
      </c>
      <c r="N1" s="270"/>
      <c r="O1" s="271" t="s">
        <v>3</v>
      </c>
      <c r="Q1"/>
    </row>
    <row r="2" spans="1:17" ht="17.25" customHeight="1" thickBot="1">
      <c r="A2" s="273"/>
      <c r="B2" s="273"/>
      <c r="C2" s="92" t="s">
        <v>0</v>
      </c>
      <c r="D2" s="92" t="s">
        <v>2</v>
      </c>
      <c r="E2" s="93" t="s">
        <v>0</v>
      </c>
      <c r="F2" s="92" t="s">
        <v>2</v>
      </c>
      <c r="G2" s="93" t="s">
        <v>0</v>
      </c>
      <c r="H2" s="92" t="s">
        <v>2</v>
      </c>
      <c r="I2" s="93" t="s">
        <v>0</v>
      </c>
      <c r="J2" s="92" t="s">
        <v>2</v>
      </c>
      <c r="K2" s="93" t="s">
        <v>0</v>
      </c>
      <c r="L2" s="92" t="s">
        <v>2</v>
      </c>
      <c r="M2" s="92" t="s">
        <v>0</v>
      </c>
      <c r="N2" s="92" t="s">
        <v>2</v>
      </c>
      <c r="O2" s="272"/>
      <c r="Q2"/>
    </row>
    <row r="3" spans="1:17" ht="69.95" customHeight="1">
      <c r="A3" s="269" t="s">
        <v>438</v>
      </c>
      <c r="B3" s="269"/>
      <c r="C3" s="269"/>
      <c r="D3" s="269"/>
      <c r="E3" s="269"/>
      <c r="F3" s="269"/>
      <c r="G3" s="269"/>
      <c r="H3" s="269"/>
      <c r="I3" s="269"/>
      <c r="J3" s="269"/>
      <c r="K3" s="269"/>
      <c r="L3" s="269"/>
      <c r="M3" s="269"/>
      <c r="N3" s="269"/>
      <c r="O3" s="26"/>
      <c r="P3" s="158"/>
      <c r="Q3"/>
    </row>
    <row r="4" spans="1:17" ht="90" customHeight="1">
      <c r="A4" s="225" t="s">
        <v>440</v>
      </c>
      <c r="B4" s="94" t="s">
        <v>1</v>
      </c>
      <c r="C4" s="224"/>
      <c r="D4" s="223"/>
      <c r="E4" s="96">
        <v>44</v>
      </c>
      <c r="F4" s="97"/>
      <c r="G4" s="96">
        <v>42</v>
      </c>
      <c r="H4" s="98">
        <f>G4/E4-100%</f>
        <v>-4.5454545454545414E-2</v>
      </c>
      <c r="I4" s="96"/>
      <c r="J4" s="97"/>
      <c r="K4" s="96"/>
      <c r="L4" s="97"/>
      <c r="M4" s="222">
        <f>G4</f>
        <v>42</v>
      </c>
      <c r="N4" s="221"/>
      <c r="O4" s="17"/>
      <c r="P4" s="220" t="s">
        <v>116</v>
      </c>
      <c r="Q4"/>
    </row>
    <row r="5" spans="1:17" ht="90" customHeight="1">
      <c r="A5" s="269" t="s">
        <v>437</v>
      </c>
      <c r="B5" s="269"/>
      <c r="C5" s="269"/>
      <c r="D5" s="269"/>
      <c r="E5" s="269"/>
      <c r="F5" s="269"/>
      <c r="G5" s="269"/>
      <c r="H5" s="269"/>
      <c r="I5" s="269"/>
      <c r="J5" s="269"/>
      <c r="K5" s="269"/>
      <c r="L5" s="269"/>
      <c r="M5" s="269"/>
      <c r="N5" s="269"/>
      <c r="O5" s="232"/>
      <c r="P5" s="220"/>
      <c r="Q5"/>
    </row>
    <row r="6" spans="1:17" ht="90" customHeight="1">
      <c r="A6" s="225" t="s">
        <v>436</v>
      </c>
      <c r="B6" s="94" t="s">
        <v>1</v>
      </c>
      <c r="C6" s="224"/>
      <c r="D6" s="223"/>
      <c r="E6" s="96">
        <v>8100</v>
      </c>
      <c r="F6" s="97"/>
      <c r="G6" s="96">
        <v>8204</v>
      </c>
      <c r="H6" s="98">
        <f>G6/E6-100%</f>
        <v>1.2839506172839465E-2</v>
      </c>
      <c r="I6" s="96"/>
      <c r="J6" s="97"/>
      <c r="K6" s="96"/>
      <c r="L6" s="97"/>
      <c r="M6" s="222">
        <f>G6</f>
        <v>8204</v>
      </c>
      <c r="N6" s="221"/>
      <c r="O6" s="232"/>
      <c r="P6" s="220" t="s">
        <v>116</v>
      </c>
      <c r="Q6"/>
    </row>
    <row r="7" spans="1:17" ht="90" customHeight="1">
      <c r="A7" s="225" t="s">
        <v>453</v>
      </c>
      <c r="B7" s="94" t="s">
        <v>1</v>
      </c>
      <c r="C7" s="224"/>
      <c r="D7" s="223"/>
      <c r="E7" s="96">
        <v>1018</v>
      </c>
      <c r="F7" s="97"/>
      <c r="G7" s="96">
        <v>963</v>
      </c>
      <c r="H7" s="98"/>
      <c r="I7" s="96"/>
      <c r="J7" s="97"/>
      <c r="K7" s="96"/>
      <c r="L7" s="97"/>
      <c r="M7" s="222">
        <f>G7</f>
        <v>963</v>
      </c>
      <c r="N7" s="221"/>
      <c r="O7" s="232"/>
      <c r="P7" s="220" t="s">
        <v>116</v>
      </c>
      <c r="Q7"/>
    </row>
    <row r="8" spans="1:17" ht="90" customHeight="1">
      <c r="A8" s="225" t="s">
        <v>452</v>
      </c>
      <c r="B8" s="94" t="s">
        <v>1</v>
      </c>
      <c r="C8" s="224"/>
      <c r="D8" s="223"/>
      <c r="E8" s="96">
        <v>4403</v>
      </c>
      <c r="F8" s="97"/>
      <c r="G8" s="96">
        <v>4352</v>
      </c>
      <c r="H8" s="98"/>
      <c r="I8" s="96"/>
      <c r="J8" s="97"/>
      <c r="K8" s="96"/>
      <c r="L8" s="97"/>
      <c r="M8" s="222">
        <f>G8</f>
        <v>4352</v>
      </c>
      <c r="N8" s="221"/>
      <c r="O8" s="232"/>
      <c r="P8" s="220" t="s">
        <v>116</v>
      </c>
      <c r="Q8"/>
    </row>
    <row r="9" spans="1:17" ht="90" customHeight="1">
      <c r="A9" s="225" t="s">
        <v>435</v>
      </c>
      <c r="B9" s="94" t="s">
        <v>1</v>
      </c>
      <c r="C9" s="224"/>
      <c r="D9" s="223"/>
      <c r="E9" s="96">
        <f>SUM(E6+E7)-E8</f>
        <v>4715</v>
      </c>
      <c r="F9" s="97"/>
      <c r="G9" s="96">
        <f>SUM(G6+G7)-G8</f>
        <v>4815</v>
      </c>
      <c r="H9" s="98"/>
      <c r="I9" s="96">
        <f>SUM(I6+I7)-I8</f>
        <v>0</v>
      </c>
      <c r="J9" s="97"/>
      <c r="K9" s="96">
        <f>SUM(K6+K7)-K8</f>
        <v>0</v>
      </c>
      <c r="L9" s="97"/>
      <c r="M9" s="222">
        <f>SUM(M6+M7)-M8</f>
        <v>4815</v>
      </c>
      <c r="N9" s="221"/>
      <c r="O9" s="232"/>
      <c r="P9" s="220" t="s">
        <v>116</v>
      </c>
      <c r="Q9"/>
    </row>
    <row r="10" spans="1:17" ht="90" customHeight="1">
      <c r="A10" s="269" t="s">
        <v>434</v>
      </c>
      <c r="B10" s="269"/>
      <c r="C10" s="269"/>
      <c r="D10" s="269"/>
      <c r="E10" s="269"/>
      <c r="F10" s="269"/>
      <c r="G10" s="269"/>
      <c r="H10" s="269"/>
      <c r="I10" s="269"/>
      <c r="J10" s="269"/>
      <c r="K10" s="269"/>
      <c r="L10" s="269"/>
      <c r="M10" s="269"/>
      <c r="N10" s="269"/>
      <c r="O10" s="232"/>
      <c r="P10" s="220"/>
      <c r="Q10"/>
    </row>
    <row r="11" spans="1:17" ht="90" customHeight="1">
      <c r="A11" s="225" t="s">
        <v>433</v>
      </c>
      <c r="B11" s="94" t="s">
        <v>1</v>
      </c>
      <c r="C11" s="224"/>
      <c r="D11" s="223"/>
      <c r="E11" s="96">
        <v>111</v>
      </c>
      <c r="F11" s="97"/>
      <c r="G11" s="96">
        <v>172</v>
      </c>
      <c r="H11" s="98"/>
      <c r="I11" s="96"/>
      <c r="J11" s="97"/>
      <c r="K11" s="96"/>
      <c r="L11" s="97"/>
      <c r="M11" s="222">
        <f>E11+G11+I11+K11</f>
        <v>283</v>
      </c>
      <c r="N11" s="221"/>
      <c r="O11" s="232"/>
      <c r="P11" s="220" t="s">
        <v>431</v>
      </c>
      <c r="Q11"/>
    </row>
    <row r="12" spans="1:17" ht="90" customHeight="1">
      <c r="A12" s="269" t="s">
        <v>432</v>
      </c>
      <c r="B12" s="269"/>
      <c r="C12" s="269"/>
      <c r="D12" s="269"/>
      <c r="E12" s="269"/>
      <c r="F12" s="269"/>
      <c r="G12" s="269"/>
      <c r="H12" s="269"/>
      <c r="I12" s="269"/>
      <c r="J12" s="269"/>
      <c r="K12" s="269"/>
      <c r="L12" s="269"/>
      <c r="M12" s="269"/>
      <c r="N12" s="269"/>
      <c r="O12" s="232"/>
      <c r="P12" s="220"/>
      <c r="Q12"/>
    </row>
    <row r="13" spans="1:17" ht="90" customHeight="1">
      <c r="A13" s="225" t="s">
        <v>475</v>
      </c>
      <c r="B13" s="94" t="s">
        <v>1</v>
      </c>
      <c r="C13" s="224"/>
      <c r="D13" s="223"/>
      <c r="E13" s="96">
        <v>500</v>
      </c>
      <c r="F13" s="97"/>
      <c r="G13" s="96">
        <v>534</v>
      </c>
      <c r="H13" s="98"/>
      <c r="I13" s="96"/>
      <c r="J13" s="97"/>
      <c r="K13" s="96"/>
      <c r="L13" s="97"/>
      <c r="M13" s="222">
        <f>E13+G13+I13+K13</f>
        <v>1034</v>
      </c>
      <c r="N13" s="221"/>
      <c r="O13" s="232"/>
      <c r="P13" s="220" t="s">
        <v>431</v>
      </c>
      <c r="Q13"/>
    </row>
    <row r="14" spans="1:17" ht="90" customHeight="1">
      <c r="A14" s="225" t="s">
        <v>476</v>
      </c>
      <c r="B14" s="94" t="s">
        <v>1</v>
      </c>
      <c r="C14" s="224"/>
      <c r="D14" s="223"/>
      <c r="E14" s="96">
        <v>202</v>
      </c>
      <c r="F14" s="97"/>
      <c r="G14" s="96">
        <v>430</v>
      </c>
      <c r="H14" s="98"/>
      <c r="I14" s="96"/>
      <c r="J14" s="97"/>
      <c r="K14" s="96"/>
      <c r="L14" s="97"/>
      <c r="M14" s="222">
        <f>E14+G14+I14+K14</f>
        <v>632</v>
      </c>
      <c r="N14" s="221"/>
      <c r="O14" s="232"/>
      <c r="P14" s="220" t="s">
        <v>431</v>
      </c>
      <c r="Q14"/>
    </row>
    <row r="15" spans="1:17" ht="90" customHeight="1">
      <c r="A15" s="225" t="s">
        <v>477</v>
      </c>
      <c r="B15" s="94" t="s">
        <v>1</v>
      </c>
      <c r="C15" s="224"/>
      <c r="D15" s="223"/>
      <c r="E15" s="96">
        <v>0</v>
      </c>
      <c r="F15" s="97"/>
      <c r="G15" s="96">
        <v>0</v>
      </c>
      <c r="H15" s="98"/>
      <c r="I15" s="96"/>
      <c r="J15" s="97"/>
      <c r="K15" s="96"/>
      <c r="L15" s="97"/>
      <c r="M15" s="222">
        <f>E15+G15+I15+K15</f>
        <v>0</v>
      </c>
      <c r="N15" s="221"/>
      <c r="O15" s="232"/>
      <c r="P15" s="220" t="s">
        <v>431</v>
      </c>
      <c r="Q15"/>
    </row>
    <row r="16" spans="1:17" ht="90" customHeight="1">
      <c r="A16" s="225" t="s">
        <v>478</v>
      </c>
      <c r="B16" s="94" t="s">
        <v>1</v>
      </c>
      <c r="C16" s="224"/>
      <c r="D16" s="223"/>
      <c r="E16" s="96">
        <v>0</v>
      </c>
      <c r="F16" s="97"/>
      <c r="G16" s="96">
        <v>0</v>
      </c>
      <c r="H16" s="98"/>
      <c r="I16" s="96">
        <f>SUM(I13+I14)-I15</f>
        <v>0</v>
      </c>
      <c r="J16" s="97"/>
      <c r="K16" s="96">
        <f>SUM(K13+K14)-K15</f>
        <v>0</v>
      </c>
      <c r="L16" s="97"/>
      <c r="M16" s="222">
        <f>E16+G16+I16+K16</f>
        <v>0</v>
      </c>
      <c r="N16" s="221"/>
      <c r="O16" s="232"/>
      <c r="P16" s="220" t="s">
        <v>431</v>
      </c>
      <c r="Q16"/>
    </row>
    <row r="17" spans="1:17" ht="90" customHeight="1">
      <c r="A17" s="269" t="s">
        <v>416</v>
      </c>
      <c r="B17" s="269"/>
      <c r="C17" s="269"/>
      <c r="D17" s="269"/>
      <c r="E17" s="269"/>
      <c r="F17" s="269"/>
      <c r="G17" s="269"/>
      <c r="H17" s="269"/>
      <c r="I17" s="269"/>
      <c r="J17" s="269"/>
      <c r="K17" s="269"/>
      <c r="L17" s="269"/>
      <c r="M17" s="269"/>
      <c r="N17" s="269"/>
      <c r="O17" s="232"/>
      <c r="P17" s="220"/>
      <c r="Q17"/>
    </row>
    <row r="18" spans="1:17" ht="90" customHeight="1">
      <c r="A18" s="225" t="s">
        <v>430</v>
      </c>
      <c r="B18" s="94" t="s">
        <v>1</v>
      </c>
      <c r="C18" s="224"/>
      <c r="D18" s="223"/>
      <c r="E18" s="96">
        <f>SUM(E19:E22)</f>
        <v>0</v>
      </c>
      <c r="F18" s="97"/>
      <c r="G18" s="96">
        <f>SUM(G19:G22)</f>
        <v>1</v>
      </c>
      <c r="H18" s="98"/>
      <c r="I18" s="96">
        <f>SUM(I19:I22)</f>
        <v>0</v>
      </c>
      <c r="J18" s="97"/>
      <c r="K18" s="96">
        <f>SUM(K19:K22)</f>
        <v>0</v>
      </c>
      <c r="L18" s="97"/>
      <c r="M18" s="222">
        <f>SUM(M19:M22)</f>
        <v>1</v>
      </c>
      <c r="N18" s="221"/>
      <c r="O18" s="232"/>
      <c r="P18" s="220"/>
      <c r="Q18"/>
    </row>
    <row r="19" spans="1:17" ht="90" customHeight="1">
      <c r="A19" s="225" t="s">
        <v>413</v>
      </c>
      <c r="B19" s="94" t="s">
        <v>1</v>
      </c>
      <c r="C19" s="224"/>
      <c r="D19" s="223"/>
      <c r="E19" s="96">
        <v>0</v>
      </c>
      <c r="F19" s="226" t="e">
        <f>E19/E18</f>
        <v>#DIV/0!</v>
      </c>
      <c r="G19" s="96">
        <v>1</v>
      </c>
      <c r="H19" s="226">
        <f>G19/G18</f>
        <v>1</v>
      </c>
      <c r="I19" s="96"/>
      <c r="J19" s="226" t="e">
        <f>I19/I18</f>
        <v>#DIV/0!</v>
      </c>
      <c r="K19" s="96"/>
      <c r="L19" s="226" t="e">
        <f>K19/K18</f>
        <v>#DIV/0!</v>
      </c>
      <c r="M19" s="222">
        <f>E19+G19+I19+K19</f>
        <v>1</v>
      </c>
      <c r="N19" s="221">
        <f>M19/M18</f>
        <v>1</v>
      </c>
      <c r="O19" s="232"/>
      <c r="P19" s="220"/>
      <c r="Q19"/>
    </row>
    <row r="20" spans="1:17" ht="90" customHeight="1">
      <c r="A20" s="225" t="s">
        <v>412</v>
      </c>
      <c r="B20" s="94" t="s">
        <v>1</v>
      </c>
      <c r="C20" s="224"/>
      <c r="D20" s="223"/>
      <c r="E20" s="96">
        <v>0</v>
      </c>
      <c r="F20" s="226" t="e">
        <f>E20/E18</f>
        <v>#DIV/0!</v>
      </c>
      <c r="G20" s="96">
        <v>0</v>
      </c>
      <c r="H20" s="226">
        <f>G20/G18</f>
        <v>0</v>
      </c>
      <c r="I20" s="96"/>
      <c r="J20" s="226" t="e">
        <f>I20/I18</f>
        <v>#DIV/0!</v>
      </c>
      <c r="K20" s="96"/>
      <c r="L20" s="226" t="e">
        <f>K20/K18</f>
        <v>#DIV/0!</v>
      </c>
      <c r="M20" s="222">
        <f>E20+G20+I20+K20</f>
        <v>0</v>
      </c>
      <c r="N20" s="221">
        <f>M20/M18</f>
        <v>0</v>
      </c>
      <c r="O20" s="232"/>
      <c r="P20" s="220"/>
      <c r="Q20"/>
    </row>
    <row r="21" spans="1:17" ht="90" customHeight="1">
      <c r="A21" s="225" t="s">
        <v>411</v>
      </c>
      <c r="B21" s="94" t="s">
        <v>1</v>
      </c>
      <c r="C21" s="224"/>
      <c r="D21" s="223"/>
      <c r="E21" s="96">
        <v>0</v>
      </c>
      <c r="F21" s="226" t="e">
        <f>E21/E18</f>
        <v>#DIV/0!</v>
      </c>
      <c r="G21" s="96">
        <v>0</v>
      </c>
      <c r="H21" s="226">
        <f>G21/G18</f>
        <v>0</v>
      </c>
      <c r="I21" s="96"/>
      <c r="J21" s="226" t="e">
        <f>I21/I18</f>
        <v>#DIV/0!</v>
      </c>
      <c r="K21" s="96"/>
      <c r="L21" s="226" t="e">
        <f>K21/K18</f>
        <v>#DIV/0!</v>
      </c>
      <c r="M21" s="222">
        <f>E21+G21+I21+K21</f>
        <v>0</v>
      </c>
      <c r="N21" s="221">
        <f>M21/M18</f>
        <v>0</v>
      </c>
      <c r="O21" s="232"/>
      <c r="P21" s="220"/>
      <c r="Q21"/>
    </row>
    <row r="22" spans="1:17" ht="90" customHeight="1">
      <c r="A22" s="225" t="s">
        <v>410</v>
      </c>
      <c r="B22" s="94" t="s">
        <v>1</v>
      </c>
      <c r="C22" s="224"/>
      <c r="D22" s="223"/>
      <c r="E22" s="96">
        <v>0</v>
      </c>
      <c r="F22" s="226" t="e">
        <f>E22/E18</f>
        <v>#DIV/0!</v>
      </c>
      <c r="G22" s="96">
        <v>0</v>
      </c>
      <c r="H22" s="226">
        <f>G22/G18</f>
        <v>0</v>
      </c>
      <c r="I22" s="96"/>
      <c r="J22" s="226" t="e">
        <f>I22/I18</f>
        <v>#DIV/0!</v>
      </c>
      <c r="K22" s="96"/>
      <c r="L22" s="226" t="e">
        <f>K22/K18</f>
        <v>#DIV/0!</v>
      </c>
      <c r="M22" s="222">
        <f>E22+G22+I22+K22</f>
        <v>0</v>
      </c>
      <c r="N22" s="221">
        <f>M22/M18</f>
        <v>0</v>
      </c>
      <c r="O22" s="232"/>
      <c r="P22" s="220"/>
      <c r="Q22"/>
    </row>
    <row r="23" spans="1:17" ht="90" customHeight="1">
      <c r="A23" s="269" t="s">
        <v>429</v>
      </c>
      <c r="B23" s="269"/>
      <c r="C23" s="269"/>
      <c r="D23" s="269"/>
      <c r="E23" s="269"/>
      <c r="F23" s="269"/>
      <c r="G23" s="269"/>
      <c r="H23" s="269"/>
      <c r="I23" s="269"/>
      <c r="J23" s="269"/>
      <c r="K23" s="269"/>
      <c r="L23" s="269"/>
      <c r="M23" s="269"/>
      <c r="N23" s="269"/>
      <c r="O23" s="21"/>
      <c r="Q23"/>
    </row>
    <row r="24" spans="1:17" ht="90" customHeight="1">
      <c r="A24" s="225" t="s">
        <v>428</v>
      </c>
      <c r="B24" s="94" t="s">
        <v>1</v>
      </c>
      <c r="C24" s="224"/>
      <c r="D24" s="223"/>
      <c r="E24" s="96">
        <v>1</v>
      </c>
      <c r="F24" s="97"/>
      <c r="G24" s="96">
        <v>0</v>
      </c>
      <c r="H24" s="98"/>
      <c r="I24" s="96"/>
      <c r="J24" s="97"/>
      <c r="K24" s="96"/>
      <c r="L24" s="97"/>
      <c r="M24" s="222">
        <f>G24</f>
        <v>0</v>
      </c>
      <c r="N24" s="221"/>
      <c r="O24" s="21"/>
      <c r="P24" s="220" t="s">
        <v>116</v>
      </c>
      <c r="Q24"/>
    </row>
    <row r="25" spans="1:17" ht="90" customHeight="1">
      <c r="A25" s="225" t="s">
        <v>427</v>
      </c>
      <c r="B25" s="94" t="s">
        <v>1</v>
      </c>
      <c r="C25" s="224"/>
      <c r="D25" s="223"/>
      <c r="E25" s="96">
        <v>0</v>
      </c>
      <c r="F25" s="97"/>
      <c r="G25" s="96">
        <v>0</v>
      </c>
      <c r="H25" s="98"/>
      <c r="I25" s="96"/>
      <c r="J25" s="97"/>
      <c r="K25" s="96"/>
      <c r="L25" s="97"/>
      <c r="M25" s="222">
        <f>G25</f>
        <v>0</v>
      </c>
      <c r="N25" s="221"/>
      <c r="O25" s="21"/>
      <c r="P25" s="220" t="s">
        <v>116</v>
      </c>
      <c r="Q25"/>
    </row>
    <row r="26" spans="1:17" ht="90" customHeight="1">
      <c r="A26" s="225" t="s">
        <v>426</v>
      </c>
      <c r="B26" s="94" t="s">
        <v>1</v>
      </c>
      <c r="C26" s="224"/>
      <c r="D26" s="223"/>
      <c r="E26" s="96">
        <v>0</v>
      </c>
      <c r="F26" s="97"/>
      <c r="G26" s="96">
        <v>0</v>
      </c>
      <c r="H26" s="98"/>
      <c r="I26" s="96"/>
      <c r="J26" s="97"/>
      <c r="K26" s="96"/>
      <c r="L26" s="97"/>
      <c r="M26" s="222">
        <f>G26</f>
        <v>0</v>
      </c>
      <c r="N26" s="221"/>
      <c r="O26" s="21"/>
      <c r="P26" s="220" t="s">
        <v>116</v>
      </c>
      <c r="Q26"/>
    </row>
    <row r="27" spans="1:17" ht="90" customHeight="1">
      <c r="A27" s="225" t="s">
        <v>425</v>
      </c>
      <c r="B27" s="94" t="s">
        <v>1</v>
      </c>
      <c r="C27" s="224"/>
      <c r="D27" s="223"/>
      <c r="E27" s="96">
        <v>44</v>
      </c>
      <c r="F27" s="97"/>
      <c r="G27" s="96">
        <v>42</v>
      </c>
      <c r="H27" s="98"/>
      <c r="I27" s="96"/>
      <c r="J27" s="97"/>
      <c r="K27" s="96"/>
      <c r="L27" s="97"/>
      <c r="M27" s="222">
        <f>G27</f>
        <v>42</v>
      </c>
      <c r="N27" s="221"/>
      <c r="O27" s="21"/>
      <c r="P27" s="220" t="s">
        <v>116</v>
      </c>
      <c r="Q27"/>
    </row>
    <row r="28" spans="1:17" s="2" customFormat="1" ht="21.75" customHeight="1">
      <c r="A28" s="90" t="s">
        <v>441</v>
      </c>
      <c r="B28" s="94"/>
      <c r="C28" s="96"/>
      <c r="D28" s="231"/>
      <c r="E28" s="96"/>
      <c r="F28" s="226"/>
      <c r="G28" s="96"/>
      <c r="H28" s="230"/>
      <c r="I28" s="96"/>
      <c r="J28" s="226"/>
      <c r="K28" s="96"/>
      <c r="L28" s="226"/>
      <c r="M28" s="96"/>
      <c r="N28" s="226"/>
      <c r="O28" s="229"/>
      <c r="P28" s="228"/>
    </row>
    <row r="29" spans="1:17" s="2" customFormat="1" ht="21.75" customHeight="1">
      <c r="A29" s="90" t="s">
        <v>442</v>
      </c>
      <c r="B29" s="94"/>
      <c r="C29" s="96"/>
      <c r="D29" s="231"/>
      <c r="E29" s="96"/>
      <c r="F29" s="226"/>
      <c r="G29" s="96"/>
      <c r="H29" s="230"/>
      <c r="I29" s="96"/>
      <c r="J29" s="226"/>
      <c r="K29" s="96"/>
      <c r="L29" s="226"/>
      <c r="M29" s="96"/>
      <c r="N29" s="226"/>
      <c r="O29" s="229"/>
      <c r="P29" s="228"/>
    </row>
    <row r="30" spans="1:17" s="2" customFormat="1" ht="21.75" customHeight="1">
      <c r="A30" s="90" t="s">
        <v>444</v>
      </c>
      <c r="B30" s="94"/>
      <c r="C30" s="96"/>
      <c r="D30" s="231"/>
      <c r="E30" s="96"/>
      <c r="F30" s="226"/>
      <c r="G30" s="96"/>
      <c r="H30" s="230"/>
      <c r="I30" s="96"/>
      <c r="J30" s="226"/>
      <c r="K30" s="96"/>
      <c r="L30" s="226"/>
      <c r="M30" s="96"/>
      <c r="N30" s="226"/>
      <c r="O30" s="229"/>
      <c r="P30" s="228"/>
    </row>
    <row r="31" spans="1:17" s="2" customFormat="1" ht="21.75" customHeight="1">
      <c r="A31" s="90" t="s">
        <v>443</v>
      </c>
      <c r="B31" s="94"/>
      <c r="C31" s="96"/>
      <c r="D31" s="231"/>
      <c r="E31" s="96"/>
      <c r="F31" s="226"/>
      <c r="G31" s="96"/>
      <c r="H31" s="230"/>
      <c r="I31" s="96"/>
      <c r="J31" s="226"/>
      <c r="K31" s="96"/>
      <c r="L31" s="226"/>
      <c r="M31" s="96"/>
      <c r="N31" s="226"/>
      <c r="O31" s="229"/>
      <c r="P31" s="228"/>
    </row>
    <row r="32" spans="1:17" ht="21.75" customHeight="1">
      <c r="A32" s="90" t="s">
        <v>445</v>
      </c>
      <c r="B32" s="94"/>
      <c r="C32" s="96"/>
      <c r="D32" s="231"/>
      <c r="E32" s="96"/>
      <c r="F32" s="226"/>
      <c r="G32" s="96"/>
      <c r="H32" s="230"/>
      <c r="I32" s="96"/>
      <c r="J32" s="226"/>
      <c r="K32" s="96"/>
      <c r="L32" s="226"/>
      <c r="M32" s="96"/>
      <c r="N32" s="226"/>
      <c r="O32" s="229"/>
      <c r="P32" s="228"/>
      <c r="Q32"/>
    </row>
    <row r="33" spans="1:17" ht="15">
      <c r="A33" s="100"/>
      <c r="B33" s="100"/>
      <c r="C33" s="100"/>
      <c r="D33" s="100"/>
      <c r="E33" s="100"/>
      <c r="F33" s="100"/>
      <c r="G33" s="100"/>
      <c r="H33" s="100"/>
      <c r="I33" s="100"/>
      <c r="J33" s="100"/>
      <c r="K33" s="100"/>
      <c r="L33" s="100"/>
      <c r="M33" s="100"/>
      <c r="N33" s="100"/>
      <c r="Q33"/>
    </row>
    <row r="38" spans="1:17" ht="39.950000000000003" customHeight="1">
      <c r="Q38"/>
    </row>
    <row r="39" spans="1:17" ht="39.950000000000003" customHeight="1">
      <c r="Q39"/>
    </row>
    <row r="40" spans="1:17" ht="39.950000000000003" customHeight="1">
      <c r="Q40"/>
    </row>
    <row r="41" spans="1:17" ht="39.950000000000003" customHeight="1">
      <c r="Q41"/>
    </row>
    <row r="42" spans="1:17" ht="39.950000000000003" customHeight="1">
      <c r="Q42"/>
    </row>
    <row r="43" spans="1:17" ht="39.950000000000003" customHeight="1">
      <c r="P43"/>
      <c r="Q43"/>
    </row>
    <row r="44" spans="1:17" ht="39.950000000000003" customHeight="1">
      <c r="P44"/>
      <c r="Q44"/>
    </row>
    <row r="45" spans="1:17" ht="39.950000000000003" customHeight="1">
      <c r="P45"/>
      <c r="Q45"/>
    </row>
  </sheetData>
  <mergeCells count="14">
    <mergeCell ref="A23:N23"/>
    <mergeCell ref="A3:N3"/>
    <mergeCell ref="A5:N5"/>
    <mergeCell ref="A10:N10"/>
    <mergeCell ref="A12:N12"/>
    <mergeCell ref="A17:N17"/>
    <mergeCell ref="M1:N1"/>
    <mergeCell ref="O1:O2"/>
    <mergeCell ref="A1:B2"/>
    <mergeCell ref="C1:D1"/>
    <mergeCell ref="E1:F1"/>
    <mergeCell ref="G1:H1"/>
    <mergeCell ref="I1:J1"/>
    <mergeCell ref="K1:L1"/>
  </mergeCells>
  <pageMargins left="0.74803149606299213" right="0.74803149606299213" top="0.98425196850393704" bottom="0.98425196850393704" header="0.51181102362204722" footer="0.51181102362204722"/>
  <pageSetup paperSize="9" scale="36" firstPageNumber="55" fitToHeight="2" orientation="landscape" useFirstPageNumber="1" r:id="rId1"/>
  <headerFooter alignWithMargins="0">
    <oddFooter>&amp;R Page &amp;P</oddFooter>
  </headerFooter>
  <rowBreaks count="2" manualBreakCount="2">
    <brk id="11" max="14" man="1"/>
    <brk id="22" max="14" man="1"/>
  </rowBreaks>
</worksheet>
</file>

<file path=xl/worksheets/sheet3.xml><?xml version="1.0" encoding="utf-8"?>
<worksheet xmlns="http://schemas.openxmlformats.org/spreadsheetml/2006/main" xmlns:r="http://schemas.openxmlformats.org/officeDocument/2006/relationships">
  <sheetPr>
    <tabColor rgb="FF00B050"/>
  </sheetPr>
  <dimension ref="A1:X321"/>
  <sheetViews>
    <sheetView view="pageBreakPreview" zoomScale="55" zoomScaleNormal="65" zoomScaleSheetLayoutView="55" workbookViewId="0">
      <pane ySplit="1" topLeftCell="A2" activePane="bottomLeft" state="frozen"/>
      <selection activeCell="AA9" sqref="AA9"/>
      <selection pane="bottomLeft" activeCell="Y57" sqref="Y57"/>
    </sheetView>
  </sheetViews>
  <sheetFormatPr defaultRowHeight="18"/>
  <cols>
    <col min="1" max="1" width="60.7109375" customWidth="1"/>
    <col min="2" max="22" width="15" style="9" customWidth="1"/>
    <col min="23" max="23" width="16.7109375" style="9" customWidth="1"/>
    <col min="24" max="24" width="17" style="41" hidden="1" customWidth="1"/>
  </cols>
  <sheetData>
    <row r="1" spans="1:24" ht="249.95" customHeight="1">
      <c r="A1" s="160" t="s">
        <v>311</v>
      </c>
      <c r="B1" s="67" t="s">
        <v>26</v>
      </c>
      <c r="C1" s="128" t="s">
        <v>27</v>
      </c>
      <c r="D1" s="128" t="s">
        <v>28</v>
      </c>
      <c r="E1" s="128" t="s">
        <v>29</v>
      </c>
      <c r="F1" s="128" t="s">
        <v>17</v>
      </c>
      <c r="G1" s="67" t="s">
        <v>30</v>
      </c>
      <c r="H1" s="128" t="s">
        <v>31</v>
      </c>
      <c r="I1" s="128" t="s">
        <v>24</v>
      </c>
      <c r="J1" s="128" t="s">
        <v>32</v>
      </c>
      <c r="K1" s="128" t="s">
        <v>33</v>
      </c>
      <c r="L1" s="67" t="s">
        <v>40</v>
      </c>
      <c r="M1" s="128" t="s">
        <v>34</v>
      </c>
      <c r="N1" s="129" t="s">
        <v>35</v>
      </c>
      <c r="O1" s="128" t="s">
        <v>36</v>
      </c>
      <c r="P1" s="129" t="s">
        <v>37</v>
      </c>
      <c r="Q1" s="67" t="s">
        <v>41</v>
      </c>
      <c r="R1" s="128" t="s">
        <v>20</v>
      </c>
      <c r="S1" s="128" t="s">
        <v>21</v>
      </c>
      <c r="T1" s="128" t="s">
        <v>22</v>
      </c>
      <c r="U1" s="129" t="s">
        <v>38</v>
      </c>
      <c r="V1" s="128" t="s">
        <v>39</v>
      </c>
      <c r="W1" s="10" t="s">
        <v>25</v>
      </c>
      <c r="X1" s="36" t="s">
        <v>129</v>
      </c>
    </row>
    <row r="2" spans="1:24" ht="80.099999999999994" customHeight="1">
      <c r="A2" s="79" t="s">
        <v>110</v>
      </c>
      <c r="B2" s="80"/>
      <c r="C2" s="80"/>
      <c r="D2" s="80"/>
      <c r="E2" s="80"/>
      <c r="F2" s="80"/>
      <c r="G2" s="80"/>
      <c r="H2" s="80"/>
      <c r="I2" s="80"/>
      <c r="J2" s="80"/>
      <c r="K2" s="80"/>
      <c r="L2" s="80"/>
      <c r="M2" s="80"/>
      <c r="N2" s="80"/>
      <c r="O2" s="80"/>
      <c r="P2" s="80"/>
      <c r="Q2" s="80"/>
      <c r="R2" s="80"/>
      <c r="S2" s="80"/>
      <c r="T2" s="80"/>
      <c r="U2" s="80"/>
      <c r="V2" s="80"/>
      <c r="W2" s="80"/>
      <c r="X2" s="37"/>
    </row>
    <row r="3" spans="1:24" ht="39.950000000000003" customHeight="1">
      <c r="A3" s="163" t="s">
        <v>190</v>
      </c>
      <c r="B3" s="164">
        <f>SUM(C3:F3)</f>
        <v>4259</v>
      </c>
      <c r="C3" s="164">
        <f>C4+C6+C8+C10</f>
        <v>1237</v>
      </c>
      <c r="D3" s="164">
        <f>D4+D6+D8+D10</f>
        <v>589</v>
      </c>
      <c r="E3" s="164">
        <f>E4+E6+E8+E10</f>
        <v>737</v>
      </c>
      <c r="F3" s="164">
        <f>F4+F6+F8+F10</f>
        <v>1696</v>
      </c>
      <c r="G3" s="164">
        <f t="shared" ref="G3" si="0">SUM(H3:K3)</f>
        <v>5169</v>
      </c>
      <c r="H3" s="164">
        <f>H4+H6+H8+H10</f>
        <v>516</v>
      </c>
      <c r="I3" s="164">
        <f>I4+I6+I8+I10</f>
        <v>2432</v>
      </c>
      <c r="J3" s="164">
        <f>J4+J6+J8+J10</f>
        <v>1788</v>
      </c>
      <c r="K3" s="164">
        <f>K4+K6+K8+K10</f>
        <v>433</v>
      </c>
      <c r="L3" s="164">
        <f t="shared" ref="L3" si="1">SUM(M3:P3)</f>
        <v>6020</v>
      </c>
      <c r="M3" s="164">
        <f>M4+M6+M8+M10</f>
        <v>2795</v>
      </c>
      <c r="N3" s="164">
        <f>N4+N6+N8+N10</f>
        <v>544</v>
      </c>
      <c r="O3" s="164">
        <f>O4+O6+O8+O10</f>
        <v>846</v>
      </c>
      <c r="P3" s="164">
        <f>P4+P6+P8+P10</f>
        <v>1835</v>
      </c>
      <c r="Q3" s="164">
        <f t="shared" ref="Q3" si="2">+SUM(R3:V3)</f>
        <v>3639</v>
      </c>
      <c r="R3" s="164">
        <f>R4+R6+R8+R10</f>
        <v>1865</v>
      </c>
      <c r="S3" s="164">
        <f>S4+S6+S8+S10</f>
        <v>879</v>
      </c>
      <c r="T3" s="164">
        <f>T4+T6+T8+T10</f>
        <v>387</v>
      </c>
      <c r="U3" s="164">
        <f>U4+U6+U8+U10</f>
        <v>249</v>
      </c>
      <c r="V3" s="164">
        <f>V4+V6+V8+V10</f>
        <v>259</v>
      </c>
      <c r="W3" s="164">
        <f t="shared" ref="W3" si="3">B3+G3+L3+Q3</f>
        <v>19087</v>
      </c>
      <c r="X3" s="38"/>
    </row>
    <row r="4" spans="1:24" ht="39.950000000000003" customHeight="1">
      <c r="A4" s="165" t="s">
        <v>44</v>
      </c>
      <c r="B4" s="164">
        <f>SUM(C4:F4)</f>
        <v>1210</v>
      </c>
      <c r="C4" s="164">
        <v>268</v>
      </c>
      <c r="D4" s="164">
        <v>193</v>
      </c>
      <c r="E4" s="164">
        <v>267</v>
      </c>
      <c r="F4" s="164">
        <v>482</v>
      </c>
      <c r="G4" s="164">
        <f t="shared" ref="G4:G10" si="4">SUM(H4:K4)</f>
        <v>1273</v>
      </c>
      <c r="H4" s="164">
        <v>146</v>
      </c>
      <c r="I4" s="164">
        <v>704</v>
      </c>
      <c r="J4" s="164">
        <v>336</v>
      </c>
      <c r="K4" s="164">
        <v>87</v>
      </c>
      <c r="L4" s="164">
        <f t="shared" ref="L4:L10" si="5">SUM(M4:P4)</f>
        <v>1272</v>
      </c>
      <c r="M4" s="164">
        <v>614</v>
      </c>
      <c r="N4" s="164">
        <v>89</v>
      </c>
      <c r="O4" s="164">
        <v>191</v>
      </c>
      <c r="P4" s="164">
        <v>378</v>
      </c>
      <c r="Q4" s="164">
        <f t="shared" ref="Q4:Q10" si="6">+SUM(R4:V4)</f>
        <v>695</v>
      </c>
      <c r="R4" s="164">
        <v>327</v>
      </c>
      <c r="S4" s="164">
        <v>188</v>
      </c>
      <c r="T4" s="164">
        <v>61</v>
      </c>
      <c r="U4" s="164">
        <v>56</v>
      </c>
      <c r="V4" s="164">
        <v>63</v>
      </c>
      <c r="W4" s="164">
        <f t="shared" ref="W4:W10" si="7">B4+G4+L4+Q4</f>
        <v>4450</v>
      </c>
      <c r="X4" s="37" t="s">
        <v>136</v>
      </c>
    </row>
    <row r="5" spans="1:24" s="1" customFormat="1" ht="39.950000000000003" customHeight="1">
      <c r="A5" s="166"/>
      <c r="B5" s="167">
        <f t="shared" ref="B5:W5" si="8">B4/B3</f>
        <v>0.28410424982390231</v>
      </c>
      <c r="C5" s="167">
        <f t="shared" si="8"/>
        <v>0.21665319320937754</v>
      </c>
      <c r="D5" s="167">
        <f t="shared" si="8"/>
        <v>0.32767402376910015</v>
      </c>
      <c r="E5" s="167">
        <f t="shared" si="8"/>
        <v>0.36227951153324289</v>
      </c>
      <c r="F5" s="167">
        <f t="shared" si="8"/>
        <v>0.28419811320754718</v>
      </c>
      <c r="G5" s="167">
        <f t="shared" si="8"/>
        <v>0.24627587541110466</v>
      </c>
      <c r="H5" s="167">
        <f t="shared" si="8"/>
        <v>0.28294573643410853</v>
      </c>
      <c r="I5" s="167">
        <f t="shared" si="8"/>
        <v>0.28947368421052633</v>
      </c>
      <c r="J5" s="167">
        <f t="shared" si="8"/>
        <v>0.18791946308724833</v>
      </c>
      <c r="K5" s="167">
        <f t="shared" si="8"/>
        <v>0.20092378752886836</v>
      </c>
      <c r="L5" s="167">
        <f t="shared" si="8"/>
        <v>0.21129568106312294</v>
      </c>
      <c r="M5" s="167">
        <f t="shared" si="8"/>
        <v>0.21967799642218247</v>
      </c>
      <c r="N5" s="167">
        <f t="shared" si="8"/>
        <v>0.16360294117647059</v>
      </c>
      <c r="O5" s="167">
        <f t="shared" si="8"/>
        <v>0.22576832151300236</v>
      </c>
      <c r="P5" s="167">
        <f t="shared" si="8"/>
        <v>0.20599455040871933</v>
      </c>
      <c r="Q5" s="167">
        <f t="shared" si="8"/>
        <v>0.19098653476229732</v>
      </c>
      <c r="R5" s="167">
        <f t="shared" si="8"/>
        <v>0.17533512064343162</v>
      </c>
      <c r="S5" s="167">
        <f t="shared" si="8"/>
        <v>0.21387940841865757</v>
      </c>
      <c r="T5" s="167">
        <f t="shared" si="8"/>
        <v>0.15762273901808785</v>
      </c>
      <c r="U5" s="167">
        <f t="shared" si="8"/>
        <v>0.22489959839357429</v>
      </c>
      <c r="V5" s="167">
        <f t="shared" si="8"/>
        <v>0.24324324324324326</v>
      </c>
      <c r="W5" s="167">
        <f t="shared" si="8"/>
        <v>0.23314297689526903</v>
      </c>
      <c r="X5" s="37"/>
    </row>
    <row r="6" spans="1:24" ht="39.950000000000003" customHeight="1">
      <c r="A6" s="165" t="s">
        <v>45</v>
      </c>
      <c r="B6" s="164">
        <f t="shared" ref="B6:B10" si="9">SUM(C6:F6)</f>
        <v>1057</v>
      </c>
      <c r="C6" s="164">
        <v>290</v>
      </c>
      <c r="D6" s="164">
        <v>187</v>
      </c>
      <c r="E6" s="164">
        <v>98</v>
      </c>
      <c r="F6" s="164">
        <v>482</v>
      </c>
      <c r="G6" s="164">
        <f t="shared" si="4"/>
        <v>1894</v>
      </c>
      <c r="H6" s="164">
        <v>152</v>
      </c>
      <c r="I6" s="164">
        <v>856</v>
      </c>
      <c r="J6" s="164">
        <v>778</v>
      </c>
      <c r="K6" s="164">
        <v>108</v>
      </c>
      <c r="L6" s="164">
        <f t="shared" si="5"/>
        <v>2625</v>
      </c>
      <c r="M6" s="164">
        <v>1376</v>
      </c>
      <c r="N6" s="164">
        <v>213</v>
      </c>
      <c r="O6" s="164">
        <v>183</v>
      </c>
      <c r="P6" s="164">
        <v>853</v>
      </c>
      <c r="Q6" s="164">
        <f t="shared" si="6"/>
        <v>1295</v>
      </c>
      <c r="R6" s="164">
        <v>694</v>
      </c>
      <c r="S6" s="164">
        <v>332</v>
      </c>
      <c r="T6" s="164">
        <v>99</v>
      </c>
      <c r="U6" s="164">
        <v>90</v>
      </c>
      <c r="V6" s="164">
        <v>80</v>
      </c>
      <c r="W6" s="164">
        <f t="shared" si="7"/>
        <v>6871</v>
      </c>
      <c r="X6" s="39" t="s">
        <v>137</v>
      </c>
    </row>
    <row r="7" spans="1:24" s="1" customFormat="1" ht="39.950000000000003" customHeight="1">
      <c r="A7" s="166"/>
      <c r="B7" s="167">
        <f t="shared" ref="B7:W7" si="10">B6/B3</f>
        <v>0.24818032401972295</v>
      </c>
      <c r="C7" s="167">
        <f t="shared" si="10"/>
        <v>0.23443815683104285</v>
      </c>
      <c r="D7" s="167">
        <f t="shared" si="10"/>
        <v>0.31748726655348047</v>
      </c>
      <c r="E7" s="167">
        <f t="shared" si="10"/>
        <v>0.13297150610583447</v>
      </c>
      <c r="F7" s="167">
        <f t="shared" si="10"/>
        <v>0.28419811320754718</v>
      </c>
      <c r="G7" s="167">
        <f t="shared" si="10"/>
        <v>0.36641516734378021</v>
      </c>
      <c r="H7" s="167">
        <f t="shared" si="10"/>
        <v>0.29457364341085274</v>
      </c>
      <c r="I7" s="167">
        <f t="shared" si="10"/>
        <v>0.35197368421052633</v>
      </c>
      <c r="J7" s="167">
        <f t="shared" si="10"/>
        <v>0.43512304250559286</v>
      </c>
      <c r="K7" s="167">
        <f t="shared" si="10"/>
        <v>0.24942263279445728</v>
      </c>
      <c r="L7" s="167">
        <f t="shared" si="10"/>
        <v>0.43604651162790697</v>
      </c>
      <c r="M7" s="167">
        <f t="shared" si="10"/>
        <v>0.49230769230769234</v>
      </c>
      <c r="N7" s="167">
        <f t="shared" si="10"/>
        <v>0.39154411764705882</v>
      </c>
      <c r="O7" s="167">
        <f t="shared" si="10"/>
        <v>0.21631205673758866</v>
      </c>
      <c r="P7" s="167">
        <f t="shared" si="10"/>
        <v>0.464850136239782</v>
      </c>
      <c r="Q7" s="167">
        <f t="shared" si="10"/>
        <v>0.35586699642759001</v>
      </c>
      <c r="R7" s="167">
        <f t="shared" si="10"/>
        <v>0.37211796246648793</v>
      </c>
      <c r="S7" s="167">
        <f t="shared" si="10"/>
        <v>0.37770193401592717</v>
      </c>
      <c r="T7" s="167">
        <f t="shared" si="10"/>
        <v>0.2558139534883721</v>
      </c>
      <c r="U7" s="167">
        <f t="shared" si="10"/>
        <v>0.36144578313253012</v>
      </c>
      <c r="V7" s="167">
        <f t="shared" si="10"/>
        <v>0.30888030888030887</v>
      </c>
      <c r="W7" s="167">
        <f t="shared" si="10"/>
        <v>0.35998323466233562</v>
      </c>
      <c r="X7" s="38"/>
    </row>
    <row r="8" spans="1:24" ht="39.950000000000003" customHeight="1">
      <c r="A8" s="165" t="s">
        <v>46</v>
      </c>
      <c r="B8" s="164">
        <f t="shared" si="9"/>
        <v>708</v>
      </c>
      <c r="C8" s="164">
        <v>177</v>
      </c>
      <c r="D8" s="164">
        <v>98</v>
      </c>
      <c r="E8" s="164">
        <v>150</v>
      </c>
      <c r="F8" s="164">
        <v>283</v>
      </c>
      <c r="G8" s="164">
        <f t="shared" si="4"/>
        <v>672</v>
      </c>
      <c r="H8" s="164">
        <v>80</v>
      </c>
      <c r="I8" s="164">
        <v>323</v>
      </c>
      <c r="J8" s="164">
        <v>158</v>
      </c>
      <c r="K8" s="164">
        <v>111</v>
      </c>
      <c r="L8" s="164">
        <f t="shared" si="5"/>
        <v>935</v>
      </c>
      <c r="M8" s="164">
        <v>373</v>
      </c>
      <c r="N8" s="164">
        <v>60</v>
      </c>
      <c r="O8" s="164">
        <v>195</v>
      </c>
      <c r="P8" s="164">
        <v>307</v>
      </c>
      <c r="Q8" s="164">
        <f t="shared" si="6"/>
        <v>727</v>
      </c>
      <c r="R8" s="164">
        <v>379</v>
      </c>
      <c r="S8" s="164">
        <v>152</v>
      </c>
      <c r="T8" s="164">
        <v>78</v>
      </c>
      <c r="U8" s="164">
        <v>52</v>
      </c>
      <c r="V8" s="164">
        <v>66</v>
      </c>
      <c r="W8" s="164">
        <f t="shared" si="7"/>
        <v>3042</v>
      </c>
      <c r="X8" s="39" t="s">
        <v>138</v>
      </c>
    </row>
    <row r="9" spans="1:24" s="1" customFormat="1" ht="39.950000000000003" customHeight="1">
      <c r="A9" s="166"/>
      <c r="B9" s="167">
        <f t="shared" ref="B9:W9" si="11">B8/B3</f>
        <v>0.166236205682085</v>
      </c>
      <c r="C9" s="167">
        <f t="shared" si="11"/>
        <v>0.14308811641067098</v>
      </c>
      <c r="D9" s="167">
        <f t="shared" si="11"/>
        <v>0.166383701188455</v>
      </c>
      <c r="E9" s="167">
        <f t="shared" si="11"/>
        <v>0.20352781546811397</v>
      </c>
      <c r="F9" s="167">
        <f t="shared" si="11"/>
        <v>0.16686320754716982</v>
      </c>
      <c r="G9" s="167">
        <f t="shared" si="11"/>
        <v>0.13000580383052815</v>
      </c>
      <c r="H9" s="167">
        <f t="shared" si="11"/>
        <v>0.15503875968992248</v>
      </c>
      <c r="I9" s="167">
        <f t="shared" si="11"/>
        <v>0.1328125</v>
      </c>
      <c r="J9" s="167">
        <f t="shared" si="11"/>
        <v>8.8366890380313201E-2</v>
      </c>
      <c r="K9" s="167">
        <f t="shared" si="11"/>
        <v>0.25635103926096997</v>
      </c>
      <c r="L9" s="167">
        <f t="shared" si="11"/>
        <v>0.15531561461794019</v>
      </c>
      <c r="M9" s="167">
        <f t="shared" si="11"/>
        <v>0.13345259391771019</v>
      </c>
      <c r="N9" s="167">
        <f t="shared" si="11"/>
        <v>0.11029411764705882</v>
      </c>
      <c r="O9" s="167">
        <f t="shared" si="11"/>
        <v>0.23049645390070922</v>
      </c>
      <c r="P9" s="167">
        <f t="shared" si="11"/>
        <v>0.16730245231607629</v>
      </c>
      <c r="Q9" s="167">
        <f t="shared" si="11"/>
        <v>0.19978015938444627</v>
      </c>
      <c r="R9" s="167">
        <f t="shared" si="11"/>
        <v>0.20321715817694369</v>
      </c>
      <c r="S9" s="167">
        <f t="shared" si="11"/>
        <v>0.17292377701934017</v>
      </c>
      <c r="T9" s="167">
        <f t="shared" si="11"/>
        <v>0.20155038759689922</v>
      </c>
      <c r="U9" s="167">
        <f t="shared" si="11"/>
        <v>0.20883534136546184</v>
      </c>
      <c r="V9" s="167">
        <f t="shared" si="11"/>
        <v>0.25482625482625482</v>
      </c>
      <c r="W9" s="167">
        <f t="shared" si="11"/>
        <v>0.15937549117200189</v>
      </c>
      <c r="X9" s="38"/>
    </row>
    <row r="10" spans="1:24" ht="39.950000000000003" customHeight="1">
      <c r="A10" s="165" t="s">
        <v>47</v>
      </c>
      <c r="B10" s="164">
        <f t="shared" si="9"/>
        <v>1284</v>
      </c>
      <c r="C10" s="164">
        <v>502</v>
      </c>
      <c r="D10" s="164">
        <v>111</v>
      </c>
      <c r="E10" s="164">
        <v>222</v>
      </c>
      <c r="F10" s="164">
        <v>449</v>
      </c>
      <c r="G10" s="164">
        <f t="shared" si="4"/>
        <v>1330</v>
      </c>
      <c r="H10" s="164">
        <v>138</v>
      </c>
      <c r="I10" s="164">
        <v>549</v>
      </c>
      <c r="J10" s="164">
        <v>516</v>
      </c>
      <c r="K10" s="164">
        <v>127</v>
      </c>
      <c r="L10" s="164">
        <f t="shared" si="5"/>
        <v>1188</v>
      </c>
      <c r="M10" s="164">
        <v>432</v>
      </c>
      <c r="N10" s="164">
        <v>182</v>
      </c>
      <c r="O10" s="164">
        <v>277</v>
      </c>
      <c r="P10" s="164">
        <v>297</v>
      </c>
      <c r="Q10" s="164">
        <f t="shared" si="6"/>
        <v>922</v>
      </c>
      <c r="R10" s="164">
        <v>465</v>
      </c>
      <c r="S10" s="164">
        <v>207</v>
      </c>
      <c r="T10" s="164">
        <v>149</v>
      </c>
      <c r="U10" s="164">
        <v>51</v>
      </c>
      <c r="V10" s="164">
        <v>50</v>
      </c>
      <c r="W10" s="164">
        <f t="shared" si="7"/>
        <v>4724</v>
      </c>
      <c r="X10" s="39" t="s">
        <v>139</v>
      </c>
    </row>
    <row r="11" spans="1:24" s="1" customFormat="1" ht="39.950000000000003" customHeight="1">
      <c r="A11" s="166"/>
      <c r="B11" s="167">
        <f t="shared" ref="B11:W11" si="12">B10/B3</f>
        <v>0.30147922047428977</v>
      </c>
      <c r="C11" s="167">
        <f t="shared" si="12"/>
        <v>0.40582053354890862</v>
      </c>
      <c r="D11" s="167">
        <f t="shared" si="12"/>
        <v>0.18845500848896435</v>
      </c>
      <c r="E11" s="167">
        <f t="shared" si="12"/>
        <v>0.3012211668928087</v>
      </c>
      <c r="F11" s="167">
        <f t="shared" si="12"/>
        <v>0.26474056603773582</v>
      </c>
      <c r="G11" s="167">
        <f t="shared" si="12"/>
        <v>0.25730315341458698</v>
      </c>
      <c r="H11" s="167">
        <f t="shared" si="12"/>
        <v>0.26744186046511625</v>
      </c>
      <c r="I11" s="167">
        <f t="shared" si="12"/>
        <v>0.22574013157894737</v>
      </c>
      <c r="J11" s="167">
        <f t="shared" si="12"/>
        <v>0.28859060402684567</v>
      </c>
      <c r="K11" s="167">
        <f t="shared" si="12"/>
        <v>0.29330254041570436</v>
      </c>
      <c r="L11" s="167">
        <f t="shared" si="12"/>
        <v>0.1973421926910299</v>
      </c>
      <c r="M11" s="167">
        <f t="shared" si="12"/>
        <v>0.15456171735241503</v>
      </c>
      <c r="N11" s="167">
        <f t="shared" si="12"/>
        <v>0.33455882352941174</v>
      </c>
      <c r="O11" s="167">
        <f t="shared" si="12"/>
        <v>0.32742316784869974</v>
      </c>
      <c r="P11" s="167">
        <f t="shared" si="12"/>
        <v>0.16185286103542235</v>
      </c>
      <c r="Q11" s="167">
        <f t="shared" si="12"/>
        <v>0.2533663094256664</v>
      </c>
      <c r="R11" s="167">
        <f t="shared" si="12"/>
        <v>0.24932975871313673</v>
      </c>
      <c r="S11" s="167">
        <f t="shared" si="12"/>
        <v>0.23549488054607509</v>
      </c>
      <c r="T11" s="167">
        <f t="shared" si="12"/>
        <v>0.38501291989664083</v>
      </c>
      <c r="U11" s="167">
        <f t="shared" si="12"/>
        <v>0.20481927710843373</v>
      </c>
      <c r="V11" s="167">
        <f t="shared" si="12"/>
        <v>0.19305019305019305</v>
      </c>
      <c r="W11" s="167">
        <f t="shared" si="12"/>
        <v>0.24749829727039346</v>
      </c>
      <c r="X11" s="38"/>
    </row>
    <row r="12" spans="1:24" ht="39.950000000000003" customHeight="1">
      <c r="A12" s="72" t="s">
        <v>235</v>
      </c>
      <c r="B12" s="73">
        <f>SUM(C12:F12)</f>
        <v>1222</v>
      </c>
      <c r="C12" s="27">
        <f>C13+C15+C17+C19</f>
        <v>312</v>
      </c>
      <c r="D12" s="27">
        <f>D13+D15+D17+D19</f>
        <v>130</v>
      </c>
      <c r="E12" s="27">
        <f>E13+E15+E17+E19</f>
        <v>178</v>
      </c>
      <c r="F12" s="27">
        <f>F13+F15+F17+F19</f>
        <v>602</v>
      </c>
      <c r="G12" s="73">
        <f t="shared" ref="G12:G13" si="13">SUM(H12:K12)</f>
        <v>1513</v>
      </c>
      <c r="H12" s="27">
        <f>H13+H15+H17+H19</f>
        <v>182</v>
      </c>
      <c r="I12" s="27">
        <f>I13+I15+I17+I19</f>
        <v>750</v>
      </c>
      <c r="J12" s="27">
        <f>J13+J15+J17+J19</f>
        <v>490</v>
      </c>
      <c r="K12" s="27">
        <f>K13+K15+K17+K19</f>
        <v>91</v>
      </c>
      <c r="L12" s="73">
        <f t="shared" ref="L12:L13" si="14">SUM(M12:P12)</f>
        <v>1671</v>
      </c>
      <c r="M12" s="27">
        <f>M13+M15+M17+M19</f>
        <v>699</v>
      </c>
      <c r="N12" s="27">
        <f>N13+N15+N17+N19</f>
        <v>164</v>
      </c>
      <c r="O12" s="27">
        <f>O13+O15+O17+O19</f>
        <v>303</v>
      </c>
      <c r="P12" s="27">
        <f>P13+P15+P17+P19</f>
        <v>505</v>
      </c>
      <c r="Q12" s="73">
        <f t="shared" ref="Q12:Q13" si="15">+SUM(R12:V12)</f>
        <v>1052</v>
      </c>
      <c r="R12" s="27">
        <f>R13+R15+R17+R19</f>
        <v>519</v>
      </c>
      <c r="S12" s="27">
        <f>S13+S15+S17+S19</f>
        <v>281</v>
      </c>
      <c r="T12" s="27">
        <f>T13+T15+T17+T19</f>
        <v>100</v>
      </c>
      <c r="U12" s="27">
        <f>U13+U15+U17+U19</f>
        <v>82</v>
      </c>
      <c r="V12" s="27">
        <f>V13+V15+V17+V19</f>
        <v>70</v>
      </c>
      <c r="W12" s="5">
        <f t="shared" ref="W12:W13" si="16">B12+G12+L12+Q12</f>
        <v>5458</v>
      </c>
      <c r="X12" s="38"/>
    </row>
    <row r="13" spans="1:24" ht="39.950000000000003" customHeight="1">
      <c r="A13" s="126" t="s">
        <v>44</v>
      </c>
      <c r="B13" s="73">
        <f>SUM(C13:F13)</f>
        <v>340</v>
      </c>
      <c r="C13" s="27">
        <v>69</v>
      </c>
      <c r="D13" s="27">
        <v>29</v>
      </c>
      <c r="E13" s="27">
        <v>80</v>
      </c>
      <c r="F13" s="27">
        <v>162</v>
      </c>
      <c r="G13" s="73">
        <f t="shared" si="13"/>
        <v>441</v>
      </c>
      <c r="H13" s="27">
        <v>52</v>
      </c>
      <c r="I13" s="27">
        <v>208</v>
      </c>
      <c r="J13" s="27">
        <v>138</v>
      </c>
      <c r="K13" s="27">
        <v>43</v>
      </c>
      <c r="L13" s="73">
        <f t="shared" si="14"/>
        <v>381</v>
      </c>
      <c r="M13" s="27">
        <v>162</v>
      </c>
      <c r="N13" s="27">
        <v>26</v>
      </c>
      <c r="O13" s="27">
        <v>67</v>
      </c>
      <c r="P13" s="27">
        <v>126</v>
      </c>
      <c r="Q13" s="73">
        <f t="shared" si="15"/>
        <v>232</v>
      </c>
      <c r="R13" s="27">
        <v>72</v>
      </c>
      <c r="S13" s="27">
        <v>78</v>
      </c>
      <c r="T13" s="27">
        <v>24</v>
      </c>
      <c r="U13" s="27">
        <v>26</v>
      </c>
      <c r="V13" s="27">
        <v>32</v>
      </c>
      <c r="W13" s="5">
        <f t="shared" si="16"/>
        <v>1394</v>
      </c>
      <c r="X13" s="37" t="s">
        <v>136</v>
      </c>
    </row>
    <row r="14" spans="1:24" ht="39.950000000000003" customHeight="1">
      <c r="A14" s="124"/>
      <c r="B14" s="82">
        <f t="shared" ref="B14:W14" si="17">B13/B12</f>
        <v>0.27823240589198034</v>
      </c>
      <c r="C14" s="83">
        <f t="shared" si="17"/>
        <v>0.22115384615384615</v>
      </c>
      <c r="D14" s="83">
        <f t="shared" si="17"/>
        <v>0.22307692307692309</v>
      </c>
      <c r="E14" s="83">
        <f t="shared" si="17"/>
        <v>0.449438202247191</v>
      </c>
      <c r="F14" s="83">
        <f t="shared" si="17"/>
        <v>0.26910299003322258</v>
      </c>
      <c r="G14" s="82">
        <f t="shared" si="17"/>
        <v>0.29147389292795772</v>
      </c>
      <c r="H14" s="83">
        <f t="shared" si="17"/>
        <v>0.2857142857142857</v>
      </c>
      <c r="I14" s="83">
        <f t="shared" si="17"/>
        <v>0.27733333333333332</v>
      </c>
      <c r="J14" s="83">
        <f t="shared" si="17"/>
        <v>0.28163265306122448</v>
      </c>
      <c r="K14" s="83">
        <f t="shared" si="17"/>
        <v>0.47252747252747251</v>
      </c>
      <c r="L14" s="82">
        <f t="shared" si="17"/>
        <v>0.22800718132854578</v>
      </c>
      <c r="M14" s="83">
        <f t="shared" si="17"/>
        <v>0.23175965665236051</v>
      </c>
      <c r="N14" s="83">
        <f t="shared" si="17"/>
        <v>0.15853658536585366</v>
      </c>
      <c r="O14" s="83">
        <f t="shared" si="17"/>
        <v>0.22112211221122113</v>
      </c>
      <c r="P14" s="83">
        <f t="shared" si="17"/>
        <v>0.2495049504950495</v>
      </c>
      <c r="Q14" s="82">
        <f t="shared" si="17"/>
        <v>0.22053231939163498</v>
      </c>
      <c r="R14" s="83">
        <f t="shared" si="17"/>
        <v>0.13872832369942195</v>
      </c>
      <c r="S14" s="83">
        <f t="shared" si="17"/>
        <v>0.27758007117437722</v>
      </c>
      <c r="T14" s="83">
        <f t="shared" si="17"/>
        <v>0.24</v>
      </c>
      <c r="U14" s="83">
        <f t="shared" si="17"/>
        <v>0.31707317073170732</v>
      </c>
      <c r="V14" s="83">
        <f t="shared" si="17"/>
        <v>0.45714285714285713</v>
      </c>
      <c r="W14" s="7">
        <f t="shared" si="17"/>
        <v>0.25540491022352513</v>
      </c>
      <c r="X14" s="37"/>
    </row>
    <row r="15" spans="1:24" ht="39.950000000000003" customHeight="1">
      <c r="A15" s="126" t="s">
        <v>45</v>
      </c>
      <c r="B15" s="73">
        <f t="shared" ref="B15" si="18">SUM(C15:F15)</f>
        <v>353</v>
      </c>
      <c r="C15" s="27">
        <v>98</v>
      </c>
      <c r="D15" s="27">
        <v>53</v>
      </c>
      <c r="E15" s="27">
        <v>17</v>
      </c>
      <c r="F15" s="27">
        <v>185</v>
      </c>
      <c r="G15" s="73">
        <f t="shared" ref="G15" si="19">SUM(H15:K15)</f>
        <v>555</v>
      </c>
      <c r="H15" s="27">
        <v>63</v>
      </c>
      <c r="I15" s="27">
        <v>283</v>
      </c>
      <c r="J15" s="27">
        <v>189</v>
      </c>
      <c r="K15" s="27">
        <v>20</v>
      </c>
      <c r="L15" s="73">
        <f t="shared" ref="L15" si="20">SUM(M15:P15)</f>
        <v>656</v>
      </c>
      <c r="M15" s="27">
        <v>301</v>
      </c>
      <c r="N15" s="27">
        <v>70</v>
      </c>
      <c r="O15" s="27">
        <v>77</v>
      </c>
      <c r="P15" s="27">
        <v>208</v>
      </c>
      <c r="Q15" s="73">
        <f t="shared" ref="Q15" si="21">+SUM(R15:V15)</f>
        <v>332</v>
      </c>
      <c r="R15" s="27">
        <v>189</v>
      </c>
      <c r="S15" s="27">
        <v>93</v>
      </c>
      <c r="T15" s="27">
        <v>11</v>
      </c>
      <c r="U15" s="27">
        <v>28</v>
      </c>
      <c r="V15" s="27">
        <v>11</v>
      </c>
      <c r="W15" s="5">
        <f t="shared" ref="W15" si="22">B15+G15+L15+Q15</f>
        <v>1896</v>
      </c>
      <c r="X15" s="39" t="s">
        <v>137</v>
      </c>
    </row>
    <row r="16" spans="1:24" ht="39.950000000000003" customHeight="1">
      <c r="A16" s="124"/>
      <c r="B16" s="82">
        <f t="shared" ref="B16:W16" si="23">B15/B12</f>
        <v>0.28887070376432078</v>
      </c>
      <c r="C16" s="83">
        <f t="shared" si="23"/>
        <v>0.3141025641025641</v>
      </c>
      <c r="D16" s="83">
        <f t="shared" si="23"/>
        <v>0.40769230769230769</v>
      </c>
      <c r="E16" s="83">
        <f t="shared" si="23"/>
        <v>9.5505617977528087E-2</v>
      </c>
      <c r="F16" s="83">
        <f t="shared" si="23"/>
        <v>0.30730897009966779</v>
      </c>
      <c r="G16" s="82">
        <f t="shared" si="23"/>
        <v>0.36682088565763382</v>
      </c>
      <c r="H16" s="83">
        <f t="shared" si="23"/>
        <v>0.34615384615384615</v>
      </c>
      <c r="I16" s="83">
        <f t="shared" si="23"/>
        <v>0.37733333333333335</v>
      </c>
      <c r="J16" s="83">
        <f t="shared" si="23"/>
        <v>0.38571428571428573</v>
      </c>
      <c r="K16" s="83">
        <f t="shared" si="23"/>
        <v>0.21978021978021978</v>
      </c>
      <c r="L16" s="82">
        <f t="shared" si="23"/>
        <v>0.39257929383602636</v>
      </c>
      <c r="M16" s="83">
        <f t="shared" si="23"/>
        <v>0.43061516452074394</v>
      </c>
      <c r="N16" s="83">
        <f t="shared" si="23"/>
        <v>0.42682926829268292</v>
      </c>
      <c r="O16" s="83">
        <f t="shared" si="23"/>
        <v>0.25412541254125415</v>
      </c>
      <c r="P16" s="83">
        <f t="shared" si="23"/>
        <v>0.41188118811881186</v>
      </c>
      <c r="Q16" s="82">
        <f t="shared" si="23"/>
        <v>0.31558935361216728</v>
      </c>
      <c r="R16" s="83">
        <f t="shared" si="23"/>
        <v>0.36416184971098264</v>
      </c>
      <c r="S16" s="83">
        <f t="shared" si="23"/>
        <v>0.33096085409252668</v>
      </c>
      <c r="T16" s="83">
        <f t="shared" si="23"/>
        <v>0.11</v>
      </c>
      <c r="U16" s="83">
        <f t="shared" si="23"/>
        <v>0.34146341463414637</v>
      </c>
      <c r="V16" s="83">
        <f t="shared" si="23"/>
        <v>0.15714285714285714</v>
      </c>
      <c r="W16" s="7">
        <f t="shared" si="23"/>
        <v>0.34737999267130815</v>
      </c>
      <c r="X16" s="38"/>
    </row>
    <row r="17" spans="1:24" ht="39.950000000000003" customHeight="1">
      <c r="A17" s="126" t="s">
        <v>46</v>
      </c>
      <c r="B17" s="73">
        <f t="shared" ref="B17" si="24">SUM(C17:F17)</f>
        <v>199</v>
      </c>
      <c r="C17" s="27">
        <v>36</v>
      </c>
      <c r="D17" s="27">
        <v>24</v>
      </c>
      <c r="E17" s="27">
        <v>34</v>
      </c>
      <c r="F17" s="27">
        <v>105</v>
      </c>
      <c r="G17" s="73">
        <f t="shared" ref="G17" si="25">SUM(H17:K17)</f>
        <v>181</v>
      </c>
      <c r="H17" s="27">
        <v>30</v>
      </c>
      <c r="I17" s="27">
        <v>79</v>
      </c>
      <c r="J17" s="27">
        <v>51</v>
      </c>
      <c r="K17" s="27">
        <v>21</v>
      </c>
      <c r="L17" s="73">
        <f t="shared" ref="L17" si="26">SUM(M17:P17)</f>
        <v>271</v>
      </c>
      <c r="M17" s="27">
        <v>106</v>
      </c>
      <c r="N17" s="27">
        <v>17</v>
      </c>
      <c r="O17" s="27">
        <v>68</v>
      </c>
      <c r="P17" s="27">
        <v>80</v>
      </c>
      <c r="Q17" s="73">
        <f t="shared" ref="Q17" si="27">+SUM(R17:V17)</f>
        <v>270</v>
      </c>
      <c r="R17" s="27">
        <v>145</v>
      </c>
      <c r="S17" s="27">
        <v>47</v>
      </c>
      <c r="T17" s="27">
        <v>45</v>
      </c>
      <c r="U17" s="27">
        <v>23</v>
      </c>
      <c r="V17" s="27">
        <v>10</v>
      </c>
      <c r="W17" s="5">
        <f t="shared" ref="W17" si="28">B17+G17+L17+Q17</f>
        <v>921</v>
      </c>
      <c r="X17" s="39" t="s">
        <v>138</v>
      </c>
    </row>
    <row r="18" spans="1:24" ht="39.950000000000003" customHeight="1">
      <c r="A18" s="124"/>
      <c r="B18" s="82">
        <f t="shared" ref="B18:W18" si="29">B17/B12</f>
        <v>0.16284779050736498</v>
      </c>
      <c r="C18" s="83">
        <f t="shared" si="29"/>
        <v>0.11538461538461539</v>
      </c>
      <c r="D18" s="83">
        <f t="shared" si="29"/>
        <v>0.18461538461538463</v>
      </c>
      <c r="E18" s="83">
        <f t="shared" si="29"/>
        <v>0.19101123595505617</v>
      </c>
      <c r="F18" s="83">
        <f t="shared" si="29"/>
        <v>0.1744186046511628</v>
      </c>
      <c r="G18" s="82">
        <f t="shared" si="29"/>
        <v>0.11962987442167879</v>
      </c>
      <c r="H18" s="83">
        <f t="shared" si="29"/>
        <v>0.16483516483516483</v>
      </c>
      <c r="I18" s="83">
        <f t="shared" si="29"/>
        <v>0.10533333333333333</v>
      </c>
      <c r="J18" s="83">
        <f t="shared" si="29"/>
        <v>0.10408163265306122</v>
      </c>
      <c r="K18" s="83">
        <f t="shared" si="29"/>
        <v>0.23076923076923078</v>
      </c>
      <c r="L18" s="82">
        <f t="shared" si="29"/>
        <v>0.16217833632555356</v>
      </c>
      <c r="M18" s="83">
        <f t="shared" si="29"/>
        <v>0.15164520743919885</v>
      </c>
      <c r="N18" s="83">
        <f t="shared" si="29"/>
        <v>0.10365853658536585</v>
      </c>
      <c r="O18" s="83">
        <f t="shared" si="29"/>
        <v>0.22442244224422442</v>
      </c>
      <c r="P18" s="83">
        <f t="shared" si="29"/>
        <v>0.15841584158415842</v>
      </c>
      <c r="Q18" s="82">
        <f t="shared" si="29"/>
        <v>0.25665399239543724</v>
      </c>
      <c r="R18" s="83">
        <f t="shared" si="29"/>
        <v>0.279383429672447</v>
      </c>
      <c r="S18" s="83">
        <f t="shared" si="29"/>
        <v>0.16725978647686832</v>
      </c>
      <c r="T18" s="83">
        <f t="shared" si="29"/>
        <v>0.45</v>
      </c>
      <c r="U18" s="83">
        <f t="shared" si="29"/>
        <v>0.28048780487804881</v>
      </c>
      <c r="V18" s="83">
        <f t="shared" si="29"/>
        <v>0.14285714285714285</v>
      </c>
      <c r="W18" s="7">
        <f t="shared" si="29"/>
        <v>0.16874312935141078</v>
      </c>
      <c r="X18" s="38"/>
    </row>
    <row r="19" spans="1:24" ht="39.950000000000003" customHeight="1">
      <c r="A19" s="126" t="s">
        <v>47</v>
      </c>
      <c r="B19" s="73">
        <f t="shared" ref="B19" si="30">SUM(C19:F19)</f>
        <v>330</v>
      </c>
      <c r="C19" s="27">
        <v>109</v>
      </c>
      <c r="D19" s="27">
        <v>24</v>
      </c>
      <c r="E19" s="27">
        <v>47</v>
      </c>
      <c r="F19" s="27">
        <v>150</v>
      </c>
      <c r="G19" s="73">
        <f t="shared" ref="G19:G22" si="31">SUM(H19:K19)</f>
        <v>336</v>
      </c>
      <c r="H19" s="27">
        <v>37</v>
      </c>
      <c r="I19" s="27">
        <v>180</v>
      </c>
      <c r="J19" s="27">
        <v>112</v>
      </c>
      <c r="K19" s="27">
        <v>7</v>
      </c>
      <c r="L19" s="73">
        <f t="shared" ref="L19:L22" si="32">SUM(M19:P19)</f>
        <v>363</v>
      </c>
      <c r="M19" s="27">
        <v>130</v>
      </c>
      <c r="N19" s="27">
        <v>51</v>
      </c>
      <c r="O19" s="27">
        <v>91</v>
      </c>
      <c r="P19" s="27">
        <v>91</v>
      </c>
      <c r="Q19" s="73">
        <f t="shared" ref="Q19:Q22" si="33">+SUM(R19:V19)</f>
        <v>218</v>
      </c>
      <c r="R19" s="27">
        <v>113</v>
      </c>
      <c r="S19" s="27">
        <v>63</v>
      </c>
      <c r="T19" s="27">
        <v>20</v>
      </c>
      <c r="U19" s="27">
        <v>5</v>
      </c>
      <c r="V19" s="27">
        <v>17</v>
      </c>
      <c r="W19" s="5">
        <f t="shared" ref="W19:W22" si="34">B19+G19+L19+Q19</f>
        <v>1247</v>
      </c>
      <c r="X19" s="39" t="s">
        <v>139</v>
      </c>
    </row>
    <row r="20" spans="1:24" ht="39.950000000000003" customHeight="1">
      <c r="A20" s="124"/>
      <c r="B20" s="82">
        <f>B19/B12</f>
        <v>0.27004909983633391</v>
      </c>
      <c r="C20" s="83">
        <f t="shared" ref="C20:W20" si="35">C19/C12</f>
        <v>0.34935897435897434</v>
      </c>
      <c r="D20" s="83">
        <f t="shared" si="35"/>
        <v>0.18461538461538463</v>
      </c>
      <c r="E20" s="83">
        <f t="shared" si="35"/>
        <v>0.2640449438202247</v>
      </c>
      <c r="F20" s="83">
        <f t="shared" si="35"/>
        <v>0.24916943521594684</v>
      </c>
      <c r="G20" s="82">
        <f>G19/G12</f>
        <v>0.22207534699272968</v>
      </c>
      <c r="H20" s="83">
        <f t="shared" si="35"/>
        <v>0.2032967032967033</v>
      </c>
      <c r="I20" s="83">
        <f t="shared" si="35"/>
        <v>0.24</v>
      </c>
      <c r="J20" s="83">
        <f t="shared" si="35"/>
        <v>0.22857142857142856</v>
      </c>
      <c r="K20" s="83">
        <f t="shared" si="35"/>
        <v>7.6923076923076927E-2</v>
      </c>
      <c r="L20" s="82">
        <f t="shared" si="35"/>
        <v>0.21723518850987433</v>
      </c>
      <c r="M20" s="83">
        <f t="shared" si="35"/>
        <v>0.1859799713876967</v>
      </c>
      <c r="N20" s="83">
        <f t="shared" si="35"/>
        <v>0.31097560975609756</v>
      </c>
      <c r="O20" s="83">
        <f t="shared" si="35"/>
        <v>0.30033003300330036</v>
      </c>
      <c r="P20" s="83">
        <f t="shared" si="35"/>
        <v>0.18019801980198019</v>
      </c>
      <c r="Q20" s="82">
        <f t="shared" si="35"/>
        <v>0.20722433460076045</v>
      </c>
      <c r="R20" s="83">
        <f t="shared" si="35"/>
        <v>0.21772639691714837</v>
      </c>
      <c r="S20" s="83">
        <f t="shared" si="35"/>
        <v>0.22419928825622776</v>
      </c>
      <c r="T20" s="83">
        <f t="shared" si="35"/>
        <v>0.2</v>
      </c>
      <c r="U20" s="83">
        <f t="shared" si="35"/>
        <v>6.097560975609756E-2</v>
      </c>
      <c r="V20" s="83">
        <f t="shared" si="35"/>
        <v>0.24285714285714285</v>
      </c>
      <c r="W20" s="7">
        <f t="shared" si="35"/>
        <v>0.22847196775375594</v>
      </c>
      <c r="X20" s="38"/>
    </row>
    <row r="21" spans="1:24" ht="39.950000000000003" customHeight="1">
      <c r="A21" s="72" t="s">
        <v>236</v>
      </c>
      <c r="B21" s="183">
        <f>SUM(C21:F21)</f>
        <v>0</v>
      </c>
      <c r="C21" s="130">
        <f>C22+C24+C26+C28</f>
        <v>0</v>
      </c>
      <c r="D21" s="130">
        <f>D22+D24+D26+D28</f>
        <v>0</v>
      </c>
      <c r="E21" s="130">
        <f>E22+E24+E26+E28</f>
        <v>0</v>
      </c>
      <c r="F21" s="130">
        <f>F22+F24+F26+F28</f>
        <v>0</v>
      </c>
      <c r="G21" s="183">
        <f t="shared" si="31"/>
        <v>0</v>
      </c>
      <c r="H21" s="130">
        <f>H22+H24+H26+H28</f>
        <v>0</v>
      </c>
      <c r="I21" s="130">
        <f>I22+I24+I26+I28</f>
        <v>0</v>
      </c>
      <c r="J21" s="130">
        <f>J22+J24+J26+J28</f>
        <v>0</v>
      </c>
      <c r="K21" s="130">
        <f>K22+K24+K26+K28</f>
        <v>0</v>
      </c>
      <c r="L21" s="183">
        <f t="shared" si="32"/>
        <v>0</v>
      </c>
      <c r="M21" s="130">
        <f>M22+M24+M26+M28</f>
        <v>0</v>
      </c>
      <c r="N21" s="130">
        <f>N22+N24+N26+N28</f>
        <v>0</v>
      </c>
      <c r="O21" s="130">
        <f>O22+O24+O26+O28</f>
        <v>0</v>
      </c>
      <c r="P21" s="130">
        <f>P22+P24+P26+P28</f>
        <v>0</v>
      </c>
      <c r="Q21" s="183">
        <f t="shared" si="33"/>
        <v>0</v>
      </c>
      <c r="R21" s="130">
        <f>R22+R24+R26+R28</f>
        <v>0</v>
      </c>
      <c r="S21" s="130">
        <f>S22+S24+S26+S28</f>
        <v>0</v>
      </c>
      <c r="T21" s="130">
        <f>T22+T24+T26+T28</f>
        <v>0</v>
      </c>
      <c r="U21" s="130">
        <f>U22+U24+U26+U28</f>
        <v>0</v>
      </c>
      <c r="V21" s="130">
        <f>V22+V24+V26+V28</f>
        <v>0</v>
      </c>
      <c r="W21" s="187">
        <f t="shared" si="34"/>
        <v>0</v>
      </c>
      <c r="X21" s="38"/>
    </row>
    <row r="22" spans="1:24" ht="39.950000000000003" customHeight="1">
      <c r="A22" s="126" t="s">
        <v>44</v>
      </c>
      <c r="B22" s="183">
        <f>SUM(C22:F22)</f>
        <v>0</v>
      </c>
      <c r="C22" s="130"/>
      <c r="D22" s="130"/>
      <c r="E22" s="130"/>
      <c r="F22" s="130"/>
      <c r="G22" s="183">
        <f t="shared" si="31"/>
        <v>0</v>
      </c>
      <c r="H22" s="130"/>
      <c r="I22" s="130"/>
      <c r="J22" s="130"/>
      <c r="K22" s="130"/>
      <c r="L22" s="183">
        <f t="shared" si="32"/>
        <v>0</v>
      </c>
      <c r="M22" s="130"/>
      <c r="N22" s="130"/>
      <c r="O22" s="130"/>
      <c r="P22" s="130"/>
      <c r="Q22" s="183">
        <f t="shared" si="33"/>
        <v>0</v>
      </c>
      <c r="R22" s="130"/>
      <c r="S22" s="130"/>
      <c r="T22" s="130"/>
      <c r="U22" s="130"/>
      <c r="V22" s="130"/>
      <c r="W22" s="187">
        <f t="shared" si="34"/>
        <v>0</v>
      </c>
      <c r="X22" s="37" t="s">
        <v>136</v>
      </c>
    </row>
    <row r="23" spans="1:24" ht="39.950000000000003" customHeight="1">
      <c r="A23" s="124"/>
      <c r="B23" s="184" t="e">
        <f t="shared" ref="B23:W23" si="36">B22/B21</f>
        <v>#DIV/0!</v>
      </c>
      <c r="C23" s="144" t="e">
        <f t="shared" si="36"/>
        <v>#DIV/0!</v>
      </c>
      <c r="D23" s="144" t="e">
        <f t="shared" si="36"/>
        <v>#DIV/0!</v>
      </c>
      <c r="E23" s="144" t="e">
        <f t="shared" si="36"/>
        <v>#DIV/0!</v>
      </c>
      <c r="F23" s="144" t="e">
        <f t="shared" si="36"/>
        <v>#DIV/0!</v>
      </c>
      <c r="G23" s="184" t="e">
        <f t="shared" si="36"/>
        <v>#DIV/0!</v>
      </c>
      <c r="H23" s="144" t="e">
        <f t="shared" si="36"/>
        <v>#DIV/0!</v>
      </c>
      <c r="I23" s="144" t="e">
        <f t="shared" si="36"/>
        <v>#DIV/0!</v>
      </c>
      <c r="J23" s="144" t="e">
        <f t="shared" si="36"/>
        <v>#DIV/0!</v>
      </c>
      <c r="K23" s="144" t="e">
        <f t="shared" si="36"/>
        <v>#DIV/0!</v>
      </c>
      <c r="L23" s="184" t="e">
        <f t="shared" si="36"/>
        <v>#DIV/0!</v>
      </c>
      <c r="M23" s="144" t="e">
        <f t="shared" si="36"/>
        <v>#DIV/0!</v>
      </c>
      <c r="N23" s="144" t="e">
        <f t="shared" si="36"/>
        <v>#DIV/0!</v>
      </c>
      <c r="O23" s="144" t="e">
        <f t="shared" si="36"/>
        <v>#DIV/0!</v>
      </c>
      <c r="P23" s="144" t="e">
        <f t="shared" si="36"/>
        <v>#DIV/0!</v>
      </c>
      <c r="Q23" s="184" t="e">
        <f t="shared" si="36"/>
        <v>#DIV/0!</v>
      </c>
      <c r="R23" s="144" t="e">
        <f t="shared" si="36"/>
        <v>#DIV/0!</v>
      </c>
      <c r="S23" s="144" t="e">
        <f t="shared" si="36"/>
        <v>#DIV/0!</v>
      </c>
      <c r="T23" s="144" t="e">
        <f t="shared" si="36"/>
        <v>#DIV/0!</v>
      </c>
      <c r="U23" s="144" t="e">
        <f t="shared" si="36"/>
        <v>#DIV/0!</v>
      </c>
      <c r="V23" s="144" t="e">
        <f t="shared" si="36"/>
        <v>#DIV/0!</v>
      </c>
      <c r="W23" s="189" t="e">
        <f t="shared" si="36"/>
        <v>#DIV/0!</v>
      </c>
      <c r="X23" s="37"/>
    </row>
    <row r="24" spans="1:24" ht="39.950000000000003" customHeight="1">
      <c r="A24" s="126" t="s">
        <v>45</v>
      </c>
      <c r="B24" s="183">
        <f t="shared" ref="B24" si="37">SUM(C24:F24)</f>
        <v>0</v>
      </c>
      <c r="C24" s="130"/>
      <c r="D24" s="130"/>
      <c r="E24" s="130"/>
      <c r="F24" s="130"/>
      <c r="G24" s="183">
        <f t="shared" ref="G24" si="38">SUM(H24:K24)</f>
        <v>0</v>
      </c>
      <c r="H24" s="130"/>
      <c r="I24" s="130"/>
      <c r="J24" s="130"/>
      <c r="K24" s="130"/>
      <c r="L24" s="183">
        <f t="shared" ref="L24" si="39">SUM(M24:P24)</f>
        <v>0</v>
      </c>
      <c r="M24" s="130"/>
      <c r="N24" s="130"/>
      <c r="O24" s="130"/>
      <c r="P24" s="130"/>
      <c r="Q24" s="183">
        <f t="shared" ref="Q24" si="40">+SUM(R24:V24)</f>
        <v>0</v>
      </c>
      <c r="R24" s="130"/>
      <c r="S24" s="130"/>
      <c r="T24" s="130"/>
      <c r="U24" s="130"/>
      <c r="V24" s="130"/>
      <c r="W24" s="187">
        <f t="shared" ref="W24" si="41">B24+G24+L24+Q24</f>
        <v>0</v>
      </c>
      <c r="X24" s="39" t="s">
        <v>137</v>
      </c>
    </row>
    <row r="25" spans="1:24" ht="39.950000000000003" customHeight="1">
      <c r="A25" s="124"/>
      <c r="B25" s="184" t="e">
        <f t="shared" ref="B25:W25" si="42">B24/B21</f>
        <v>#DIV/0!</v>
      </c>
      <c r="C25" s="144" t="e">
        <f t="shared" si="42"/>
        <v>#DIV/0!</v>
      </c>
      <c r="D25" s="144" t="e">
        <f t="shared" si="42"/>
        <v>#DIV/0!</v>
      </c>
      <c r="E25" s="144" t="e">
        <f t="shared" si="42"/>
        <v>#DIV/0!</v>
      </c>
      <c r="F25" s="144" t="e">
        <f t="shared" si="42"/>
        <v>#DIV/0!</v>
      </c>
      <c r="G25" s="184" t="e">
        <f t="shared" si="42"/>
        <v>#DIV/0!</v>
      </c>
      <c r="H25" s="144" t="e">
        <f t="shared" si="42"/>
        <v>#DIV/0!</v>
      </c>
      <c r="I25" s="144" t="e">
        <f t="shared" si="42"/>
        <v>#DIV/0!</v>
      </c>
      <c r="J25" s="144" t="e">
        <f t="shared" si="42"/>
        <v>#DIV/0!</v>
      </c>
      <c r="K25" s="144" t="e">
        <f t="shared" si="42"/>
        <v>#DIV/0!</v>
      </c>
      <c r="L25" s="184" t="e">
        <f t="shared" si="42"/>
        <v>#DIV/0!</v>
      </c>
      <c r="M25" s="144" t="e">
        <f t="shared" si="42"/>
        <v>#DIV/0!</v>
      </c>
      <c r="N25" s="144" t="e">
        <f t="shared" si="42"/>
        <v>#DIV/0!</v>
      </c>
      <c r="O25" s="144" t="e">
        <f t="shared" si="42"/>
        <v>#DIV/0!</v>
      </c>
      <c r="P25" s="144" t="e">
        <f t="shared" si="42"/>
        <v>#DIV/0!</v>
      </c>
      <c r="Q25" s="184" t="e">
        <f t="shared" si="42"/>
        <v>#DIV/0!</v>
      </c>
      <c r="R25" s="144" t="e">
        <f t="shared" si="42"/>
        <v>#DIV/0!</v>
      </c>
      <c r="S25" s="144" t="e">
        <f t="shared" si="42"/>
        <v>#DIV/0!</v>
      </c>
      <c r="T25" s="144" t="e">
        <f t="shared" si="42"/>
        <v>#DIV/0!</v>
      </c>
      <c r="U25" s="144" t="e">
        <f t="shared" si="42"/>
        <v>#DIV/0!</v>
      </c>
      <c r="V25" s="144" t="e">
        <f t="shared" si="42"/>
        <v>#DIV/0!</v>
      </c>
      <c r="W25" s="189" t="e">
        <f t="shared" si="42"/>
        <v>#DIV/0!</v>
      </c>
      <c r="X25" s="38"/>
    </row>
    <row r="26" spans="1:24" ht="39.950000000000003" customHeight="1">
      <c r="A26" s="126" t="s">
        <v>46</v>
      </c>
      <c r="B26" s="183">
        <f t="shared" ref="B26" si="43">SUM(C26:F26)</f>
        <v>0</v>
      </c>
      <c r="C26" s="130"/>
      <c r="D26" s="130"/>
      <c r="E26" s="130"/>
      <c r="F26" s="130"/>
      <c r="G26" s="183">
        <f t="shared" ref="G26" si="44">SUM(H26:K26)</f>
        <v>0</v>
      </c>
      <c r="H26" s="130"/>
      <c r="I26" s="130"/>
      <c r="J26" s="130"/>
      <c r="K26" s="130"/>
      <c r="L26" s="183">
        <f t="shared" ref="L26" si="45">SUM(M26:P26)</f>
        <v>0</v>
      </c>
      <c r="M26" s="130"/>
      <c r="N26" s="130"/>
      <c r="O26" s="130"/>
      <c r="P26" s="130"/>
      <c r="Q26" s="183">
        <f t="shared" ref="Q26" si="46">+SUM(R26:V26)</f>
        <v>0</v>
      </c>
      <c r="R26" s="130"/>
      <c r="S26" s="130"/>
      <c r="T26" s="130"/>
      <c r="U26" s="130"/>
      <c r="V26" s="130"/>
      <c r="W26" s="187">
        <f t="shared" ref="W26" si="47">B26+G26+L26+Q26</f>
        <v>0</v>
      </c>
      <c r="X26" s="39" t="s">
        <v>138</v>
      </c>
    </row>
    <row r="27" spans="1:24" ht="39.950000000000003" customHeight="1">
      <c r="A27" s="124"/>
      <c r="B27" s="184" t="e">
        <f t="shared" ref="B27:W27" si="48">B26/B21</f>
        <v>#DIV/0!</v>
      </c>
      <c r="C27" s="144" t="e">
        <f t="shared" si="48"/>
        <v>#DIV/0!</v>
      </c>
      <c r="D27" s="144" t="e">
        <f t="shared" si="48"/>
        <v>#DIV/0!</v>
      </c>
      <c r="E27" s="144" t="e">
        <f t="shared" si="48"/>
        <v>#DIV/0!</v>
      </c>
      <c r="F27" s="144" t="e">
        <f t="shared" si="48"/>
        <v>#DIV/0!</v>
      </c>
      <c r="G27" s="184" t="e">
        <f t="shared" si="48"/>
        <v>#DIV/0!</v>
      </c>
      <c r="H27" s="144" t="e">
        <f t="shared" si="48"/>
        <v>#DIV/0!</v>
      </c>
      <c r="I27" s="144" t="e">
        <f t="shared" si="48"/>
        <v>#DIV/0!</v>
      </c>
      <c r="J27" s="144" t="e">
        <f t="shared" si="48"/>
        <v>#DIV/0!</v>
      </c>
      <c r="K27" s="144" t="e">
        <f t="shared" si="48"/>
        <v>#DIV/0!</v>
      </c>
      <c r="L27" s="184" t="e">
        <f t="shared" si="48"/>
        <v>#DIV/0!</v>
      </c>
      <c r="M27" s="144" t="e">
        <f t="shared" si="48"/>
        <v>#DIV/0!</v>
      </c>
      <c r="N27" s="144" t="e">
        <f t="shared" si="48"/>
        <v>#DIV/0!</v>
      </c>
      <c r="O27" s="144" t="e">
        <f t="shared" si="48"/>
        <v>#DIV/0!</v>
      </c>
      <c r="P27" s="144" t="e">
        <f t="shared" si="48"/>
        <v>#DIV/0!</v>
      </c>
      <c r="Q27" s="184" t="e">
        <f t="shared" si="48"/>
        <v>#DIV/0!</v>
      </c>
      <c r="R27" s="144" t="e">
        <f t="shared" si="48"/>
        <v>#DIV/0!</v>
      </c>
      <c r="S27" s="144" t="e">
        <f t="shared" si="48"/>
        <v>#DIV/0!</v>
      </c>
      <c r="T27" s="144" t="e">
        <f t="shared" si="48"/>
        <v>#DIV/0!</v>
      </c>
      <c r="U27" s="144" t="e">
        <f t="shared" si="48"/>
        <v>#DIV/0!</v>
      </c>
      <c r="V27" s="144" t="e">
        <f t="shared" si="48"/>
        <v>#DIV/0!</v>
      </c>
      <c r="W27" s="189" t="e">
        <f t="shared" si="48"/>
        <v>#DIV/0!</v>
      </c>
      <c r="X27" s="38"/>
    </row>
    <row r="28" spans="1:24" ht="39.950000000000003" customHeight="1">
      <c r="A28" s="126" t="s">
        <v>47</v>
      </c>
      <c r="B28" s="183">
        <f t="shared" ref="B28" si="49">SUM(C28:F28)</f>
        <v>0</v>
      </c>
      <c r="C28" s="130"/>
      <c r="D28" s="130"/>
      <c r="E28" s="130"/>
      <c r="F28" s="130"/>
      <c r="G28" s="183">
        <f t="shared" ref="G28:G31" si="50">SUM(H28:K28)</f>
        <v>0</v>
      </c>
      <c r="H28" s="130"/>
      <c r="I28" s="130"/>
      <c r="J28" s="130"/>
      <c r="K28" s="130"/>
      <c r="L28" s="183">
        <f t="shared" ref="L28:L31" si="51">SUM(M28:P28)</f>
        <v>0</v>
      </c>
      <c r="M28" s="130"/>
      <c r="N28" s="130"/>
      <c r="O28" s="130"/>
      <c r="P28" s="130"/>
      <c r="Q28" s="183">
        <f t="shared" ref="Q28:Q31" si="52">+SUM(R28:V28)</f>
        <v>0</v>
      </c>
      <c r="R28" s="130"/>
      <c r="S28" s="130"/>
      <c r="T28" s="130"/>
      <c r="U28" s="130"/>
      <c r="V28" s="130"/>
      <c r="W28" s="187">
        <f t="shared" ref="W28:W31" si="53">B28+G28+L28+Q28</f>
        <v>0</v>
      </c>
      <c r="X28" s="39" t="s">
        <v>139</v>
      </c>
    </row>
    <row r="29" spans="1:24" ht="39.950000000000003" customHeight="1">
      <c r="A29" s="124"/>
      <c r="B29" s="184" t="e">
        <f>B28/B21</f>
        <v>#DIV/0!</v>
      </c>
      <c r="C29" s="144" t="e">
        <f t="shared" ref="C29:W29" si="54">C28/C21</f>
        <v>#DIV/0!</v>
      </c>
      <c r="D29" s="144" t="e">
        <f t="shared" si="54"/>
        <v>#DIV/0!</v>
      </c>
      <c r="E29" s="144" t="e">
        <f t="shared" si="54"/>
        <v>#DIV/0!</v>
      </c>
      <c r="F29" s="144" t="e">
        <f t="shared" si="54"/>
        <v>#DIV/0!</v>
      </c>
      <c r="G29" s="184" t="e">
        <f>G28/G21</f>
        <v>#DIV/0!</v>
      </c>
      <c r="H29" s="144" t="e">
        <f t="shared" si="54"/>
        <v>#DIV/0!</v>
      </c>
      <c r="I29" s="144" t="e">
        <f t="shared" si="54"/>
        <v>#DIV/0!</v>
      </c>
      <c r="J29" s="144" t="e">
        <f t="shared" si="54"/>
        <v>#DIV/0!</v>
      </c>
      <c r="K29" s="144" t="e">
        <f t="shared" si="54"/>
        <v>#DIV/0!</v>
      </c>
      <c r="L29" s="184" t="e">
        <f t="shared" si="54"/>
        <v>#DIV/0!</v>
      </c>
      <c r="M29" s="144" t="e">
        <f t="shared" si="54"/>
        <v>#DIV/0!</v>
      </c>
      <c r="N29" s="144" t="e">
        <f t="shared" si="54"/>
        <v>#DIV/0!</v>
      </c>
      <c r="O29" s="144" t="e">
        <f t="shared" si="54"/>
        <v>#DIV/0!</v>
      </c>
      <c r="P29" s="144" t="e">
        <f t="shared" si="54"/>
        <v>#DIV/0!</v>
      </c>
      <c r="Q29" s="184" t="e">
        <f t="shared" si="54"/>
        <v>#DIV/0!</v>
      </c>
      <c r="R29" s="144" t="e">
        <f t="shared" si="54"/>
        <v>#DIV/0!</v>
      </c>
      <c r="S29" s="144" t="e">
        <f t="shared" si="54"/>
        <v>#DIV/0!</v>
      </c>
      <c r="T29" s="144" t="e">
        <f t="shared" si="54"/>
        <v>#DIV/0!</v>
      </c>
      <c r="U29" s="144" t="e">
        <f t="shared" si="54"/>
        <v>#DIV/0!</v>
      </c>
      <c r="V29" s="144" t="e">
        <f t="shared" si="54"/>
        <v>#DIV/0!</v>
      </c>
      <c r="W29" s="189" t="e">
        <f t="shared" si="54"/>
        <v>#DIV/0!</v>
      </c>
      <c r="X29" s="38"/>
    </row>
    <row r="30" spans="1:24" ht="39.950000000000003" customHeight="1">
      <c r="A30" s="72" t="s">
        <v>237</v>
      </c>
      <c r="B30" s="183">
        <f>SUM(C30:F30)</f>
        <v>0</v>
      </c>
      <c r="C30" s="130">
        <f>C31+C33+C35+C37</f>
        <v>0</v>
      </c>
      <c r="D30" s="130">
        <f>D31+D33+D35+D37</f>
        <v>0</v>
      </c>
      <c r="E30" s="130">
        <f>E31+E33+E35+E37</f>
        <v>0</v>
      </c>
      <c r="F30" s="130">
        <f>F31+F33+F35+F37</f>
        <v>0</v>
      </c>
      <c r="G30" s="183">
        <f t="shared" si="50"/>
        <v>0</v>
      </c>
      <c r="H30" s="130">
        <f>H31+H33+H35+H37</f>
        <v>0</v>
      </c>
      <c r="I30" s="130">
        <f>I31+I33+I35+I37</f>
        <v>0</v>
      </c>
      <c r="J30" s="130">
        <f>J31+J33+J35+J37</f>
        <v>0</v>
      </c>
      <c r="K30" s="130">
        <f>K31+K33+K35+K37</f>
        <v>0</v>
      </c>
      <c r="L30" s="183">
        <f t="shared" si="51"/>
        <v>0</v>
      </c>
      <c r="M30" s="130">
        <f>M31+M33+M35+M37</f>
        <v>0</v>
      </c>
      <c r="N30" s="130">
        <f>N31+N33+N35+N37</f>
        <v>0</v>
      </c>
      <c r="O30" s="130">
        <f>O31+O33+O35+O37</f>
        <v>0</v>
      </c>
      <c r="P30" s="130">
        <f>P31+P33+P35+P37</f>
        <v>0</v>
      </c>
      <c r="Q30" s="183">
        <f t="shared" si="52"/>
        <v>0</v>
      </c>
      <c r="R30" s="130">
        <f>R31+R33+R35+R37</f>
        <v>0</v>
      </c>
      <c r="S30" s="130">
        <f>S31+S33+S35+S37</f>
        <v>0</v>
      </c>
      <c r="T30" s="130">
        <f>T31+T33+T35+T37</f>
        <v>0</v>
      </c>
      <c r="U30" s="130">
        <f>U31+U33+U35+U37</f>
        <v>0</v>
      </c>
      <c r="V30" s="130">
        <f>V31+V33+V35+V37</f>
        <v>0</v>
      </c>
      <c r="W30" s="187">
        <f t="shared" si="53"/>
        <v>0</v>
      </c>
      <c r="X30" s="38"/>
    </row>
    <row r="31" spans="1:24" ht="39.950000000000003" customHeight="1">
      <c r="A31" s="126" t="s">
        <v>44</v>
      </c>
      <c r="B31" s="183">
        <f>SUM(C31:F31)</f>
        <v>0</v>
      </c>
      <c r="C31" s="130"/>
      <c r="D31" s="130"/>
      <c r="E31" s="130"/>
      <c r="F31" s="130"/>
      <c r="G31" s="183">
        <f t="shared" si="50"/>
        <v>0</v>
      </c>
      <c r="H31" s="130"/>
      <c r="I31" s="130"/>
      <c r="J31" s="130"/>
      <c r="K31" s="130"/>
      <c r="L31" s="183">
        <f t="shared" si="51"/>
        <v>0</v>
      </c>
      <c r="M31" s="130"/>
      <c r="N31" s="130"/>
      <c r="O31" s="130"/>
      <c r="P31" s="130"/>
      <c r="Q31" s="183">
        <f t="shared" si="52"/>
        <v>0</v>
      </c>
      <c r="R31" s="130"/>
      <c r="S31" s="130"/>
      <c r="T31" s="130"/>
      <c r="U31" s="130"/>
      <c r="V31" s="130"/>
      <c r="W31" s="187">
        <f t="shared" si="53"/>
        <v>0</v>
      </c>
      <c r="X31" s="37" t="s">
        <v>136</v>
      </c>
    </row>
    <row r="32" spans="1:24" ht="39.950000000000003" customHeight="1">
      <c r="A32" s="124"/>
      <c r="B32" s="184" t="e">
        <f t="shared" ref="B32:W32" si="55">B31/B30</f>
        <v>#DIV/0!</v>
      </c>
      <c r="C32" s="144" t="e">
        <f t="shared" si="55"/>
        <v>#DIV/0!</v>
      </c>
      <c r="D32" s="144" t="e">
        <f t="shared" si="55"/>
        <v>#DIV/0!</v>
      </c>
      <c r="E32" s="144" t="e">
        <f t="shared" si="55"/>
        <v>#DIV/0!</v>
      </c>
      <c r="F32" s="144" t="e">
        <f t="shared" si="55"/>
        <v>#DIV/0!</v>
      </c>
      <c r="G32" s="184" t="e">
        <f t="shared" si="55"/>
        <v>#DIV/0!</v>
      </c>
      <c r="H32" s="144" t="e">
        <f t="shared" si="55"/>
        <v>#DIV/0!</v>
      </c>
      <c r="I32" s="144" t="e">
        <f t="shared" si="55"/>
        <v>#DIV/0!</v>
      </c>
      <c r="J32" s="144" t="e">
        <f t="shared" si="55"/>
        <v>#DIV/0!</v>
      </c>
      <c r="K32" s="144" t="e">
        <f t="shared" si="55"/>
        <v>#DIV/0!</v>
      </c>
      <c r="L32" s="184" t="e">
        <f t="shared" si="55"/>
        <v>#DIV/0!</v>
      </c>
      <c r="M32" s="144" t="e">
        <f t="shared" si="55"/>
        <v>#DIV/0!</v>
      </c>
      <c r="N32" s="144" t="e">
        <f t="shared" si="55"/>
        <v>#DIV/0!</v>
      </c>
      <c r="O32" s="144" t="e">
        <f t="shared" si="55"/>
        <v>#DIV/0!</v>
      </c>
      <c r="P32" s="144" t="e">
        <f t="shared" si="55"/>
        <v>#DIV/0!</v>
      </c>
      <c r="Q32" s="184" t="e">
        <f t="shared" si="55"/>
        <v>#DIV/0!</v>
      </c>
      <c r="R32" s="144" t="e">
        <f t="shared" si="55"/>
        <v>#DIV/0!</v>
      </c>
      <c r="S32" s="144" t="e">
        <f t="shared" si="55"/>
        <v>#DIV/0!</v>
      </c>
      <c r="T32" s="144" t="e">
        <f t="shared" si="55"/>
        <v>#DIV/0!</v>
      </c>
      <c r="U32" s="144" t="e">
        <f t="shared" si="55"/>
        <v>#DIV/0!</v>
      </c>
      <c r="V32" s="144" t="e">
        <f t="shared" si="55"/>
        <v>#DIV/0!</v>
      </c>
      <c r="W32" s="189" t="e">
        <f t="shared" si="55"/>
        <v>#DIV/0!</v>
      </c>
      <c r="X32" s="37"/>
    </row>
    <row r="33" spans="1:24" ht="39.950000000000003" customHeight="1">
      <c r="A33" s="126" t="s">
        <v>45</v>
      </c>
      <c r="B33" s="183">
        <f t="shared" ref="B33" si="56">SUM(C33:F33)</f>
        <v>0</v>
      </c>
      <c r="C33" s="130"/>
      <c r="D33" s="130"/>
      <c r="E33" s="130"/>
      <c r="F33" s="130"/>
      <c r="G33" s="183">
        <f t="shared" ref="G33" si="57">SUM(H33:K33)</f>
        <v>0</v>
      </c>
      <c r="H33" s="130"/>
      <c r="I33" s="130"/>
      <c r="J33" s="130"/>
      <c r="K33" s="130"/>
      <c r="L33" s="183">
        <f t="shared" ref="L33" si="58">SUM(M33:P33)</f>
        <v>0</v>
      </c>
      <c r="M33" s="130"/>
      <c r="N33" s="130"/>
      <c r="O33" s="130"/>
      <c r="P33" s="130"/>
      <c r="Q33" s="183">
        <f t="shared" ref="Q33" si="59">+SUM(R33:V33)</f>
        <v>0</v>
      </c>
      <c r="R33" s="130"/>
      <c r="S33" s="130"/>
      <c r="T33" s="130"/>
      <c r="U33" s="130"/>
      <c r="V33" s="130"/>
      <c r="W33" s="187">
        <f t="shared" ref="W33" si="60">B33+G33+L33+Q33</f>
        <v>0</v>
      </c>
      <c r="X33" s="39" t="s">
        <v>137</v>
      </c>
    </row>
    <row r="34" spans="1:24" ht="39.950000000000003" customHeight="1">
      <c r="A34" s="124"/>
      <c r="B34" s="184" t="e">
        <f t="shared" ref="B34:W34" si="61">B33/B30</f>
        <v>#DIV/0!</v>
      </c>
      <c r="C34" s="144" t="e">
        <f t="shared" si="61"/>
        <v>#DIV/0!</v>
      </c>
      <c r="D34" s="144" t="e">
        <f t="shared" si="61"/>
        <v>#DIV/0!</v>
      </c>
      <c r="E34" s="144" t="e">
        <f t="shared" si="61"/>
        <v>#DIV/0!</v>
      </c>
      <c r="F34" s="144" t="e">
        <f t="shared" si="61"/>
        <v>#DIV/0!</v>
      </c>
      <c r="G34" s="184" t="e">
        <f t="shared" si="61"/>
        <v>#DIV/0!</v>
      </c>
      <c r="H34" s="144" t="e">
        <f t="shared" si="61"/>
        <v>#DIV/0!</v>
      </c>
      <c r="I34" s="144" t="e">
        <f t="shared" si="61"/>
        <v>#DIV/0!</v>
      </c>
      <c r="J34" s="144" t="e">
        <f t="shared" si="61"/>
        <v>#DIV/0!</v>
      </c>
      <c r="K34" s="144" t="e">
        <f t="shared" si="61"/>
        <v>#DIV/0!</v>
      </c>
      <c r="L34" s="184" t="e">
        <f t="shared" si="61"/>
        <v>#DIV/0!</v>
      </c>
      <c r="M34" s="144" t="e">
        <f t="shared" si="61"/>
        <v>#DIV/0!</v>
      </c>
      <c r="N34" s="144" t="e">
        <f t="shared" si="61"/>
        <v>#DIV/0!</v>
      </c>
      <c r="O34" s="144" t="e">
        <f t="shared" si="61"/>
        <v>#DIV/0!</v>
      </c>
      <c r="P34" s="144" t="e">
        <f t="shared" si="61"/>
        <v>#DIV/0!</v>
      </c>
      <c r="Q34" s="184" t="e">
        <f t="shared" si="61"/>
        <v>#DIV/0!</v>
      </c>
      <c r="R34" s="144" t="e">
        <f t="shared" si="61"/>
        <v>#DIV/0!</v>
      </c>
      <c r="S34" s="144" t="e">
        <f t="shared" si="61"/>
        <v>#DIV/0!</v>
      </c>
      <c r="T34" s="144" t="e">
        <f t="shared" si="61"/>
        <v>#DIV/0!</v>
      </c>
      <c r="U34" s="144" t="e">
        <f t="shared" si="61"/>
        <v>#DIV/0!</v>
      </c>
      <c r="V34" s="144" t="e">
        <f t="shared" si="61"/>
        <v>#DIV/0!</v>
      </c>
      <c r="W34" s="189" t="e">
        <f t="shared" si="61"/>
        <v>#DIV/0!</v>
      </c>
      <c r="X34" s="38"/>
    </row>
    <row r="35" spans="1:24" ht="39.950000000000003" customHeight="1">
      <c r="A35" s="126" t="s">
        <v>46</v>
      </c>
      <c r="B35" s="183">
        <f t="shared" ref="B35" si="62">SUM(C35:F35)</f>
        <v>0</v>
      </c>
      <c r="C35" s="130"/>
      <c r="D35" s="130"/>
      <c r="E35" s="130"/>
      <c r="F35" s="130"/>
      <c r="G35" s="183">
        <f t="shared" ref="G35" si="63">SUM(H35:K35)</f>
        <v>0</v>
      </c>
      <c r="H35" s="130"/>
      <c r="I35" s="130"/>
      <c r="J35" s="130"/>
      <c r="K35" s="130"/>
      <c r="L35" s="183">
        <f t="shared" ref="L35" si="64">SUM(M35:P35)</f>
        <v>0</v>
      </c>
      <c r="M35" s="130"/>
      <c r="N35" s="130"/>
      <c r="O35" s="130"/>
      <c r="P35" s="130"/>
      <c r="Q35" s="183">
        <f t="shared" ref="Q35" si="65">+SUM(R35:V35)</f>
        <v>0</v>
      </c>
      <c r="R35" s="130"/>
      <c r="S35" s="130"/>
      <c r="T35" s="130"/>
      <c r="U35" s="130"/>
      <c r="V35" s="130"/>
      <c r="W35" s="187">
        <f t="shared" ref="W35" si="66">B35+G35+L35+Q35</f>
        <v>0</v>
      </c>
      <c r="X35" s="39" t="s">
        <v>138</v>
      </c>
    </row>
    <row r="36" spans="1:24" ht="39.950000000000003" customHeight="1">
      <c r="A36" s="124"/>
      <c r="B36" s="184" t="e">
        <f t="shared" ref="B36:W36" si="67">B35/B30</f>
        <v>#DIV/0!</v>
      </c>
      <c r="C36" s="144" t="e">
        <f t="shared" si="67"/>
        <v>#DIV/0!</v>
      </c>
      <c r="D36" s="144" t="e">
        <f t="shared" si="67"/>
        <v>#DIV/0!</v>
      </c>
      <c r="E36" s="144" t="e">
        <f t="shared" si="67"/>
        <v>#DIV/0!</v>
      </c>
      <c r="F36" s="144" t="e">
        <f t="shared" si="67"/>
        <v>#DIV/0!</v>
      </c>
      <c r="G36" s="184" t="e">
        <f t="shared" si="67"/>
        <v>#DIV/0!</v>
      </c>
      <c r="H36" s="144" t="e">
        <f t="shared" si="67"/>
        <v>#DIV/0!</v>
      </c>
      <c r="I36" s="144" t="e">
        <f t="shared" si="67"/>
        <v>#DIV/0!</v>
      </c>
      <c r="J36" s="144" t="e">
        <f t="shared" si="67"/>
        <v>#DIV/0!</v>
      </c>
      <c r="K36" s="144" t="e">
        <f t="shared" si="67"/>
        <v>#DIV/0!</v>
      </c>
      <c r="L36" s="184" t="e">
        <f t="shared" si="67"/>
        <v>#DIV/0!</v>
      </c>
      <c r="M36" s="144" t="e">
        <f t="shared" si="67"/>
        <v>#DIV/0!</v>
      </c>
      <c r="N36" s="144" t="e">
        <f t="shared" si="67"/>
        <v>#DIV/0!</v>
      </c>
      <c r="O36" s="144" t="e">
        <f t="shared" si="67"/>
        <v>#DIV/0!</v>
      </c>
      <c r="P36" s="144" t="e">
        <f t="shared" si="67"/>
        <v>#DIV/0!</v>
      </c>
      <c r="Q36" s="184" t="e">
        <f t="shared" si="67"/>
        <v>#DIV/0!</v>
      </c>
      <c r="R36" s="144" t="e">
        <f t="shared" si="67"/>
        <v>#DIV/0!</v>
      </c>
      <c r="S36" s="144" t="e">
        <f t="shared" si="67"/>
        <v>#DIV/0!</v>
      </c>
      <c r="T36" s="144" t="e">
        <f t="shared" si="67"/>
        <v>#DIV/0!</v>
      </c>
      <c r="U36" s="144" t="e">
        <f t="shared" si="67"/>
        <v>#DIV/0!</v>
      </c>
      <c r="V36" s="144" t="e">
        <f t="shared" si="67"/>
        <v>#DIV/0!</v>
      </c>
      <c r="W36" s="189" t="e">
        <f t="shared" si="67"/>
        <v>#DIV/0!</v>
      </c>
      <c r="X36" s="38"/>
    </row>
    <row r="37" spans="1:24" ht="50.1" customHeight="1">
      <c r="A37" s="126" t="s">
        <v>47</v>
      </c>
      <c r="B37" s="183">
        <f t="shared" ref="B37" si="68">SUM(C37:F37)</f>
        <v>0</v>
      </c>
      <c r="C37" s="130"/>
      <c r="D37" s="130"/>
      <c r="E37" s="130"/>
      <c r="F37" s="130"/>
      <c r="G37" s="183">
        <f t="shared" ref="G37:G40" si="69">SUM(H37:K37)</f>
        <v>0</v>
      </c>
      <c r="H37" s="130"/>
      <c r="I37" s="130"/>
      <c r="J37" s="130"/>
      <c r="K37" s="130"/>
      <c r="L37" s="183">
        <f t="shared" ref="L37:L40" si="70">SUM(M37:P37)</f>
        <v>0</v>
      </c>
      <c r="M37" s="130"/>
      <c r="N37" s="130"/>
      <c r="O37" s="130"/>
      <c r="P37" s="130"/>
      <c r="Q37" s="183">
        <f t="shared" ref="Q37:Q40" si="71">+SUM(R37:V37)</f>
        <v>0</v>
      </c>
      <c r="R37" s="130"/>
      <c r="S37" s="130"/>
      <c r="T37" s="130"/>
      <c r="U37" s="130"/>
      <c r="V37" s="130"/>
      <c r="W37" s="187">
        <f t="shared" ref="W37:W40" si="72">B37+G37+L37+Q37</f>
        <v>0</v>
      </c>
      <c r="X37" s="39" t="s">
        <v>139</v>
      </c>
    </row>
    <row r="38" spans="1:24" ht="50.1" customHeight="1">
      <c r="A38" s="124"/>
      <c r="B38" s="184" t="e">
        <f>B37/B30</f>
        <v>#DIV/0!</v>
      </c>
      <c r="C38" s="144" t="e">
        <f t="shared" ref="C38:W38" si="73">C37/C30</f>
        <v>#DIV/0!</v>
      </c>
      <c r="D38" s="144" t="e">
        <f t="shared" si="73"/>
        <v>#DIV/0!</v>
      </c>
      <c r="E38" s="144" t="e">
        <f t="shared" si="73"/>
        <v>#DIV/0!</v>
      </c>
      <c r="F38" s="144" t="e">
        <f t="shared" si="73"/>
        <v>#DIV/0!</v>
      </c>
      <c r="G38" s="184" t="e">
        <f>G37/G30</f>
        <v>#DIV/0!</v>
      </c>
      <c r="H38" s="144" t="e">
        <f t="shared" si="73"/>
        <v>#DIV/0!</v>
      </c>
      <c r="I38" s="144" t="e">
        <f t="shared" si="73"/>
        <v>#DIV/0!</v>
      </c>
      <c r="J38" s="144" t="e">
        <f t="shared" si="73"/>
        <v>#DIV/0!</v>
      </c>
      <c r="K38" s="144" t="e">
        <f t="shared" si="73"/>
        <v>#DIV/0!</v>
      </c>
      <c r="L38" s="184" t="e">
        <f t="shared" si="73"/>
        <v>#DIV/0!</v>
      </c>
      <c r="M38" s="144" t="e">
        <f t="shared" si="73"/>
        <v>#DIV/0!</v>
      </c>
      <c r="N38" s="144" t="e">
        <f t="shared" si="73"/>
        <v>#DIV/0!</v>
      </c>
      <c r="O38" s="144" t="e">
        <f t="shared" si="73"/>
        <v>#DIV/0!</v>
      </c>
      <c r="P38" s="144" t="e">
        <f t="shared" si="73"/>
        <v>#DIV/0!</v>
      </c>
      <c r="Q38" s="184" t="e">
        <f t="shared" si="73"/>
        <v>#DIV/0!</v>
      </c>
      <c r="R38" s="144" t="e">
        <f t="shared" si="73"/>
        <v>#DIV/0!</v>
      </c>
      <c r="S38" s="144" t="e">
        <f t="shared" si="73"/>
        <v>#DIV/0!</v>
      </c>
      <c r="T38" s="144" t="e">
        <f t="shared" si="73"/>
        <v>#DIV/0!</v>
      </c>
      <c r="U38" s="144" t="e">
        <f t="shared" si="73"/>
        <v>#DIV/0!</v>
      </c>
      <c r="V38" s="144" t="e">
        <f t="shared" si="73"/>
        <v>#DIV/0!</v>
      </c>
      <c r="W38" s="189" t="e">
        <f t="shared" si="73"/>
        <v>#DIV/0!</v>
      </c>
      <c r="X38" s="38"/>
    </row>
    <row r="39" spans="1:24" ht="39.950000000000003" customHeight="1">
      <c r="A39" s="72" t="s">
        <v>238</v>
      </c>
      <c r="B39" s="183">
        <f>SUM(C39:F39)</f>
        <v>0</v>
      </c>
      <c r="C39" s="130">
        <f>C40+C42+C44+C46</f>
        <v>0</v>
      </c>
      <c r="D39" s="130">
        <f>D40+D42+D44+D46</f>
        <v>0</v>
      </c>
      <c r="E39" s="130">
        <f>E40+E42+E44+E46</f>
        <v>0</v>
      </c>
      <c r="F39" s="130">
        <f>F40+F42+F44+F46</f>
        <v>0</v>
      </c>
      <c r="G39" s="183">
        <f t="shared" si="69"/>
        <v>0</v>
      </c>
      <c r="H39" s="130">
        <f>H40+H42+H44+H46</f>
        <v>0</v>
      </c>
      <c r="I39" s="130">
        <f>I40+I42+I44+I46</f>
        <v>0</v>
      </c>
      <c r="J39" s="130">
        <f>J40+J42+J44+J46</f>
        <v>0</v>
      </c>
      <c r="K39" s="130">
        <f>K40+K42+K44+K46</f>
        <v>0</v>
      </c>
      <c r="L39" s="183">
        <f t="shared" si="70"/>
        <v>0</v>
      </c>
      <c r="M39" s="130">
        <f>M40+M42+M44+M46</f>
        <v>0</v>
      </c>
      <c r="N39" s="130">
        <f>N40+N42+N44+N46</f>
        <v>0</v>
      </c>
      <c r="O39" s="130">
        <f>O40+O42+O44+O46</f>
        <v>0</v>
      </c>
      <c r="P39" s="130">
        <f>P40+P42+P44+P46</f>
        <v>0</v>
      </c>
      <c r="Q39" s="183">
        <f t="shared" si="71"/>
        <v>0</v>
      </c>
      <c r="R39" s="130">
        <f>R40+R42+R44+R46</f>
        <v>0</v>
      </c>
      <c r="S39" s="130">
        <f>S40+S42+S44+S46</f>
        <v>0</v>
      </c>
      <c r="T39" s="130">
        <f>T40+T42+T44+T46</f>
        <v>0</v>
      </c>
      <c r="U39" s="130">
        <f>U40+U42+U44+U46</f>
        <v>0</v>
      </c>
      <c r="V39" s="130">
        <f>V40+V42+V44+V46</f>
        <v>0</v>
      </c>
      <c r="W39" s="187">
        <f t="shared" si="72"/>
        <v>0</v>
      </c>
      <c r="X39" s="38"/>
    </row>
    <row r="40" spans="1:24" s="139" customFormat="1" ht="39.950000000000003" customHeight="1">
      <c r="A40" s="126" t="s">
        <v>44</v>
      </c>
      <c r="B40" s="183">
        <f>SUM(C40:F40)</f>
        <v>0</v>
      </c>
      <c r="C40" s="130"/>
      <c r="D40" s="130"/>
      <c r="E40" s="130"/>
      <c r="F40" s="130"/>
      <c r="G40" s="183">
        <f t="shared" si="69"/>
        <v>0</v>
      </c>
      <c r="H40" s="130"/>
      <c r="I40" s="130"/>
      <c r="J40" s="130"/>
      <c r="K40" s="130"/>
      <c r="L40" s="183">
        <f t="shared" si="70"/>
        <v>0</v>
      </c>
      <c r="M40" s="130"/>
      <c r="N40" s="130"/>
      <c r="O40" s="130"/>
      <c r="P40" s="130"/>
      <c r="Q40" s="183">
        <f t="shared" si="71"/>
        <v>0</v>
      </c>
      <c r="R40" s="130"/>
      <c r="S40" s="130"/>
      <c r="T40" s="130"/>
      <c r="U40" s="130"/>
      <c r="V40" s="130"/>
      <c r="W40" s="187">
        <f t="shared" si="72"/>
        <v>0</v>
      </c>
      <c r="X40" s="138" t="s">
        <v>136</v>
      </c>
    </row>
    <row r="41" spans="1:24" ht="39.950000000000003" customHeight="1">
      <c r="A41" s="124"/>
      <c r="B41" s="184" t="e">
        <f t="shared" ref="B41:W41" si="74">B40/B39</f>
        <v>#DIV/0!</v>
      </c>
      <c r="C41" s="144" t="e">
        <f t="shared" si="74"/>
        <v>#DIV/0!</v>
      </c>
      <c r="D41" s="144" t="e">
        <f t="shared" si="74"/>
        <v>#DIV/0!</v>
      </c>
      <c r="E41" s="144" t="e">
        <f t="shared" si="74"/>
        <v>#DIV/0!</v>
      </c>
      <c r="F41" s="144" t="e">
        <f t="shared" si="74"/>
        <v>#DIV/0!</v>
      </c>
      <c r="G41" s="184" t="e">
        <f t="shared" si="74"/>
        <v>#DIV/0!</v>
      </c>
      <c r="H41" s="144" t="e">
        <f t="shared" si="74"/>
        <v>#DIV/0!</v>
      </c>
      <c r="I41" s="144" t="e">
        <f t="shared" si="74"/>
        <v>#DIV/0!</v>
      </c>
      <c r="J41" s="144" t="e">
        <f t="shared" si="74"/>
        <v>#DIV/0!</v>
      </c>
      <c r="K41" s="144" t="e">
        <f t="shared" si="74"/>
        <v>#DIV/0!</v>
      </c>
      <c r="L41" s="184" t="e">
        <f t="shared" si="74"/>
        <v>#DIV/0!</v>
      </c>
      <c r="M41" s="144" t="e">
        <f t="shared" si="74"/>
        <v>#DIV/0!</v>
      </c>
      <c r="N41" s="144" t="e">
        <f t="shared" si="74"/>
        <v>#DIV/0!</v>
      </c>
      <c r="O41" s="144" t="e">
        <f t="shared" si="74"/>
        <v>#DIV/0!</v>
      </c>
      <c r="P41" s="144" t="e">
        <f t="shared" si="74"/>
        <v>#DIV/0!</v>
      </c>
      <c r="Q41" s="184" t="e">
        <f t="shared" si="74"/>
        <v>#DIV/0!</v>
      </c>
      <c r="R41" s="144" t="e">
        <f t="shared" si="74"/>
        <v>#DIV/0!</v>
      </c>
      <c r="S41" s="144" t="e">
        <f t="shared" si="74"/>
        <v>#DIV/0!</v>
      </c>
      <c r="T41" s="144" t="e">
        <f t="shared" si="74"/>
        <v>#DIV/0!</v>
      </c>
      <c r="U41" s="144" t="e">
        <f t="shared" si="74"/>
        <v>#DIV/0!</v>
      </c>
      <c r="V41" s="144" t="e">
        <f t="shared" si="74"/>
        <v>#DIV/0!</v>
      </c>
      <c r="W41" s="189" t="e">
        <f t="shared" si="74"/>
        <v>#DIV/0!</v>
      </c>
      <c r="X41" s="37"/>
    </row>
    <row r="42" spans="1:24" s="139" customFormat="1" ht="39.950000000000003" customHeight="1">
      <c r="A42" s="126" t="s">
        <v>45</v>
      </c>
      <c r="B42" s="183">
        <f t="shared" ref="B42" si="75">SUM(C42:F42)</f>
        <v>0</v>
      </c>
      <c r="C42" s="130"/>
      <c r="D42" s="130"/>
      <c r="E42" s="130"/>
      <c r="F42" s="130"/>
      <c r="G42" s="183">
        <f t="shared" ref="G42" si="76">SUM(H42:K42)</f>
        <v>0</v>
      </c>
      <c r="H42" s="130"/>
      <c r="I42" s="130"/>
      <c r="J42" s="130"/>
      <c r="K42" s="130"/>
      <c r="L42" s="183">
        <f t="shared" ref="L42" si="77">SUM(M42:P42)</f>
        <v>0</v>
      </c>
      <c r="M42" s="130"/>
      <c r="N42" s="130"/>
      <c r="O42" s="130"/>
      <c r="P42" s="130"/>
      <c r="Q42" s="183">
        <f t="shared" ref="Q42" si="78">+SUM(R42:V42)</f>
        <v>0</v>
      </c>
      <c r="R42" s="130"/>
      <c r="S42" s="130"/>
      <c r="T42" s="130"/>
      <c r="U42" s="130"/>
      <c r="V42" s="130"/>
      <c r="W42" s="187">
        <f t="shared" ref="W42" si="79">B42+G42+L42+Q42</f>
        <v>0</v>
      </c>
      <c r="X42" s="140" t="s">
        <v>137</v>
      </c>
    </row>
    <row r="43" spans="1:24" ht="39.950000000000003" customHeight="1">
      <c r="A43" s="124"/>
      <c r="B43" s="184" t="e">
        <f t="shared" ref="B43:W43" si="80">B42/B39</f>
        <v>#DIV/0!</v>
      </c>
      <c r="C43" s="144" t="e">
        <f t="shared" si="80"/>
        <v>#DIV/0!</v>
      </c>
      <c r="D43" s="144" t="e">
        <f t="shared" si="80"/>
        <v>#DIV/0!</v>
      </c>
      <c r="E43" s="144" t="e">
        <f t="shared" si="80"/>
        <v>#DIV/0!</v>
      </c>
      <c r="F43" s="144" t="e">
        <f t="shared" si="80"/>
        <v>#DIV/0!</v>
      </c>
      <c r="G43" s="184" t="e">
        <f t="shared" si="80"/>
        <v>#DIV/0!</v>
      </c>
      <c r="H43" s="144" t="e">
        <f t="shared" si="80"/>
        <v>#DIV/0!</v>
      </c>
      <c r="I43" s="144" t="e">
        <f t="shared" si="80"/>
        <v>#DIV/0!</v>
      </c>
      <c r="J43" s="144" t="e">
        <f t="shared" si="80"/>
        <v>#DIV/0!</v>
      </c>
      <c r="K43" s="144" t="e">
        <f t="shared" si="80"/>
        <v>#DIV/0!</v>
      </c>
      <c r="L43" s="184" t="e">
        <f t="shared" si="80"/>
        <v>#DIV/0!</v>
      </c>
      <c r="M43" s="144" t="e">
        <f t="shared" si="80"/>
        <v>#DIV/0!</v>
      </c>
      <c r="N43" s="144" t="e">
        <f t="shared" si="80"/>
        <v>#DIV/0!</v>
      </c>
      <c r="O43" s="144" t="e">
        <f t="shared" si="80"/>
        <v>#DIV/0!</v>
      </c>
      <c r="P43" s="144" t="e">
        <f t="shared" si="80"/>
        <v>#DIV/0!</v>
      </c>
      <c r="Q43" s="184" t="e">
        <f t="shared" si="80"/>
        <v>#DIV/0!</v>
      </c>
      <c r="R43" s="144" t="e">
        <f t="shared" si="80"/>
        <v>#DIV/0!</v>
      </c>
      <c r="S43" s="144" t="e">
        <f t="shared" si="80"/>
        <v>#DIV/0!</v>
      </c>
      <c r="T43" s="144" t="e">
        <f t="shared" si="80"/>
        <v>#DIV/0!</v>
      </c>
      <c r="U43" s="144" t="e">
        <f t="shared" si="80"/>
        <v>#DIV/0!</v>
      </c>
      <c r="V43" s="144" t="e">
        <f t="shared" si="80"/>
        <v>#DIV/0!</v>
      </c>
      <c r="W43" s="189" t="e">
        <f t="shared" si="80"/>
        <v>#DIV/0!</v>
      </c>
      <c r="X43" s="38"/>
    </row>
    <row r="44" spans="1:24" s="139" customFormat="1" ht="39.950000000000003" customHeight="1">
      <c r="A44" s="126" t="s">
        <v>46</v>
      </c>
      <c r="B44" s="183">
        <f t="shared" ref="B44" si="81">SUM(C44:F44)</f>
        <v>0</v>
      </c>
      <c r="C44" s="130"/>
      <c r="D44" s="130"/>
      <c r="E44" s="130"/>
      <c r="F44" s="130"/>
      <c r="G44" s="183">
        <f t="shared" ref="G44" si="82">SUM(H44:K44)</f>
        <v>0</v>
      </c>
      <c r="H44" s="130"/>
      <c r="I44" s="130"/>
      <c r="J44" s="130"/>
      <c r="K44" s="130"/>
      <c r="L44" s="183">
        <f t="shared" ref="L44" si="83">SUM(M44:P44)</f>
        <v>0</v>
      </c>
      <c r="M44" s="130"/>
      <c r="N44" s="130"/>
      <c r="O44" s="130"/>
      <c r="P44" s="130"/>
      <c r="Q44" s="183">
        <f t="shared" ref="Q44" si="84">+SUM(R44:V44)</f>
        <v>0</v>
      </c>
      <c r="R44" s="130"/>
      <c r="S44" s="130"/>
      <c r="T44" s="130"/>
      <c r="U44" s="130"/>
      <c r="V44" s="130"/>
      <c r="W44" s="187">
        <f t="shared" ref="W44" si="85">B44+G44+L44+Q44</f>
        <v>0</v>
      </c>
      <c r="X44" s="140" t="s">
        <v>138</v>
      </c>
    </row>
    <row r="45" spans="1:24" ht="39.950000000000003" customHeight="1">
      <c r="A45" s="124"/>
      <c r="B45" s="184" t="e">
        <f t="shared" ref="B45:W45" si="86">B44/B39</f>
        <v>#DIV/0!</v>
      </c>
      <c r="C45" s="144" t="e">
        <f t="shared" si="86"/>
        <v>#DIV/0!</v>
      </c>
      <c r="D45" s="144" t="e">
        <f t="shared" si="86"/>
        <v>#DIV/0!</v>
      </c>
      <c r="E45" s="144" t="e">
        <f t="shared" si="86"/>
        <v>#DIV/0!</v>
      </c>
      <c r="F45" s="144" t="e">
        <f t="shared" si="86"/>
        <v>#DIV/0!</v>
      </c>
      <c r="G45" s="184" t="e">
        <f t="shared" si="86"/>
        <v>#DIV/0!</v>
      </c>
      <c r="H45" s="144" t="e">
        <f t="shared" si="86"/>
        <v>#DIV/0!</v>
      </c>
      <c r="I45" s="144" t="e">
        <f t="shared" si="86"/>
        <v>#DIV/0!</v>
      </c>
      <c r="J45" s="144" t="e">
        <f t="shared" si="86"/>
        <v>#DIV/0!</v>
      </c>
      <c r="K45" s="144" t="e">
        <f t="shared" si="86"/>
        <v>#DIV/0!</v>
      </c>
      <c r="L45" s="184" t="e">
        <f t="shared" si="86"/>
        <v>#DIV/0!</v>
      </c>
      <c r="M45" s="144" t="e">
        <f t="shared" si="86"/>
        <v>#DIV/0!</v>
      </c>
      <c r="N45" s="144" t="e">
        <f t="shared" si="86"/>
        <v>#DIV/0!</v>
      </c>
      <c r="O45" s="144" t="e">
        <f t="shared" si="86"/>
        <v>#DIV/0!</v>
      </c>
      <c r="P45" s="144" t="e">
        <f t="shared" si="86"/>
        <v>#DIV/0!</v>
      </c>
      <c r="Q45" s="184" t="e">
        <f t="shared" si="86"/>
        <v>#DIV/0!</v>
      </c>
      <c r="R45" s="144" t="e">
        <f t="shared" si="86"/>
        <v>#DIV/0!</v>
      </c>
      <c r="S45" s="144" t="e">
        <f t="shared" si="86"/>
        <v>#DIV/0!</v>
      </c>
      <c r="T45" s="144" t="e">
        <f t="shared" si="86"/>
        <v>#DIV/0!</v>
      </c>
      <c r="U45" s="144" t="e">
        <f t="shared" si="86"/>
        <v>#DIV/0!</v>
      </c>
      <c r="V45" s="144" t="e">
        <f t="shared" si="86"/>
        <v>#DIV/0!</v>
      </c>
      <c r="W45" s="189" t="e">
        <f t="shared" si="86"/>
        <v>#DIV/0!</v>
      </c>
      <c r="X45" s="38"/>
    </row>
    <row r="46" spans="1:24" s="139" customFormat="1" ht="39.950000000000003" customHeight="1">
      <c r="A46" s="126" t="s">
        <v>47</v>
      </c>
      <c r="B46" s="183">
        <f t="shared" ref="B46" si="87">SUM(C46:F46)</f>
        <v>0</v>
      </c>
      <c r="C46" s="130"/>
      <c r="D46" s="130"/>
      <c r="E46" s="130"/>
      <c r="F46" s="130"/>
      <c r="G46" s="183">
        <f t="shared" ref="G46:G49" si="88">SUM(H46:K46)</f>
        <v>0</v>
      </c>
      <c r="H46" s="130"/>
      <c r="I46" s="130"/>
      <c r="J46" s="130"/>
      <c r="K46" s="130"/>
      <c r="L46" s="183">
        <f t="shared" ref="L46:L49" si="89">SUM(M46:P46)</f>
        <v>0</v>
      </c>
      <c r="M46" s="130"/>
      <c r="N46" s="130"/>
      <c r="O46" s="130"/>
      <c r="P46" s="130"/>
      <c r="Q46" s="183">
        <f t="shared" ref="Q46:Q49" si="90">+SUM(R46:V46)</f>
        <v>0</v>
      </c>
      <c r="R46" s="130"/>
      <c r="S46" s="130"/>
      <c r="T46" s="130"/>
      <c r="U46" s="130"/>
      <c r="V46" s="130"/>
      <c r="W46" s="187">
        <f t="shared" ref="W46:W49" si="91">B46+G46+L46+Q46</f>
        <v>0</v>
      </c>
      <c r="X46" s="140" t="s">
        <v>139</v>
      </c>
    </row>
    <row r="47" spans="1:24" s="1" customFormat="1" ht="39.950000000000003" customHeight="1">
      <c r="A47" s="124"/>
      <c r="B47" s="184" t="e">
        <f>B46/B39</f>
        <v>#DIV/0!</v>
      </c>
      <c r="C47" s="144" t="e">
        <f t="shared" ref="C47:W47" si="92">C46/C39</f>
        <v>#DIV/0!</v>
      </c>
      <c r="D47" s="144" t="e">
        <f t="shared" si="92"/>
        <v>#DIV/0!</v>
      </c>
      <c r="E47" s="144" t="e">
        <f>E46/E39</f>
        <v>#DIV/0!</v>
      </c>
      <c r="F47" s="144" t="e">
        <f t="shared" si="92"/>
        <v>#DIV/0!</v>
      </c>
      <c r="G47" s="184" t="e">
        <f>G46/G39</f>
        <v>#DIV/0!</v>
      </c>
      <c r="H47" s="144" t="e">
        <f t="shared" si="92"/>
        <v>#DIV/0!</v>
      </c>
      <c r="I47" s="144" t="e">
        <f t="shared" si="92"/>
        <v>#DIV/0!</v>
      </c>
      <c r="J47" s="144" t="e">
        <f t="shared" si="92"/>
        <v>#DIV/0!</v>
      </c>
      <c r="K47" s="144" t="e">
        <f t="shared" si="92"/>
        <v>#DIV/0!</v>
      </c>
      <c r="L47" s="184" t="e">
        <f t="shared" si="92"/>
        <v>#DIV/0!</v>
      </c>
      <c r="M47" s="144" t="e">
        <f t="shared" si="92"/>
        <v>#DIV/0!</v>
      </c>
      <c r="N47" s="144" t="e">
        <f t="shared" si="92"/>
        <v>#DIV/0!</v>
      </c>
      <c r="O47" s="144" t="e">
        <f t="shared" si="92"/>
        <v>#DIV/0!</v>
      </c>
      <c r="P47" s="144" t="e">
        <f t="shared" si="92"/>
        <v>#DIV/0!</v>
      </c>
      <c r="Q47" s="184" t="e">
        <f t="shared" si="92"/>
        <v>#DIV/0!</v>
      </c>
      <c r="R47" s="144" t="e">
        <f t="shared" si="92"/>
        <v>#DIV/0!</v>
      </c>
      <c r="S47" s="144" t="e">
        <f t="shared" si="92"/>
        <v>#DIV/0!</v>
      </c>
      <c r="T47" s="144" t="e">
        <f t="shared" si="92"/>
        <v>#DIV/0!</v>
      </c>
      <c r="U47" s="144" t="e">
        <f t="shared" si="92"/>
        <v>#DIV/0!</v>
      </c>
      <c r="V47" s="144" t="e">
        <f t="shared" si="92"/>
        <v>#DIV/0!</v>
      </c>
      <c r="W47" s="189" t="e">
        <f t="shared" si="92"/>
        <v>#DIV/0!</v>
      </c>
      <c r="X47" s="38"/>
    </row>
    <row r="48" spans="1:24" ht="39.950000000000003" customHeight="1">
      <c r="A48" s="74" t="s">
        <v>189</v>
      </c>
      <c r="B48" s="75">
        <f>SUM(C48:F48)</f>
        <v>1222</v>
      </c>
      <c r="C48" s="75">
        <f>C49+C51+C53+C55</f>
        <v>312</v>
      </c>
      <c r="D48" s="75">
        <f>D49+D51+D53+D55</f>
        <v>130</v>
      </c>
      <c r="E48" s="75">
        <f>E49+E51+E53+E55</f>
        <v>178</v>
      </c>
      <c r="F48" s="75">
        <f>F49+F51+F53+F55</f>
        <v>602</v>
      </c>
      <c r="G48" s="75">
        <f t="shared" si="88"/>
        <v>1513</v>
      </c>
      <c r="H48" s="75">
        <f>H49+H51+H53+H55</f>
        <v>182</v>
      </c>
      <c r="I48" s="75">
        <f>I49+I51+I53+I55</f>
        <v>750</v>
      </c>
      <c r="J48" s="75">
        <f>J49+J51+J53+J55</f>
        <v>490</v>
      </c>
      <c r="K48" s="75">
        <f>K49+K51+K53+K55</f>
        <v>91</v>
      </c>
      <c r="L48" s="75">
        <f t="shared" si="89"/>
        <v>1671</v>
      </c>
      <c r="M48" s="75">
        <f>M49+M51+M53+M55</f>
        <v>699</v>
      </c>
      <c r="N48" s="75">
        <f>N49+N51+N53+N55</f>
        <v>164</v>
      </c>
      <c r="O48" s="75">
        <f>O49+O51+O53+O55</f>
        <v>303</v>
      </c>
      <c r="P48" s="75">
        <f>P49+P51+P53+P55</f>
        <v>505</v>
      </c>
      <c r="Q48" s="75">
        <f t="shared" si="90"/>
        <v>1052</v>
      </c>
      <c r="R48" s="75">
        <f>R49+R51+R53+R55</f>
        <v>519</v>
      </c>
      <c r="S48" s="75">
        <f>S49+S51+S53+S55</f>
        <v>281</v>
      </c>
      <c r="T48" s="75">
        <f>T49+T51+T53+T55</f>
        <v>100</v>
      </c>
      <c r="U48" s="75">
        <f>U49+U51+U53+U55</f>
        <v>82</v>
      </c>
      <c r="V48" s="75">
        <f>V49+V51+V53+V55</f>
        <v>70</v>
      </c>
      <c r="W48" s="75">
        <f t="shared" si="91"/>
        <v>5458</v>
      </c>
      <c r="X48" s="38"/>
    </row>
    <row r="49" spans="1:24" s="1" customFormat="1" ht="39.950000000000003" customHeight="1">
      <c r="A49" s="127" t="s">
        <v>44</v>
      </c>
      <c r="B49" s="75">
        <f>SUM(C49:F49)</f>
        <v>340</v>
      </c>
      <c r="C49" s="75">
        <f>C13+C22+C31+C40</f>
        <v>69</v>
      </c>
      <c r="D49" s="75">
        <f>D13+D22+D31+D40</f>
        <v>29</v>
      </c>
      <c r="E49" s="75">
        <f>E13+E22+E31+E40</f>
        <v>80</v>
      </c>
      <c r="F49" s="75">
        <f>F13+F22+F31+F40</f>
        <v>162</v>
      </c>
      <c r="G49" s="75">
        <f t="shared" si="88"/>
        <v>441</v>
      </c>
      <c r="H49" s="75">
        <f>H13+H22+H31+H40</f>
        <v>52</v>
      </c>
      <c r="I49" s="75">
        <f>I13+I22+I31+I40</f>
        <v>208</v>
      </c>
      <c r="J49" s="75">
        <f>J13+J22+J31+J40</f>
        <v>138</v>
      </c>
      <c r="K49" s="75">
        <f>K13+K22+K31+K40</f>
        <v>43</v>
      </c>
      <c r="L49" s="75">
        <f t="shared" si="89"/>
        <v>381</v>
      </c>
      <c r="M49" s="75">
        <f>M13+M22+M31+M40</f>
        <v>162</v>
      </c>
      <c r="N49" s="75">
        <f>N13+N22+N31+N40</f>
        <v>26</v>
      </c>
      <c r="O49" s="75">
        <f>O13+O22+O31+O40</f>
        <v>67</v>
      </c>
      <c r="P49" s="75">
        <f>P13+P22+P31+P40</f>
        <v>126</v>
      </c>
      <c r="Q49" s="75">
        <f t="shared" si="90"/>
        <v>232</v>
      </c>
      <c r="R49" s="75">
        <f>R13+R22+R31+R40</f>
        <v>72</v>
      </c>
      <c r="S49" s="75">
        <f>S13+S22+S31+S40</f>
        <v>78</v>
      </c>
      <c r="T49" s="75">
        <f>T13+T22+T31+T40</f>
        <v>24</v>
      </c>
      <c r="U49" s="75">
        <f>U13+U22+U31+U40</f>
        <v>26</v>
      </c>
      <c r="V49" s="75">
        <f>V13+V22+V31+V40</f>
        <v>32</v>
      </c>
      <c r="W49" s="75">
        <f t="shared" si="91"/>
        <v>1394</v>
      </c>
      <c r="X49" s="37" t="s">
        <v>136</v>
      </c>
    </row>
    <row r="50" spans="1:24" ht="50.1" customHeight="1">
      <c r="A50" s="125"/>
      <c r="B50" s="86">
        <f t="shared" ref="B50:W50" si="93">B49/B48</f>
        <v>0.27823240589198034</v>
      </c>
      <c r="C50" s="86">
        <f t="shared" si="93"/>
        <v>0.22115384615384615</v>
      </c>
      <c r="D50" s="86">
        <f t="shared" si="93"/>
        <v>0.22307692307692309</v>
      </c>
      <c r="E50" s="86">
        <f t="shared" si="93"/>
        <v>0.449438202247191</v>
      </c>
      <c r="F50" s="86">
        <f t="shared" si="93"/>
        <v>0.26910299003322258</v>
      </c>
      <c r="G50" s="86">
        <f t="shared" si="93"/>
        <v>0.29147389292795772</v>
      </c>
      <c r="H50" s="86">
        <f t="shared" si="93"/>
        <v>0.2857142857142857</v>
      </c>
      <c r="I50" s="86">
        <f t="shared" si="93"/>
        <v>0.27733333333333332</v>
      </c>
      <c r="J50" s="86">
        <f t="shared" si="93"/>
        <v>0.28163265306122448</v>
      </c>
      <c r="K50" s="86">
        <f t="shared" si="93"/>
        <v>0.47252747252747251</v>
      </c>
      <c r="L50" s="86">
        <f t="shared" si="93"/>
        <v>0.22800718132854578</v>
      </c>
      <c r="M50" s="86">
        <f t="shared" si="93"/>
        <v>0.23175965665236051</v>
      </c>
      <c r="N50" s="86">
        <f t="shared" si="93"/>
        <v>0.15853658536585366</v>
      </c>
      <c r="O50" s="86">
        <f t="shared" si="93"/>
        <v>0.22112211221122113</v>
      </c>
      <c r="P50" s="86">
        <f t="shared" si="93"/>
        <v>0.2495049504950495</v>
      </c>
      <c r="Q50" s="86">
        <f t="shared" si="93"/>
        <v>0.22053231939163498</v>
      </c>
      <c r="R50" s="86">
        <f t="shared" si="93"/>
        <v>0.13872832369942195</v>
      </c>
      <c r="S50" s="86">
        <f t="shared" si="93"/>
        <v>0.27758007117437722</v>
      </c>
      <c r="T50" s="86">
        <f t="shared" si="93"/>
        <v>0.24</v>
      </c>
      <c r="U50" s="86">
        <f t="shared" si="93"/>
        <v>0.31707317073170732</v>
      </c>
      <c r="V50" s="86">
        <f t="shared" si="93"/>
        <v>0.45714285714285713</v>
      </c>
      <c r="W50" s="86">
        <f t="shared" si="93"/>
        <v>0.25540491022352513</v>
      </c>
      <c r="X50" s="37"/>
    </row>
    <row r="51" spans="1:24" ht="39.950000000000003" customHeight="1">
      <c r="A51" s="127" t="s">
        <v>45</v>
      </c>
      <c r="B51" s="75">
        <f t="shared" ref="B51" si="94">SUM(C51:F51)</f>
        <v>353</v>
      </c>
      <c r="C51" s="75">
        <f>C15+C24+C33+C42</f>
        <v>98</v>
      </c>
      <c r="D51" s="75">
        <f>D15+D24+D33+D42</f>
        <v>53</v>
      </c>
      <c r="E51" s="75">
        <f>E15+E24+E33+E42</f>
        <v>17</v>
      </c>
      <c r="F51" s="75">
        <f>F15+F24+F33+F42</f>
        <v>185</v>
      </c>
      <c r="G51" s="75">
        <f t="shared" ref="G51" si="95">SUM(H51:K51)</f>
        <v>555</v>
      </c>
      <c r="H51" s="75">
        <f>H15+H24+H33+H42</f>
        <v>63</v>
      </c>
      <c r="I51" s="75">
        <f>I15+I24+I33+I42</f>
        <v>283</v>
      </c>
      <c r="J51" s="75">
        <f>J15+J24+J33+J42</f>
        <v>189</v>
      </c>
      <c r="K51" s="75">
        <f>K15+K24+K33+K42</f>
        <v>20</v>
      </c>
      <c r="L51" s="75">
        <f t="shared" ref="L51" si="96">SUM(M51:P51)</f>
        <v>656</v>
      </c>
      <c r="M51" s="75">
        <f>M15+M24+M33+M42</f>
        <v>301</v>
      </c>
      <c r="N51" s="75">
        <f>N15+N24+N33+N42</f>
        <v>70</v>
      </c>
      <c r="O51" s="75">
        <f>O15+O24+O33+O42</f>
        <v>77</v>
      </c>
      <c r="P51" s="75">
        <f>P15+P24+P33+P42</f>
        <v>208</v>
      </c>
      <c r="Q51" s="75">
        <f t="shared" ref="Q51" si="97">+SUM(R51:V51)</f>
        <v>332</v>
      </c>
      <c r="R51" s="75">
        <f>R15+R24+R33+R42</f>
        <v>189</v>
      </c>
      <c r="S51" s="75">
        <f>S15+S24+S33+S42</f>
        <v>93</v>
      </c>
      <c r="T51" s="75">
        <f>T15+T24+T33+T42</f>
        <v>11</v>
      </c>
      <c r="U51" s="75">
        <f>U15+U24+U33+U42</f>
        <v>28</v>
      </c>
      <c r="V51" s="75">
        <f>V15+V24+V33+V42</f>
        <v>11</v>
      </c>
      <c r="W51" s="75">
        <f t="shared" ref="W51" si="98">B51+G51+L51+Q51</f>
        <v>1896</v>
      </c>
      <c r="X51" s="39" t="s">
        <v>137</v>
      </c>
    </row>
    <row r="52" spans="1:24" ht="39.950000000000003" customHeight="1">
      <c r="A52" s="125"/>
      <c r="B52" s="86">
        <f t="shared" ref="B52:W52" si="99">B51/B48</f>
        <v>0.28887070376432078</v>
      </c>
      <c r="C52" s="86">
        <f t="shared" si="99"/>
        <v>0.3141025641025641</v>
      </c>
      <c r="D52" s="86">
        <f t="shared" si="99"/>
        <v>0.40769230769230769</v>
      </c>
      <c r="E52" s="86">
        <f t="shared" si="99"/>
        <v>9.5505617977528087E-2</v>
      </c>
      <c r="F52" s="86">
        <f t="shared" si="99"/>
        <v>0.30730897009966779</v>
      </c>
      <c r="G52" s="86">
        <f t="shared" si="99"/>
        <v>0.36682088565763382</v>
      </c>
      <c r="H52" s="86">
        <f t="shared" si="99"/>
        <v>0.34615384615384615</v>
      </c>
      <c r="I52" s="86">
        <f t="shared" si="99"/>
        <v>0.37733333333333335</v>
      </c>
      <c r="J52" s="86">
        <f t="shared" si="99"/>
        <v>0.38571428571428573</v>
      </c>
      <c r="K52" s="86">
        <f t="shared" si="99"/>
        <v>0.21978021978021978</v>
      </c>
      <c r="L52" s="86">
        <f t="shared" si="99"/>
        <v>0.39257929383602636</v>
      </c>
      <c r="M52" s="86">
        <f t="shared" si="99"/>
        <v>0.43061516452074394</v>
      </c>
      <c r="N52" s="86">
        <f t="shared" si="99"/>
        <v>0.42682926829268292</v>
      </c>
      <c r="O52" s="86">
        <f t="shared" si="99"/>
        <v>0.25412541254125415</v>
      </c>
      <c r="P52" s="86">
        <f t="shared" si="99"/>
        <v>0.41188118811881186</v>
      </c>
      <c r="Q52" s="86">
        <f t="shared" si="99"/>
        <v>0.31558935361216728</v>
      </c>
      <c r="R52" s="86">
        <f t="shared" si="99"/>
        <v>0.36416184971098264</v>
      </c>
      <c r="S52" s="86">
        <f t="shared" si="99"/>
        <v>0.33096085409252668</v>
      </c>
      <c r="T52" s="86">
        <f t="shared" si="99"/>
        <v>0.11</v>
      </c>
      <c r="U52" s="86">
        <f t="shared" si="99"/>
        <v>0.34146341463414637</v>
      </c>
      <c r="V52" s="86">
        <f t="shared" si="99"/>
        <v>0.15714285714285714</v>
      </c>
      <c r="W52" s="86">
        <f t="shared" si="99"/>
        <v>0.34737999267130815</v>
      </c>
      <c r="X52" s="38"/>
    </row>
    <row r="53" spans="1:24" ht="39.950000000000003" customHeight="1">
      <c r="A53" s="127" t="s">
        <v>46</v>
      </c>
      <c r="B53" s="75">
        <f t="shared" ref="B53" si="100">SUM(C53:F53)</f>
        <v>199</v>
      </c>
      <c r="C53" s="75">
        <f>C17+C26+C35+C44</f>
        <v>36</v>
      </c>
      <c r="D53" s="75">
        <f>D17+D26+D35+D44</f>
        <v>24</v>
      </c>
      <c r="E53" s="75">
        <f>E17+E26+E35+E44</f>
        <v>34</v>
      </c>
      <c r="F53" s="75">
        <f>F17+F26+F35+F44</f>
        <v>105</v>
      </c>
      <c r="G53" s="75">
        <f t="shared" ref="G53" si="101">SUM(H53:K53)</f>
        <v>181</v>
      </c>
      <c r="H53" s="75">
        <f>H17+H26+H35+H44</f>
        <v>30</v>
      </c>
      <c r="I53" s="75">
        <f>I17+I26+I35+I44</f>
        <v>79</v>
      </c>
      <c r="J53" s="75">
        <f>J17+J26+J35+J44</f>
        <v>51</v>
      </c>
      <c r="K53" s="75">
        <f>K17+K26+K35+K44</f>
        <v>21</v>
      </c>
      <c r="L53" s="75">
        <f t="shared" ref="L53" si="102">SUM(M53:P53)</f>
        <v>271</v>
      </c>
      <c r="M53" s="75">
        <f>M17+M26+M35+M44</f>
        <v>106</v>
      </c>
      <c r="N53" s="75">
        <f>N17+N26+N35+N44</f>
        <v>17</v>
      </c>
      <c r="O53" s="75">
        <f>O17+O26+O35+O44</f>
        <v>68</v>
      </c>
      <c r="P53" s="75">
        <f>P17+P26+P35+P44</f>
        <v>80</v>
      </c>
      <c r="Q53" s="75">
        <f t="shared" ref="Q53" si="103">+SUM(R53:V53)</f>
        <v>270</v>
      </c>
      <c r="R53" s="75">
        <f>R17+R26+R35+R44</f>
        <v>145</v>
      </c>
      <c r="S53" s="75">
        <f>S17+S26+S35+S44</f>
        <v>47</v>
      </c>
      <c r="T53" s="75">
        <f>T17+T26+T35+T44</f>
        <v>45</v>
      </c>
      <c r="U53" s="75">
        <f>U17+U26+U35+U44</f>
        <v>23</v>
      </c>
      <c r="V53" s="75">
        <f>V17+V26+V35+V44</f>
        <v>10</v>
      </c>
      <c r="W53" s="75">
        <f t="shared" ref="W53" si="104">B53+G53+L53+Q53</f>
        <v>921</v>
      </c>
      <c r="X53" s="39" t="s">
        <v>138</v>
      </c>
    </row>
    <row r="54" spans="1:24" ht="39.950000000000003" customHeight="1">
      <c r="A54" s="125"/>
      <c r="B54" s="86">
        <f t="shared" ref="B54:W54" si="105">B53/B48</f>
        <v>0.16284779050736498</v>
      </c>
      <c r="C54" s="86">
        <f t="shared" si="105"/>
        <v>0.11538461538461539</v>
      </c>
      <c r="D54" s="86">
        <f t="shared" si="105"/>
        <v>0.18461538461538463</v>
      </c>
      <c r="E54" s="86">
        <f t="shared" si="105"/>
        <v>0.19101123595505617</v>
      </c>
      <c r="F54" s="86">
        <f t="shared" si="105"/>
        <v>0.1744186046511628</v>
      </c>
      <c r="G54" s="86">
        <f t="shared" si="105"/>
        <v>0.11962987442167879</v>
      </c>
      <c r="H54" s="86">
        <f t="shared" si="105"/>
        <v>0.16483516483516483</v>
      </c>
      <c r="I54" s="86">
        <f t="shared" si="105"/>
        <v>0.10533333333333333</v>
      </c>
      <c r="J54" s="86">
        <f t="shared" si="105"/>
        <v>0.10408163265306122</v>
      </c>
      <c r="K54" s="86">
        <f t="shared" si="105"/>
        <v>0.23076923076923078</v>
      </c>
      <c r="L54" s="86">
        <f t="shared" si="105"/>
        <v>0.16217833632555356</v>
      </c>
      <c r="M54" s="86">
        <f t="shared" si="105"/>
        <v>0.15164520743919885</v>
      </c>
      <c r="N54" s="86">
        <f t="shared" si="105"/>
        <v>0.10365853658536585</v>
      </c>
      <c r="O54" s="86">
        <f t="shared" si="105"/>
        <v>0.22442244224422442</v>
      </c>
      <c r="P54" s="86">
        <f t="shared" si="105"/>
        <v>0.15841584158415842</v>
      </c>
      <c r="Q54" s="86">
        <f t="shared" si="105"/>
        <v>0.25665399239543724</v>
      </c>
      <c r="R54" s="86">
        <f t="shared" si="105"/>
        <v>0.279383429672447</v>
      </c>
      <c r="S54" s="86">
        <f t="shared" si="105"/>
        <v>0.16725978647686832</v>
      </c>
      <c r="T54" s="86">
        <f t="shared" si="105"/>
        <v>0.45</v>
      </c>
      <c r="U54" s="86">
        <f t="shared" si="105"/>
        <v>0.28048780487804881</v>
      </c>
      <c r="V54" s="86">
        <f t="shared" si="105"/>
        <v>0.14285714285714285</v>
      </c>
      <c r="W54" s="86">
        <f t="shared" si="105"/>
        <v>0.16874312935141078</v>
      </c>
      <c r="X54" s="38"/>
    </row>
    <row r="55" spans="1:24" ht="39.950000000000003" customHeight="1">
      <c r="A55" s="127" t="s">
        <v>47</v>
      </c>
      <c r="B55" s="75">
        <f t="shared" ref="B55" si="106">SUM(C55:F55)</f>
        <v>330</v>
      </c>
      <c r="C55" s="75">
        <f>C19+C28+C37+C46</f>
        <v>109</v>
      </c>
      <c r="D55" s="75">
        <f>D19+D28+D37+D46</f>
        <v>24</v>
      </c>
      <c r="E55" s="75">
        <f>E19+E28+E37+E46</f>
        <v>47</v>
      </c>
      <c r="F55" s="75">
        <f>F19+F28+F37+F46</f>
        <v>150</v>
      </c>
      <c r="G55" s="75">
        <f t="shared" ref="G55" si="107">SUM(H55:K55)</f>
        <v>336</v>
      </c>
      <c r="H55" s="75">
        <f>H19+H28+H37+H46</f>
        <v>37</v>
      </c>
      <c r="I55" s="75">
        <f>I19+I28+I37+I46</f>
        <v>180</v>
      </c>
      <c r="J55" s="75">
        <f>J19+J28+J37+J46</f>
        <v>112</v>
      </c>
      <c r="K55" s="75">
        <f>K19+K28+K37+K46</f>
        <v>7</v>
      </c>
      <c r="L55" s="75">
        <f t="shared" ref="L55" si="108">SUM(M55:P55)</f>
        <v>363</v>
      </c>
      <c r="M55" s="75">
        <f>M19+M28+M37+M46</f>
        <v>130</v>
      </c>
      <c r="N55" s="75">
        <f>N19+N28+N37+N46</f>
        <v>51</v>
      </c>
      <c r="O55" s="75">
        <f>O19+O28+O37+O46</f>
        <v>91</v>
      </c>
      <c r="P55" s="75">
        <f>P19+P28+P37+P46</f>
        <v>91</v>
      </c>
      <c r="Q55" s="75">
        <f t="shared" ref="Q55" si="109">+SUM(R55:V55)</f>
        <v>218</v>
      </c>
      <c r="R55" s="75">
        <f>R19+R28+R37+R46</f>
        <v>113</v>
      </c>
      <c r="S55" s="75">
        <f>S19+S28+S37+S46</f>
        <v>63</v>
      </c>
      <c r="T55" s="75">
        <f>T19+T28+T37+T46</f>
        <v>20</v>
      </c>
      <c r="U55" s="75">
        <f>U19+U28+U37+U46</f>
        <v>5</v>
      </c>
      <c r="V55" s="75">
        <f>V19+V28+V37+V46</f>
        <v>17</v>
      </c>
      <c r="W55" s="75">
        <f t="shared" ref="W55" si="110">B55+G55+L55+Q55</f>
        <v>1247</v>
      </c>
      <c r="X55" s="39" t="s">
        <v>139</v>
      </c>
    </row>
    <row r="56" spans="1:24" ht="39.950000000000003" customHeight="1">
      <c r="A56" s="125"/>
      <c r="B56" s="86">
        <f>B55/B48</f>
        <v>0.27004909983633391</v>
      </c>
      <c r="C56" s="86">
        <f t="shared" ref="C56:V56" si="111">C55/C48</f>
        <v>0.34935897435897434</v>
      </c>
      <c r="D56" s="86">
        <f t="shared" si="111"/>
        <v>0.18461538461538463</v>
      </c>
      <c r="E56" s="86">
        <f>E55/E48</f>
        <v>0.2640449438202247</v>
      </c>
      <c r="F56" s="86">
        <f t="shared" si="111"/>
        <v>0.24916943521594684</v>
      </c>
      <c r="G56" s="86">
        <f>G55/G48</f>
        <v>0.22207534699272968</v>
      </c>
      <c r="H56" s="86">
        <f t="shared" si="111"/>
        <v>0.2032967032967033</v>
      </c>
      <c r="I56" s="86">
        <f t="shared" si="111"/>
        <v>0.24</v>
      </c>
      <c r="J56" s="86">
        <f t="shared" si="111"/>
        <v>0.22857142857142856</v>
      </c>
      <c r="K56" s="86">
        <f t="shared" si="111"/>
        <v>7.6923076923076927E-2</v>
      </c>
      <c r="L56" s="86">
        <f t="shared" si="111"/>
        <v>0.21723518850987433</v>
      </c>
      <c r="M56" s="86">
        <f t="shared" si="111"/>
        <v>0.1859799713876967</v>
      </c>
      <c r="N56" s="86">
        <f t="shared" si="111"/>
        <v>0.31097560975609756</v>
      </c>
      <c r="O56" s="86">
        <f t="shared" si="111"/>
        <v>0.30033003300330036</v>
      </c>
      <c r="P56" s="86">
        <f t="shared" si="111"/>
        <v>0.18019801980198019</v>
      </c>
      <c r="Q56" s="86">
        <f t="shared" si="111"/>
        <v>0.20722433460076045</v>
      </c>
      <c r="R56" s="86">
        <f t="shared" si="111"/>
        <v>0.21772639691714837</v>
      </c>
      <c r="S56" s="86">
        <f t="shared" si="111"/>
        <v>0.22419928825622776</v>
      </c>
      <c r="T56" s="86">
        <f t="shared" si="111"/>
        <v>0.2</v>
      </c>
      <c r="U56" s="86">
        <f t="shared" si="111"/>
        <v>6.097560975609756E-2</v>
      </c>
      <c r="V56" s="86">
        <f t="shared" si="111"/>
        <v>0.24285714285714285</v>
      </c>
      <c r="W56" s="86">
        <f>W55/W48</f>
        <v>0.22847196775375594</v>
      </c>
      <c r="X56" s="38"/>
    </row>
    <row r="57" spans="1:24" ht="80.099999999999994" customHeight="1">
      <c r="A57" s="79" t="s">
        <v>48</v>
      </c>
      <c r="B57" s="80"/>
      <c r="C57" s="80"/>
      <c r="D57" s="80"/>
      <c r="E57" s="80"/>
      <c r="F57" s="80"/>
      <c r="G57" s="80"/>
      <c r="H57" s="80"/>
      <c r="I57" s="80"/>
      <c r="J57" s="80"/>
      <c r="K57" s="80"/>
      <c r="L57" s="80"/>
      <c r="M57" s="80"/>
      <c r="N57" s="80"/>
      <c r="O57" s="80"/>
      <c r="P57" s="80"/>
      <c r="Q57" s="80"/>
      <c r="R57" s="80"/>
      <c r="S57" s="80"/>
      <c r="T57" s="80"/>
      <c r="U57" s="80"/>
      <c r="V57" s="80"/>
      <c r="W57" s="80"/>
      <c r="X57" s="38" t="s">
        <v>140</v>
      </c>
    </row>
    <row r="58" spans="1:24" ht="39.950000000000003" customHeight="1">
      <c r="A58" s="163" t="s">
        <v>312</v>
      </c>
      <c r="B58" s="164">
        <f>SUM(C58:F58)</f>
        <v>4234</v>
      </c>
      <c r="C58" s="164">
        <v>1237</v>
      </c>
      <c r="D58" s="164">
        <v>589</v>
      </c>
      <c r="E58" s="164">
        <v>737</v>
      </c>
      <c r="F58" s="164">
        <v>1671</v>
      </c>
      <c r="G58" s="164">
        <f t="shared" ref="G58" si="112">SUM(H58:K58)</f>
        <v>5019</v>
      </c>
      <c r="H58" s="164">
        <v>516</v>
      </c>
      <c r="I58" s="164">
        <v>2432</v>
      </c>
      <c r="J58" s="164">
        <v>1788</v>
      </c>
      <c r="K58" s="164">
        <v>283</v>
      </c>
      <c r="L58" s="164">
        <f t="shared" ref="L58" si="113">SUM(M58:P58)</f>
        <v>5887</v>
      </c>
      <c r="M58" s="164">
        <v>2795</v>
      </c>
      <c r="N58" s="164">
        <v>541</v>
      </c>
      <c r="O58" s="164">
        <v>779</v>
      </c>
      <c r="P58" s="164">
        <v>1772</v>
      </c>
      <c r="Q58" s="164">
        <f t="shared" ref="Q58" si="114">+SUM(R58:V58)</f>
        <v>3613</v>
      </c>
      <c r="R58" s="164">
        <v>1865</v>
      </c>
      <c r="S58" s="164">
        <v>879</v>
      </c>
      <c r="T58" s="164">
        <v>387</v>
      </c>
      <c r="U58" s="164">
        <v>242</v>
      </c>
      <c r="V58" s="164">
        <v>240</v>
      </c>
      <c r="W58" s="164">
        <f t="shared" ref="W58" si="115">B58+G58+L58+Q58</f>
        <v>18753</v>
      </c>
      <c r="X58" s="39"/>
    </row>
    <row r="59" spans="1:24" s="1" customFormat="1" ht="39.950000000000003" customHeight="1">
      <c r="A59" s="168"/>
      <c r="B59" s="167">
        <f>B58/B3</f>
        <v>0.99413007748297721</v>
      </c>
      <c r="C59" s="167">
        <f t="shared" ref="C59:W59" si="116">C58/C3</f>
        <v>1</v>
      </c>
      <c r="D59" s="167">
        <f t="shared" si="116"/>
        <v>1</v>
      </c>
      <c r="E59" s="167">
        <f t="shared" si="116"/>
        <v>1</v>
      </c>
      <c r="F59" s="167">
        <f t="shared" si="116"/>
        <v>0.98525943396226412</v>
      </c>
      <c r="G59" s="167">
        <f t="shared" si="116"/>
        <v>0.97098084735925716</v>
      </c>
      <c r="H59" s="167">
        <f t="shared" si="116"/>
        <v>1</v>
      </c>
      <c r="I59" s="167">
        <f t="shared" si="116"/>
        <v>1</v>
      </c>
      <c r="J59" s="167">
        <f t="shared" si="116"/>
        <v>1</v>
      </c>
      <c r="K59" s="167">
        <f t="shared" si="116"/>
        <v>0.6535796766743649</v>
      </c>
      <c r="L59" s="167">
        <f t="shared" si="116"/>
        <v>0.97790697674418603</v>
      </c>
      <c r="M59" s="167">
        <f t="shared" si="116"/>
        <v>1</v>
      </c>
      <c r="N59" s="167">
        <f t="shared" si="116"/>
        <v>0.99448529411764708</v>
      </c>
      <c r="O59" s="167">
        <f t="shared" si="116"/>
        <v>0.92080378250591022</v>
      </c>
      <c r="P59" s="167">
        <f t="shared" si="116"/>
        <v>0.96566757493188016</v>
      </c>
      <c r="Q59" s="167">
        <f t="shared" si="116"/>
        <v>0.99285517999450401</v>
      </c>
      <c r="R59" s="167">
        <f t="shared" si="116"/>
        <v>1</v>
      </c>
      <c r="S59" s="167">
        <f t="shared" si="116"/>
        <v>1</v>
      </c>
      <c r="T59" s="167">
        <f t="shared" si="116"/>
        <v>1</v>
      </c>
      <c r="U59" s="167">
        <f t="shared" si="116"/>
        <v>0.9718875502008032</v>
      </c>
      <c r="V59" s="167">
        <f t="shared" si="116"/>
        <v>0.92664092664092668</v>
      </c>
      <c r="W59" s="167">
        <f t="shared" si="116"/>
        <v>0.98250117881280452</v>
      </c>
      <c r="X59" s="38"/>
    </row>
    <row r="60" spans="1:24" ht="39.950000000000003" customHeight="1">
      <c r="A60" s="72" t="s">
        <v>313</v>
      </c>
      <c r="B60" s="73">
        <f>SUM(C60:F60)</f>
        <v>1222</v>
      </c>
      <c r="C60" s="27">
        <v>312</v>
      </c>
      <c r="D60" s="27">
        <v>130</v>
      </c>
      <c r="E60" s="27">
        <v>178</v>
      </c>
      <c r="F60" s="27">
        <v>602</v>
      </c>
      <c r="G60" s="73">
        <f t="shared" ref="G60" si="117">SUM(H60:K60)</f>
        <v>1495</v>
      </c>
      <c r="H60" s="27">
        <v>182</v>
      </c>
      <c r="I60" s="27">
        <v>750</v>
      </c>
      <c r="J60" s="27">
        <v>490</v>
      </c>
      <c r="K60" s="27">
        <v>73</v>
      </c>
      <c r="L60" s="73">
        <f t="shared" ref="L60" si="118">SUM(M60:P60)</f>
        <v>1620</v>
      </c>
      <c r="M60" s="27">
        <v>699</v>
      </c>
      <c r="N60" s="27">
        <v>164</v>
      </c>
      <c r="O60" s="27">
        <v>275</v>
      </c>
      <c r="P60" s="27">
        <v>482</v>
      </c>
      <c r="Q60" s="73">
        <f t="shared" ref="Q60" si="119">+SUM(R60:V60)</f>
        <v>1039</v>
      </c>
      <c r="R60" s="27">
        <v>519</v>
      </c>
      <c r="S60" s="27">
        <v>281</v>
      </c>
      <c r="T60" s="27">
        <v>100</v>
      </c>
      <c r="U60" s="27">
        <v>72</v>
      </c>
      <c r="V60" s="27">
        <v>67</v>
      </c>
      <c r="W60" s="5">
        <f t="shared" ref="W60" si="120">B60+G60+L60+Q60</f>
        <v>5376</v>
      </c>
      <c r="X60" s="39"/>
    </row>
    <row r="61" spans="1:24" s="1" customFormat="1" ht="39.950000000000003" customHeight="1">
      <c r="A61" s="124"/>
      <c r="B61" s="82">
        <f>B60/B12</f>
        <v>1</v>
      </c>
      <c r="C61" s="83">
        <f t="shared" ref="C61:W61" si="121">C60/C12</f>
        <v>1</v>
      </c>
      <c r="D61" s="83">
        <f t="shared" si="121"/>
        <v>1</v>
      </c>
      <c r="E61" s="83">
        <f t="shared" si="121"/>
        <v>1</v>
      </c>
      <c r="F61" s="83">
        <f t="shared" si="121"/>
        <v>1</v>
      </c>
      <c r="G61" s="82">
        <f t="shared" si="121"/>
        <v>0.98810310641110377</v>
      </c>
      <c r="H61" s="83">
        <f t="shared" si="121"/>
        <v>1</v>
      </c>
      <c r="I61" s="83">
        <f t="shared" si="121"/>
        <v>1</v>
      </c>
      <c r="J61" s="83">
        <f t="shared" si="121"/>
        <v>1</v>
      </c>
      <c r="K61" s="83">
        <f t="shared" si="121"/>
        <v>0.80219780219780223</v>
      </c>
      <c r="L61" s="82">
        <f t="shared" si="121"/>
        <v>0.96947935368043092</v>
      </c>
      <c r="M61" s="83">
        <f t="shared" si="121"/>
        <v>1</v>
      </c>
      <c r="N61" s="83">
        <f t="shared" si="121"/>
        <v>1</v>
      </c>
      <c r="O61" s="83">
        <f t="shared" si="121"/>
        <v>0.90759075907590758</v>
      </c>
      <c r="P61" s="83">
        <f t="shared" si="121"/>
        <v>0.95445544554455441</v>
      </c>
      <c r="Q61" s="82">
        <f t="shared" si="121"/>
        <v>0.98764258555133078</v>
      </c>
      <c r="R61" s="83">
        <f t="shared" si="121"/>
        <v>1</v>
      </c>
      <c r="S61" s="83">
        <f t="shared" si="121"/>
        <v>1</v>
      </c>
      <c r="T61" s="83">
        <f t="shared" si="121"/>
        <v>1</v>
      </c>
      <c r="U61" s="83">
        <f t="shared" si="121"/>
        <v>0.87804878048780488</v>
      </c>
      <c r="V61" s="83">
        <f t="shared" si="121"/>
        <v>0.95714285714285718</v>
      </c>
      <c r="W61" s="7">
        <f t="shared" si="121"/>
        <v>0.98497618175155732</v>
      </c>
      <c r="X61" s="38"/>
    </row>
    <row r="62" spans="1:24" ht="39.950000000000003" customHeight="1">
      <c r="A62" s="72" t="s">
        <v>314</v>
      </c>
      <c r="B62" s="183">
        <f>SUM(C62:F62)</f>
        <v>0</v>
      </c>
      <c r="C62" s="130"/>
      <c r="D62" s="130"/>
      <c r="E62" s="130"/>
      <c r="F62" s="130"/>
      <c r="G62" s="183">
        <f t="shared" ref="G62" si="122">SUM(H62:K62)</f>
        <v>0</v>
      </c>
      <c r="H62" s="130"/>
      <c r="I62" s="130"/>
      <c r="J62" s="130"/>
      <c r="K62" s="130"/>
      <c r="L62" s="183">
        <f t="shared" ref="L62" si="123">SUM(M62:P62)</f>
        <v>0</v>
      </c>
      <c r="M62" s="130"/>
      <c r="N62" s="130"/>
      <c r="O62" s="130"/>
      <c r="P62" s="130"/>
      <c r="Q62" s="183">
        <f t="shared" ref="Q62" si="124">+SUM(R62:V62)</f>
        <v>0</v>
      </c>
      <c r="R62" s="130"/>
      <c r="S62" s="130"/>
      <c r="T62" s="130"/>
      <c r="U62" s="130"/>
      <c r="V62" s="130"/>
      <c r="W62" s="187">
        <f t="shared" ref="W62" si="125">B62+G62+L62+Q62</f>
        <v>0</v>
      </c>
      <c r="X62" s="37"/>
    </row>
    <row r="63" spans="1:24" s="1" customFormat="1" ht="39.950000000000003" customHeight="1">
      <c r="A63" s="124"/>
      <c r="B63" s="184" t="e">
        <f>B62/B21</f>
        <v>#DIV/0!</v>
      </c>
      <c r="C63" s="144" t="e">
        <f t="shared" ref="C63:W63" si="126">C62/C21</f>
        <v>#DIV/0!</v>
      </c>
      <c r="D63" s="144" t="e">
        <f t="shared" si="126"/>
        <v>#DIV/0!</v>
      </c>
      <c r="E63" s="144" t="e">
        <f t="shared" si="126"/>
        <v>#DIV/0!</v>
      </c>
      <c r="F63" s="144" t="e">
        <f t="shared" si="126"/>
        <v>#DIV/0!</v>
      </c>
      <c r="G63" s="184" t="e">
        <f t="shared" si="126"/>
        <v>#DIV/0!</v>
      </c>
      <c r="H63" s="144" t="e">
        <f t="shared" si="126"/>
        <v>#DIV/0!</v>
      </c>
      <c r="I63" s="144" t="e">
        <f t="shared" si="126"/>
        <v>#DIV/0!</v>
      </c>
      <c r="J63" s="144" t="e">
        <f t="shared" si="126"/>
        <v>#DIV/0!</v>
      </c>
      <c r="K63" s="144" t="e">
        <f t="shared" si="126"/>
        <v>#DIV/0!</v>
      </c>
      <c r="L63" s="184" t="e">
        <f t="shared" si="126"/>
        <v>#DIV/0!</v>
      </c>
      <c r="M63" s="144" t="e">
        <f t="shared" si="126"/>
        <v>#DIV/0!</v>
      </c>
      <c r="N63" s="144" t="e">
        <f t="shared" si="126"/>
        <v>#DIV/0!</v>
      </c>
      <c r="O63" s="144" t="e">
        <f t="shared" si="126"/>
        <v>#DIV/0!</v>
      </c>
      <c r="P63" s="144" t="e">
        <f t="shared" si="126"/>
        <v>#DIV/0!</v>
      </c>
      <c r="Q63" s="184" t="e">
        <f t="shared" si="126"/>
        <v>#DIV/0!</v>
      </c>
      <c r="R63" s="144" t="e">
        <f t="shared" si="126"/>
        <v>#DIV/0!</v>
      </c>
      <c r="S63" s="144" t="e">
        <f t="shared" si="126"/>
        <v>#DIV/0!</v>
      </c>
      <c r="T63" s="144" t="e">
        <f t="shared" si="126"/>
        <v>#DIV/0!</v>
      </c>
      <c r="U63" s="144" t="e">
        <f t="shared" si="126"/>
        <v>#DIV/0!</v>
      </c>
      <c r="V63" s="144" t="e">
        <f t="shared" si="126"/>
        <v>#DIV/0!</v>
      </c>
      <c r="W63" s="189" t="e">
        <f t="shared" si="126"/>
        <v>#DIV/0!</v>
      </c>
      <c r="X63" s="37"/>
    </row>
    <row r="64" spans="1:24" ht="39.950000000000003" customHeight="1">
      <c r="A64" s="72" t="s">
        <v>315</v>
      </c>
      <c r="B64" s="183">
        <f>SUM(C64:F64)</f>
        <v>0</v>
      </c>
      <c r="C64" s="130"/>
      <c r="D64" s="130"/>
      <c r="E64" s="130"/>
      <c r="F64" s="130"/>
      <c r="G64" s="183">
        <f t="shared" ref="G64" si="127">SUM(H64:K64)</f>
        <v>0</v>
      </c>
      <c r="H64" s="130"/>
      <c r="I64" s="130"/>
      <c r="J64" s="130"/>
      <c r="K64" s="130"/>
      <c r="L64" s="183">
        <f t="shared" ref="L64" si="128">SUM(M64:P64)</f>
        <v>0</v>
      </c>
      <c r="M64" s="130"/>
      <c r="N64" s="130"/>
      <c r="O64" s="130"/>
      <c r="P64" s="130"/>
      <c r="Q64" s="183">
        <f t="shared" ref="Q64" si="129">+SUM(R64:V64)</f>
        <v>0</v>
      </c>
      <c r="R64" s="130"/>
      <c r="S64" s="130"/>
      <c r="T64" s="130"/>
      <c r="U64" s="130"/>
      <c r="V64" s="130"/>
      <c r="W64" s="187">
        <f t="shared" ref="W64" si="130">B64+G64+L64+Q64</f>
        <v>0</v>
      </c>
      <c r="X64" s="39"/>
    </row>
    <row r="65" spans="1:24" s="1" customFormat="1" ht="39.950000000000003" customHeight="1">
      <c r="A65" s="124"/>
      <c r="B65" s="184" t="e">
        <f>B64/B30</f>
        <v>#DIV/0!</v>
      </c>
      <c r="C65" s="144" t="e">
        <f t="shared" ref="C65:W65" si="131">C64/C30</f>
        <v>#DIV/0!</v>
      </c>
      <c r="D65" s="144" t="e">
        <f t="shared" si="131"/>
        <v>#DIV/0!</v>
      </c>
      <c r="E65" s="144" t="e">
        <f t="shared" si="131"/>
        <v>#DIV/0!</v>
      </c>
      <c r="F65" s="144" t="e">
        <f t="shared" si="131"/>
        <v>#DIV/0!</v>
      </c>
      <c r="G65" s="184" t="e">
        <f t="shared" si="131"/>
        <v>#DIV/0!</v>
      </c>
      <c r="H65" s="144" t="e">
        <f t="shared" si="131"/>
        <v>#DIV/0!</v>
      </c>
      <c r="I65" s="144" t="e">
        <f t="shared" si="131"/>
        <v>#DIV/0!</v>
      </c>
      <c r="J65" s="144" t="e">
        <f t="shared" si="131"/>
        <v>#DIV/0!</v>
      </c>
      <c r="K65" s="144" t="e">
        <f t="shared" si="131"/>
        <v>#DIV/0!</v>
      </c>
      <c r="L65" s="184" t="e">
        <f t="shared" si="131"/>
        <v>#DIV/0!</v>
      </c>
      <c r="M65" s="144" t="e">
        <f t="shared" si="131"/>
        <v>#DIV/0!</v>
      </c>
      <c r="N65" s="144" t="e">
        <f t="shared" si="131"/>
        <v>#DIV/0!</v>
      </c>
      <c r="O65" s="144" t="e">
        <f t="shared" si="131"/>
        <v>#DIV/0!</v>
      </c>
      <c r="P65" s="144" t="e">
        <f t="shared" si="131"/>
        <v>#DIV/0!</v>
      </c>
      <c r="Q65" s="184" t="e">
        <f t="shared" si="131"/>
        <v>#DIV/0!</v>
      </c>
      <c r="R65" s="144" t="e">
        <f t="shared" si="131"/>
        <v>#DIV/0!</v>
      </c>
      <c r="S65" s="144" t="e">
        <f t="shared" si="131"/>
        <v>#DIV/0!</v>
      </c>
      <c r="T65" s="144" t="e">
        <f t="shared" si="131"/>
        <v>#DIV/0!</v>
      </c>
      <c r="U65" s="144" t="e">
        <f t="shared" si="131"/>
        <v>#DIV/0!</v>
      </c>
      <c r="V65" s="144" t="e">
        <f t="shared" si="131"/>
        <v>#DIV/0!</v>
      </c>
      <c r="W65" s="189" t="e">
        <f t="shared" si="131"/>
        <v>#DIV/0!</v>
      </c>
      <c r="X65" s="40"/>
    </row>
    <row r="66" spans="1:24" ht="39.950000000000003" customHeight="1">
      <c r="A66" s="72" t="s">
        <v>316</v>
      </c>
      <c r="B66" s="183">
        <f>SUM(C66:F66)</f>
        <v>0</v>
      </c>
      <c r="C66" s="130"/>
      <c r="D66" s="130"/>
      <c r="E66" s="130"/>
      <c r="F66" s="130"/>
      <c r="G66" s="183">
        <f t="shared" ref="G66" si="132">SUM(H66:K66)</f>
        <v>0</v>
      </c>
      <c r="H66" s="130"/>
      <c r="I66" s="130"/>
      <c r="J66" s="130"/>
      <c r="K66" s="130"/>
      <c r="L66" s="183">
        <f t="shared" ref="L66" si="133">SUM(M66:P66)</f>
        <v>0</v>
      </c>
      <c r="M66" s="130"/>
      <c r="N66" s="130"/>
      <c r="O66" s="130"/>
      <c r="P66" s="130"/>
      <c r="Q66" s="183">
        <f t="shared" ref="Q66" si="134">+SUM(R66:V66)</f>
        <v>0</v>
      </c>
      <c r="R66" s="130"/>
      <c r="S66" s="130"/>
      <c r="T66" s="130"/>
      <c r="U66" s="130"/>
      <c r="V66" s="130"/>
      <c r="W66" s="187">
        <f t="shared" ref="W66" si="135">B66+G66+L66+Q66</f>
        <v>0</v>
      </c>
      <c r="X66" s="39"/>
    </row>
    <row r="67" spans="1:24" s="1" customFormat="1" ht="39.950000000000003" customHeight="1">
      <c r="A67" s="124"/>
      <c r="B67" s="184" t="e">
        <f>B66/B39</f>
        <v>#DIV/0!</v>
      </c>
      <c r="C67" s="144" t="e">
        <f t="shared" ref="C67:W67" si="136">C66/C39</f>
        <v>#DIV/0!</v>
      </c>
      <c r="D67" s="144" t="e">
        <f t="shared" si="136"/>
        <v>#DIV/0!</v>
      </c>
      <c r="E67" s="144" t="e">
        <f t="shared" si="136"/>
        <v>#DIV/0!</v>
      </c>
      <c r="F67" s="144" t="e">
        <f t="shared" si="136"/>
        <v>#DIV/0!</v>
      </c>
      <c r="G67" s="184" t="e">
        <f t="shared" si="136"/>
        <v>#DIV/0!</v>
      </c>
      <c r="H67" s="144" t="e">
        <f t="shared" si="136"/>
        <v>#DIV/0!</v>
      </c>
      <c r="I67" s="144" t="e">
        <f t="shared" si="136"/>
        <v>#DIV/0!</v>
      </c>
      <c r="J67" s="144" t="e">
        <f t="shared" si="136"/>
        <v>#DIV/0!</v>
      </c>
      <c r="K67" s="144" t="e">
        <f t="shared" si="136"/>
        <v>#DIV/0!</v>
      </c>
      <c r="L67" s="184" t="e">
        <f t="shared" si="136"/>
        <v>#DIV/0!</v>
      </c>
      <c r="M67" s="144" t="e">
        <f t="shared" si="136"/>
        <v>#DIV/0!</v>
      </c>
      <c r="N67" s="144" t="e">
        <f t="shared" si="136"/>
        <v>#DIV/0!</v>
      </c>
      <c r="O67" s="144" t="e">
        <f t="shared" si="136"/>
        <v>#DIV/0!</v>
      </c>
      <c r="P67" s="144" t="e">
        <f t="shared" si="136"/>
        <v>#DIV/0!</v>
      </c>
      <c r="Q67" s="184" t="e">
        <f t="shared" si="136"/>
        <v>#DIV/0!</v>
      </c>
      <c r="R67" s="144" t="e">
        <f t="shared" si="136"/>
        <v>#DIV/0!</v>
      </c>
      <c r="S67" s="144" t="e">
        <f t="shared" si="136"/>
        <v>#DIV/0!</v>
      </c>
      <c r="T67" s="144" t="e">
        <f t="shared" si="136"/>
        <v>#DIV/0!</v>
      </c>
      <c r="U67" s="144" t="e">
        <f t="shared" si="136"/>
        <v>#DIV/0!</v>
      </c>
      <c r="V67" s="144" t="e">
        <f t="shared" si="136"/>
        <v>#DIV/0!</v>
      </c>
      <c r="W67" s="189" t="e">
        <f t="shared" si="136"/>
        <v>#DIV/0!</v>
      </c>
      <c r="X67" s="40"/>
    </row>
    <row r="68" spans="1:24" ht="39.950000000000003" customHeight="1">
      <c r="A68" s="74" t="s">
        <v>317</v>
      </c>
      <c r="B68" s="75">
        <f>SUM(C68:F68)</f>
        <v>1222</v>
      </c>
      <c r="C68" s="75">
        <f>C60+C62+C64+C66</f>
        <v>312</v>
      </c>
      <c r="D68" s="75">
        <f t="shared" ref="D68:F68" si="137">D60+D62+D64+D66</f>
        <v>130</v>
      </c>
      <c r="E68" s="75">
        <f t="shared" si="137"/>
        <v>178</v>
      </c>
      <c r="F68" s="75">
        <f t="shared" si="137"/>
        <v>602</v>
      </c>
      <c r="G68" s="75">
        <f t="shared" ref="G68" si="138">SUM(H68:K68)</f>
        <v>1495</v>
      </c>
      <c r="H68" s="75">
        <f>H60+H62+H64+H66</f>
        <v>182</v>
      </c>
      <c r="I68" s="75">
        <f t="shared" ref="I68:K68" si="139">I60+I62+I64+I66</f>
        <v>750</v>
      </c>
      <c r="J68" s="75">
        <f t="shared" si="139"/>
        <v>490</v>
      </c>
      <c r="K68" s="75">
        <f t="shared" si="139"/>
        <v>73</v>
      </c>
      <c r="L68" s="75">
        <f t="shared" ref="L68" si="140">SUM(M68:P68)</f>
        <v>1620</v>
      </c>
      <c r="M68" s="75">
        <f>M60+M62+M64+M66</f>
        <v>699</v>
      </c>
      <c r="N68" s="75">
        <f t="shared" ref="N68:P68" si="141">N60+N62+N64+N66</f>
        <v>164</v>
      </c>
      <c r="O68" s="75">
        <f t="shared" si="141"/>
        <v>275</v>
      </c>
      <c r="P68" s="75">
        <f t="shared" si="141"/>
        <v>482</v>
      </c>
      <c r="Q68" s="75">
        <f t="shared" ref="Q68" si="142">+SUM(R68:V68)</f>
        <v>1039</v>
      </c>
      <c r="R68" s="75">
        <f>R60+R62+R64+R66</f>
        <v>519</v>
      </c>
      <c r="S68" s="75">
        <f t="shared" ref="S68:V68" si="143">S60+S62+S64+S66</f>
        <v>281</v>
      </c>
      <c r="T68" s="75">
        <f t="shared" si="143"/>
        <v>100</v>
      </c>
      <c r="U68" s="75">
        <f t="shared" si="143"/>
        <v>72</v>
      </c>
      <c r="V68" s="75">
        <f t="shared" si="143"/>
        <v>67</v>
      </c>
      <c r="W68" s="75">
        <f t="shared" ref="W68" si="144">B68+G68+L68+Q68</f>
        <v>5376</v>
      </c>
      <c r="X68" s="39"/>
    </row>
    <row r="69" spans="1:24" s="1" customFormat="1" ht="39.950000000000003" customHeight="1">
      <c r="A69" s="125"/>
      <c r="B69" s="86">
        <f>B68/B48</f>
        <v>1</v>
      </c>
      <c r="C69" s="86">
        <f t="shared" ref="C69:W69" si="145">C68/C48</f>
        <v>1</v>
      </c>
      <c r="D69" s="86">
        <f t="shared" si="145"/>
        <v>1</v>
      </c>
      <c r="E69" s="86">
        <f t="shared" si="145"/>
        <v>1</v>
      </c>
      <c r="F69" s="86">
        <f t="shared" si="145"/>
        <v>1</v>
      </c>
      <c r="G69" s="86">
        <f t="shared" si="145"/>
        <v>0.98810310641110377</v>
      </c>
      <c r="H69" s="86">
        <f t="shared" si="145"/>
        <v>1</v>
      </c>
      <c r="I69" s="86">
        <f t="shared" si="145"/>
        <v>1</v>
      </c>
      <c r="J69" s="86">
        <f t="shared" si="145"/>
        <v>1</v>
      </c>
      <c r="K69" s="86">
        <f t="shared" si="145"/>
        <v>0.80219780219780223</v>
      </c>
      <c r="L69" s="86">
        <f t="shared" si="145"/>
        <v>0.96947935368043092</v>
      </c>
      <c r="M69" s="86">
        <f t="shared" si="145"/>
        <v>1</v>
      </c>
      <c r="N69" s="86">
        <f t="shared" si="145"/>
        <v>1</v>
      </c>
      <c r="O69" s="86">
        <f t="shared" si="145"/>
        <v>0.90759075907590758</v>
      </c>
      <c r="P69" s="86">
        <f t="shared" si="145"/>
        <v>0.95445544554455441</v>
      </c>
      <c r="Q69" s="86">
        <f t="shared" si="145"/>
        <v>0.98764258555133078</v>
      </c>
      <c r="R69" s="86">
        <f t="shared" si="145"/>
        <v>1</v>
      </c>
      <c r="S69" s="86">
        <f t="shared" si="145"/>
        <v>1</v>
      </c>
      <c r="T69" s="86">
        <f t="shared" si="145"/>
        <v>1</v>
      </c>
      <c r="U69" s="86">
        <f t="shared" si="145"/>
        <v>0.87804878048780488</v>
      </c>
      <c r="V69" s="86">
        <f t="shared" si="145"/>
        <v>0.95714285714285718</v>
      </c>
      <c r="W69" s="86">
        <f t="shared" si="145"/>
        <v>0.98497618175155732</v>
      </c>
      <c r="X69" s="40"/>
    </row>
    <row r="70" spans="1:24" s="8" customFormat="1" ht="80.099999999999994" customHeight="1">
      <c r="A70" s="266" t="s">
        <v>49</v>
      </c>
      <c r="B70" s="266"/>
      <c r="C70" s="266"/>
      <c r="D70" s="266"/>
      <c r="E70" s="266"/>
      <c r="F70" s="266"/>
      <c r="G70" s="266"/>
      <c r="H70" s="266"/>
      <c r="I70" s="266"/>
      <c r="J70" s="266"/>
      <c r="K70" s="266"/>
      <c r="L70" s="266"/>
      <c r="M70" s="266"/>
      <c r="N70" s="266"/>
      <c r="O70" s="266"/>
      <c r="P70" s="266"/>
      <c r="Q70" s="266"/>
      <c r="R70" s="266"/>
      <c r="S70" s="266"/>
      <c r="T70" s="266"/>
      <c r="U70" s="266"/>
      <c r="V70" s="266"/>
      <c r="W70" s="266"/>
      <c r="X70" s="39"/>
    </row>
    <row r="71" spans="1:24" ht="39.950000000000003" customHeight="1">
      <c r="A71" s="163" t="s">
        <v>318</v>
      </c>
      <c r="B71" s="164">
        <f>SUM(C71:F71)</f>
        <v>2553</v>
      </c>
      <c r="C71" s="164">
        <v>462</v>
      </c>
      <c r="D71" s="164">
        <v>262</v>
      </c>
      <c r="E71" s="164">
        <v>352</v>
      </c>
      <c r="F71" s="164">
        <v>1477</v>
      </c>
      <c r="G71" s="164">
        <f t="shared" ref="G71" si="146">SUM(H71:K71)</f>
        <v>4178</v>
      </c>
      <c r="H71" s="164">
        <v>485</v>
      </c>
      <c r="I71" s="164">
        <v>1652</v>
      </c>
      <c r="J71" s="164">
        <v>1788</v>
      </c>
      <c r="K71" s="164">
        <v>253</v>
      </c>
      <c r="L71" s="164">
        <f t="shared" ref="L71" si="147">SUM(M71:P71)</f>
        <v>2487</v>
      </c>
      <c r="M71" s="164">
        <v>1108</v>
      </c>
      <c r="N71" s="164">
        <v>309</v>
      </c>
      <c r="O71" s="164">
        <v>160</v>
      </c>
      <c r="P71" s="164">
        <v>910</v>
      </c>
      <c r="Q71" s="164">
        <f t="shared" ref="Q71" si="148">+SUM(R71:V71)</f>
        <v>3206</v>
      </c>
      <c r="R71" s="164">
        <v>1835</v>
      </c>
      <c r="S71" s="164">
        <v>879</v>
      </c>
      <c r="T71" s="164">
        <v>362</v>
      </c>
      <c r="U71" s="164">
        <v>31</v>
      </c>
      <c r="V71" s="164">
        <v>99</v>
      </c>
      <c r="W71" s="164">
        <f t="shared" ref="W71" si="149">B71+G71+L71+Q71</f>
        <v>12424</v>
      </c>
      <c r="X71" s="39"/>
    </row>
    <row r="72" spans="1:24" ht="39.950000000000003" customHeight="1">
      <c r="A72" s="168"/>
      <c r="B72" s="167">
        <f t="shared" ref="B72:W72" si="150">B71/B58</f>
        <v>0.60297590930562117</v>
      </c>
      <c r="C72" s="167">
        <f t="shared" si="150"/>
        <v>0.37348423605497172</v>
      </c>
      <c r="D72" s="167">
        <f t="shared" si="150"/>
        <v>0.44482173174872663</v>
      </c>
      <c r="E72" s="167">
        <f t="shared" si="150"/>
        <v>0.47761194029850745</v>
      </c>
      <c r="F72" s="167">
        <f t="shared" si="150"/>
        <v>0.88390185517654096</v>
      </c>
      <c r="G72" s="167">
        <f t="shared" si="150"/>
        <v>0.83243674038653115</v>
      </c>
      <c r="H72" s="167">
        <f t="shared" si="150"/>
        <v>0.93992248062015504</v>
      </c>
      <c r="I72" s="167">
        <f t="shared" si="150"/>
        <v>0.67927631578947367</v>
      </c>
      <c r="J72" s="167">
        <f t="shared" si="150"/>
        <v>1</v>
      </c>
      <c r="K72" s="167">
        <f t="shared" si="150"/>
        <v>0.89399293286219084</v>
      </c>
      <c r="L72" s="167">
        <f t="shared" si="150"/>
        <v>0.42245625955495159</v>
      </c>
      <c r="M72" s="167">
        <f t="shared" si="150"/>
        <v>0.3964221824686941</v>
      </c>
      <c r="N72" s="167">
        <f t="shared" si="150"/>
        <v>0.57116451016635861</v>
      </c>
      <c r="O72" s="167">
        <f t="shared" si="150"/>
        <v>0.20539152759948653</v>
      </c>
      <c r="P72" s="167">
        <f t="shared" si="150"/>
        <v>0.51354401805869077</v>
      </c>
      <c r="Q72" s="167">
        <f t="shared" si="150"/>
        <v>0.88735123166343755</v>
      </c>
      <c r="R72" s="167">
        <f t="shared" si="150"/>
        <v>0.98391420911528149</v>
      </c>
      <c r="S72" s="167">
        <f t="shared" si="150"/>
        <v>1</v>
      </c>
      <c r="T72" s="167">
        <f t="shared" si="150"/>
        <v>0.93540051679586567</v>
      </c>
      <c r="U72" s="167">
        <f t="shared" si="150"/>
        <v>0.128099173553719</v>
      </c>
      <c r="V72" s="167">
        <f t="shared" si="150"/>
        <v>0.41249999999999998</v>
      </c>
      <c r="W72" s="167">
        <f t="shared" si="150"/>
        <v>0.66250733216018776</v>
      </c>
      <c r="X72" s="40"/>
    </row>
    <row r="73" spans="1:24" ht="39.950000000000003" customHeight="1">
      <c r="A73" s="72" t="s">
        <v>319</v>
      </c>
      <c r="B73" s="73">
        <f>SUM(C73:F73)</f>
        <v>812</v>
      </c>
      <c r="C73" s="27">
        <v>136</v>
      </c>
      <c r="D73" s="27">
        <v>60</v>
      </c>
      <c r="E73" s="27">
        <v>67</v>
      </c>
      <c r="F73" s="27">
        <v>549</v>
      </c>
      <c r="G73" s="73">
        <f t="shared" ref="G73" si="151">SUM(H73:K73)</f>
        <v>1282</v>
      </c>
      <c r="H73" s="27">
        <v>182</v>
      </c>
      <c r="I73" s="27">
        <v>537</v>
      </c>
      <c r="J73" s="27">
        <v>490</v>
      </c>
      <c r="K73" s="27">
        <v>73</v>
      </c>
      <c r="L73" s="73">
        <f t="shared" ref="L73" si="152">SUM(M73:P73)</f>
        <v>768</v>
      </c>
      <c r="M73" s="27">
        <v>326</v>
      </c>
      <c r="N73" s="27">
        <v>51</v>
      </c>
      <c r="O73" s="27">
        <v>36</v>
      </c>
      <c r="P73" s="27">
        <v>355</v>
      </c>
      <c r="Q73" s="73">
        <f t="shared" ref="Q73" si="153">+SUM(R73:V73)</f>
        <v>929</v>
      </c>
      <c r="R73" s="27">
        <v>519</v>
      </c>
      <c r="S73" s="27">
        <v>281</v>
      </c>
      <c r="T73" s="27">
        <v>100</v>
      </c>
      <c r="U73" s="27">
        <v>6</v>
      </c>
      <c r="V73" s="27">
        <v>23</v>
      </c>
      <c r="W73" s="5">
        <f t="shared" ref="W73" si="154">B73+G73+L73+Q73</f>
        <v>3791</v>
      </c>
      <c r="X73" s="39"/>
    </row>
    <row r="74" spans="1:24" ht="39.950000000000003" customHeight="1">
      <c r="A74" s="124"/>
      <c r="B74" s="82">
        <f t="shared" ref="B74:W74" si="155">B73/B60</f>
        <v>0.66448445171849424</v>
      </c>
      <c r="C74" s="83">
        <f t="shared" si="155"/>
        <v>0.4358974358974359</v>
      </c>
      <c r="D74" s="83">
        <f t="shared" si="155"/>
        <v>0.46153846153846156</v>
      </c>
      <c r="E74" s="83">
        <f t="shared" si="155"/>
        <v>0.37640449438202245</v>
      </c>
      <c r="F74" s="83">
        <f t="shared" si="155"/>
        <v>0.91196013289036548</v>
      </c>
      <c r="G74" s="82">
        <f t="shared" si="155"/>
        <v>0.85752508361204016</v>
      </c>
      <c r="H74" s="83">
        <f t="shared" si="155"/>
        <v>1</v>
      </c>
      <c r="I74" s="83">
        <f t="shared" si="155"/>
        <v>0.71599999999999997</v>
      </c>
      <c r="J74" s="83">
        <f t="shared" si="155"/>
        <v>1</v>
      </c>
      <c r="K74" s="83">
        <f t="shared" si="155"/>
        <v>1</v>
      </c>
      <c r="L74" s="82">
        <f t="shared" si="155"/>
        <v>0.47407407407407409</v>
      </c>
      <c r="M74" s="83">
        <f t="shared" si="155"/>
        <v>0.46638054363376252</v>
      </c>
      <c r="N74" s="83">
        <f t="shared" si="155"/>
        <v>0.31097560975609756</v>
      </c>
      <c r="O74" s="83">
        <f t="shared" si="155"/>
        <v>0.13090909090909092</v>
      </c>
      <c r="P74" s="83">
        <f t="shared" si="155"/>
        <v>0.73651452282157681</v>
      </c>
      <c r="Q74" s="82">
        <f t="shared" si="155"/>
        <v>0.89412897016361892</v>
      </c>
      <c r="R74" s="83">
        <f t="shared" si="155"/>
        <v>1</v>
      </c>
      <c r="S74" s="83">
        <f t="shared" si="155"/>
        <v>1</v>
      </c>
      <c r="T74" s="83">
        <f t="shared" si="155"/>
        <v>1</v>
      </c>
      <c r="U74" s="83">
        <f t="shared" si="155"/>
        <v>8.3333333333333329E-2</v>
      </c>
      <c r="V74" s="83">
        <f t="shared" si="155"/>
        <v>0.34328358208955223</v>
      </c>
      <c r="W74" s="7">
        <f t="shared" si="155"/>
        <v>0.70517113095238093</v>
      </c>
      <c r="X74" s="40"/>
    </row>
    <row r="75" spans="1:24" ht="39.950000000000003" customHeight="1">
      <c r="A75" s="72" t="s">
        <v>314</v>
      </c>
      <c r="B75" s="183">
        <f>SUM(C75:F75)</f>
        <v>0</v>
      </c>
      <c r="C75" s="130"/>
      <c r="D75" s="130"/>
      <c r="E75" s="130"/>
      <c r="F75" s="130"/>
      <c r="G75" s="183">
        <f t="shared" ref="G75" si="156">SUM(H75:K75)</f>
        <v>0</v>
      </c>
      <c r="H75" s="130"/>
      <c r="I75" s="130"/>
      <c r="J75" s="130"/>
      <c r="K75" s="130"/>
      <c r="L75" s="183">
        <f t="shared" ref="L75" si="157">SUM(M75:P75)</f>
        <v>0</v>
      </c>
      <c r="M75" s="130"/>
      <c r="N75" s="130"/>
      <c r="O75" s="130"/>
      <c r="P75" s="130"/>
      <c r="Q75" s="183">
        <f t="shared" ref="Q75" si="158">+SUM(R75:V75)</f>
        <v>0</v>
      </c>
      <c r="R75" s="130"/>
      <c r="S75" s="130"/>
      <c r="T75" s="130"/>
      <c r="U75" s="130"/>
      <c r="V75" s="130"/>
      <c r="W75" s="187">
        <f t="shared" ref="W75" si="159">B75+G75+L75+Q75</f>
        <v>0</v>
      </c>
      <c r="X75" s="37"/>
    </row>
    <row r="76" spans="1:24" ht="39.950000000000003" customHeight="1">
      <c r="A76" s="124"/>
      <c r="B76" s="184" t="e">
        <f t="shared" ref="B76:W76" si="160">B75/B62</f>
        <v>#DIV/0!</v>
      </c>
      <c r="C76" s="144" t="e">
        <f t="shared" si="160"/>
        <v>#DIV/0!</v>
      </c>
      <c r="D76" s="144" t="e">
        <f t="shared" si="160"/>
        <v>#DIV/0!</v>
      </c>
      <c r="E76" s="144" t="e">
        <f t="shared" si="160"/>
        <v>#DIV/0!</v>
      </c>
      <c r="F76" s="144" t="e">
        <f t="shared" si="160"/>
        <v>#DIV/0!</v>
      </c>
      <c r="G76" s="184" t="e">
        <f t="shared" si="160"/>
        <v>#DIV/0!</v>
      </c>
      <c r="H76" s="144" t="e">
        <f t="shared" si="160"/>
        <v>#DIV/0!</v>
      </c>
      <c r="I76" s="144" t="e">
        <f t="shared" si="160"/>
        <v>#DIV/0!</v>
      </c>
      <c r="J76" s="144" t="e">
        <f t="shared" si="160"/>
        <v>#DIV/0!</v>
      </c>
      <c r="K76" s="144" t="e">
        <f t="shared" si="160"/>
        <v>#DIV/0!</v>
      </c>
      <c r="L76" s="184" t="e">
        <f t="shared" si="160"/>
        <v>#DIV/0!</v>
      </c>
      <c r="M76" s="144" t="e">
        <f t="shared" si="160"/>
        <v>#DIV/0!</v>
      </c>
      <c r="N76" s="144" t="e">
        <f t="shared" si="160"/>
        <v>#DIV/0!</v>
      </c>
      <c r="O76" s="144" t="e">
        <f t="shared" si="160"/>
        <v>#DIV/0!</v>
      </c>
      <c r="P76" s="144" t="e">
        <f t="shared" si="160"/>
        <v>#DIV/0!</v>
      </c>
      <c r="Q76" s="184" t="e">
        <f t="shared" si="160"/>
        <v>#DIV/0!</v>
      </c>
      <c r="R76" s="144" t="e">
        <f t="shared" si="160"/>
        <v>#DIV/0!</v>
      </c>
      <c r="S76" s="144" t="e">
        <f t="shared" si="160"/>
        <v>#DIV/0!</v>
      </c>
      <c r="T76" s="144" t="e">
        <f t="shared" si="160"/>
        <v>#DIV/0!</v>
      </c>
      <c r="U76" s="144" t="e">
        <f t="shared" si="160"/>
        <v>#DIV/0!</v>
      </c>
      <c r="V76" s="144" t="e">
        <f t="shared" si="160"/>
        <v>#DIV/0!</v>
      </c>
      <c r="W76" s="189" t="e">
        <f t="shared" si="160"/>
        <v>#DIV/0!</v>
      </c>
      <c r="X76" s="37"/>
    </row>
    <row r="77" spans="1:24" ht="39.950000000000003" customHeight="1">
      <c r="A77" s="72" t="s">
        <v>320</v>
      </c>
      <c r="B77" s="183">
        <f>SUM(C77:F77)</f>
        <v>0</v>
      </c>
      <c r="C77" s="130"/>
      <c r="D77" s="130"/>
      <c r="E77" s="130"/>
      <c r="F77" s="130"/>
      <c r="G77" s="183">
        <f t="shared" ref="G77" si="161">SUM(H77:K77)</f>
        <v>0</v>
      </c>
      <c r="H77" s="130"/>
      <c r="I77" s="130"/>
      <c r="J77" s="130"/>
      <c r="K77" s="130"/>
      <c r="L77" s="183">
        <f t="shared" ref="L77" si="162">SUM(M77:P77)</f>
        <v>0</v>
      </c>
      <c r="M77" s="130"/>
      <c r="N77" s="130"/>
      <c r="O77" s="130"/>
      <c r="P77" s="130"/>
      <c r="Q77" s="183">
        <f t="shared" ref="Q77" si="163">+SUM(R77:V77)</f>
        <v>0</v>
      </c>
      <c r="R77" s="130"/>
      <c r="S77" s="130"/>
      <c r="T77" s="130"/>
      <c r="U77" s="130"/>
      <c r="V77" s="130"/>
      <c r="W77" s="187">
        <f t="shared" ref="W77" si="164">B77+G77+L77+Q77</f>
        <v>0</v>
      </c>
      <c r="X77" s="39"/>
    </row>
    <row r="78" spans="1:24" ht="39.950000000000003" customHeight="1">
      <c r="A78" s="124"/>
      <c r="B78" s="184" t="e">
        <f t="shared" ref="B78:W78" si="165">B77/B64</f>
        <v>#DIV/0!</v>
      </c>
      <c r="C78" s="144" t="e">
        <f t="shared" si="165"/>
        <v>#DIV/0!</v>
      </c>
      <c r="D78" s="144" t="e">
        <f t="shared" si="165"/>
        <v>#DIV/0!</v>
      </c>
      <c r="E78" s="144" t="e">
        <f t="shared" si="165"/>
        <v>#DIV/0!</v>
      </c>
      <c r="F78" s="144" t="e">
        <f t="shared" si="165"/>
        <v>#DIV/0!</v>
      </c>
      <c r="G78" s="184" t="e">
        <f t="shared" si="165"/>
        <v>#DIV/0!</v>
      </c>
      <c r="H78" s="144" t="e">
        <f t="shared" si="165"/>
        <v>#DIV/0!</v>
      </c>
      <c r="I78" s="144" t="e">
        <f t="shared" si="165"/>
        <v>#DIV/0!</v>
      </c>
      <c r="J78" s="144" t="e">
        <f t="shared" si="165"/>
        <v>#DIV/0!</v>
      </c>
      <c r="K78" s="144" t="e">
        <f t="shared" si="165"/>
        <v>#DIV/0!</v>
      </c>
      <c r="L78" s="184" t="e">
        <f t="shared" si="165"/>
        <v>#DIV/0!</v>
      </c>
      <c r="M78" s="144" t="e">
        <f t="shared" si="165"/>
        <v>#DIV/0!</v>
      </c>
      <c r="N78" s="144" t="e">
        <f t="shared" si="165"/>
        <v>#DIV/0!</v>
      </c>
      <c r="O78" s="144" t="e">
        <f t="shared" si="165"/>
        <v>#DIV/0!</v>
      </c>
      <c r="P78" s="144" t="e">
        <f t="shared" si="165"/>
        <v>#DIV/0!</v>
      </c>
      <c r="Q78" s="184" t="e">
        <f t="shared" si="165"/>
        <v>#DIV/0!</v>
      </c>
      <c r="R78" s="144" t="e">
        <f t="shared" si="165"/>
        <v>#DIV/0!</v>
      </c>
      <c r="S78" s="144" t="e">
        <f t="shared" si="165"/>
        <v>#DIV/0!</v>
      </c>
      <c r="T78" s="144" t="e">
        <f t="shared" si="165"/>
        <v>#DIV/0!</v>
      </c>
      <c r="U78" s="144" t="e">
        <f t="shared" si="165"/>
        <v>#DIV/0!</v>
      </c>
      <c r="V78" s="144" t="e">
        <f t="shared" si="165"/>
        <v>#DIV/0!</v>
      </c>
      <c r="W78" s="189" t="e">
        <f t="shared" si="165"/>
        <v>#DIV/0!</v>
      </c>
      <c r="X78" s="38"/>
    </row>
    <row r="79" spans="1:24" ht="39.950000000000003" customHeight="1">
      <c r="A79" s="72" t="s">
        <v>188</v>
      </c>
      <c r="B79" s="183">
        <f>SUM(C79:F79)</f>
        <v>0</v>
      </c>
      <c r="C79" s="130"/>
      <c r="D79" s="130"/>
      <c r="E79" s="130"/>
      <c r="F79" s="130"/>
      <c r="G79" s="183">
        <f t="shared" ref="G79" si="166">SUM(H79:K79)</f>
        <v>0</v>
      </c>
      <c r="H79" s="130"/>
      <c r="I79" s="130"/>
      <c r="J79" s="130"/>
      <c r="K79" s="130"/>
      <c r="L79" s="183">
        <f t="shared" ref="L79" si="167">SUM(M79:P79)</f>
        <v>0</v>
      </c>
      <c r="M79" s="130"/>
      <c r="N79" s="130"/>
      <c r="O79" s="130"/>
      <c r="P79" s="130"/>
      <c r="Q79" s="183">
        <f t="shared" ref="Q79" si="168">+SUM(R79:V79)</f>
        <v>0</v>
      </c>
      <c r="R79" s="130"/>
      <c r="S79" s="130"/>
      <c r="T79" s="130"/>
      <c r="U79" s="130"/>
      <c r="V79" s="130"/>
      <c r="W79" s="187">
        <f t="shared" ref="W79" si="169">B79+G79+L79+Q79</f>
        <v>0</v>
      </c>
      <c r="X79" s="39"/>
    </row>
    <row r="80" spans="1:24" ht="39.950000000000003" customHeight="1">
      <c r="A80" s="124"/>
      <c r="B80" s="184" t="e">
        <f t="shared" ref="B80:W80" si="170">B79/B66</f>
        <v>#DIV/0!</v>
      </c>
      <c r="C80" s="144" t="e">
        <f t="shared" si="170"/>
        <v>#DIV/0!</v>
      </c>
      <c r="D80" s="144" t="e">
        <f t="shared" si="170"/>
        <v>#DIV/0!</v>
      </c>
      <c r="E80" s="144" t="e">
        <f t="shared" si="170"/>
        <v>#DIV/0!</v>
      </c>
      <c r="F80" s="144" t="e">
        <f t="shared" si="170"/>
        <v>#DIV/0!</v>
      </c>
      <c r="G80" s="184" t="e">
        <f t="shared" si="170"/>
        <v>#DIV/0!</v>
      </c>
      <c r="H80" s="144" t="e">
        <f t="shared" si="170"/>
        <v>#DIV/0!</v>
      </c>
      <c r="I80" s="144" t="e">
        <f t="shared" si="170"/>
        <v>#DIV/0!</v>
      </c>
      <c r="J80" s="144" t="e">
        <f t="shared" si="170"/>
        <v>#DIV/0!</v>
      </c>
      <c r="K80" s="144" t="e">
        <f t="shared" si="170"/>
        <v>#DIV/0!</v>
      </c>
      <c r="L80" s="184" t="e">
        <f t="shared" si="170"/>
        <v>#DIV/0!</v>
      </c>
      <c r="M80" s="144" t="e">
        <f t="shared" si="170"/>
        <v>#DIV/0!</v>
      </c>
      <c r="N80" s="144" t="e">
        <f t="shared" si="170"/>
        <v>#DIV/0!</v>
      </c>
      <c r="O80" s="144" t="e">
        <f t="shared" si="170"/>
        <v>#DIV/0!</v>
      </c>
      <c r="P80" s="144" t="e">
        <f t="shared" si="170"/>
        <v>#DIV/0!</v>
      </c>
      <c r="Q80" s="184" t="e">
        <f t="shared" si="170"/>
        <v>#DIV/0!</v>
      </c>
      <c r="R80" s="144" t="e">
        <f t="shared" si="170"/>
        <v>#DIV/0!</v>
      </c>
      <c r="S80" s="144" t="e">
        <f t="shared" si="170"/>
        <v>#DIV/0!</v>
      </c>
      <c r="T80" s="144" t="e">
        <f t="shared" si="170"/>
        <v>#DIV/0!</v>
      </c>
      <c r="U80" s="144" t="e">
        <f t="shared" si="170"/>
        <v>#DIV/0!</v>
      </c>
      <c r="V80" s="144" t="e">
        <f t="shared" si="170"/>
        <v>#DIV/0!</v>
      </c>
      <c r="W80" s="189" t="e">
        <f t="shared" si="170"/>
        <v>#DIV/0!</v>
      </c>
      <c r="X80" s="38"/>
    </row>
    <row r="81" spans="1:24" ht="39.950000000000003" customHeight="1">
      <c r="A81" s="74" t="s">
        <v>321</v>
      </c>
      <c r="B81" s="75">
        <f>SUM(C81:F81)</f>
        <v>812</v>
      </c>
      <c r="C81" s="75">
        <f>C73+C75+C77+C79</f>
        <v>136</v>
      </c>
      <c r="D81" s="75">
        <f t="shared" ref="D81:F81" si="171">D73+D75+D77+D79</f>
        <v>60</v>
      </c>
      <c r="E81" s="75">
        <f t="shared" si="171"/>
        <v>67</v>
      </c>
      <c r="F81" s="75">
        <f t="shared" si="171"/>
        <v>549</v>
      </c>
      <c r="G81" s="75">
        <f t="shared" ref="G81" si="172">SUM(H81:K81)</f>
        <v>1282</v>
      </c>
      <c r="H81" s="75">
        <f>H73+H75+H77+H79</f>
        <v>182</v>
      </c>
      <c r="I81" s="75">
        <f t="shared" ref="I81:K81" si="173">I73+I75+I77+I79</f>
        <v>537</v>
      </c>
      <c r="J81" s="75">
        <f t="shared" si="173"/>
        <v>490</v>
      </c>
      <c r="K81" s="75">
        <f t="shared" si="173"/>
        <v>73</v>
      </c>
      <c r="L81" s="75">
        <f t="shared" ref="L81" si="174">SUM(M81:P81)</f>
        <v>768</v>
      </c>
      <c r="M81" s="75">
        <f>M73+M75+M77+M79</f>
        <v>326</v>
      </c>
      <c r="N81" s="75">
        <f t="shared" ref="N81:P81" si="175">N73+N75+N77+N79</f>
        <v>51</v>
      </c>
      <c r="O81" s="75">
        <f t="shared" si="175"/>
        <v>36</v>
      </c>
      <c r="P81" s="75">
        <f t="shared" si="175"/>
        <v>355</v>
      </c>
      <c r="Q81" s="75">
        <f t="shared" ref="Q81" si="176">+SUM(R81:V81)</f>
        <v>929</v>
      </c>
      <c r="R81" s="75">
        <f>R73+R75+R77+R79</f>
        <v>519</v>
      </c>
      <c r="S81" s="75">
        <f t="shared" ref="S81:V81" si="177">S73+S75+S77+S79</f>
        <v>281</v>
      </c>
      <c r="T81" s="75">
        <f t="shared" si="177"/>
        <v>100</v>
      </c>
      <c r="U81" s="75">
        <f t="shared" si="177"/>
        <v>6</v>
      </c>
      <c r="V81" s="75">
        <f t="shared" si="177"/>
        <v>23</v>
      </c>
      <c r="W81" s="75">
        <f t="shared" ref="W81" si="178">B81+G81+L81+Q81</f>
        <v>3791</v>
      </c>
      <c r="X81" s="39"/>
    </row>
    <row r="82" spans="1:24" ht="39.950000000000003" customHeight="1">
      <c r="A82" s="125"/>
      <c r="B82" s="86">
        <f t="shared" ref="B82:W82" si="179">B81/B68</f>
        <v>0.66448445171849424</v>
      </c>
      <c r="C82" s="86">
        <f t="shared" si="179"/>
        <v>0.4358974358974359</v>
      </c>
      <c r="D82" s="86">
        <f t="shared" si="179"/>
        <v>0.46153846153846156</v>
      </c>
      <c r="E82" s="86">
        <f t="shared" si="179"/>
        <v>0.37640449438202245</v>
      </c>
      <c r="F82" s="86">
        <f t="shared" si="179"/>
        <v>0.91196013289036548</v>
      </c>
      <c r="G82" s="86">
        <f t="shared" si="179"/>
        <v>0.85752508361204016</v>
      </c>
      <c r="H82" s="86">
        <f t="shared" si="179"/>
        <v>1</v>
      </c>
      <c r="I82" s="86">
        <f t="shared" si="179"/>
        <v>0.71599999999999997</v>
      </c>
      <c r="J82" s="86">
        <f t="shared" si="179"/>
        <v>1</v>
      </c>
      <c r="K82" s="86">
        <f t="shared" si="179"/>
        <v>1</v>
      </c>
      <c r="L82" s="86">
        <f t="shared" si="179"/>
        <v>0.47407407407407409</v>
      </c>
      <c r="M82" s="86">
        <f t="shared" si="179"/>
        <v>0.46638054363376252</v>
      </c>
      <c r="N82" s="86">
        <f t="shared" si="179"/>
        <v>0.31097560975609756</v>
      </c>
      <c r="O82" s="86">
        <f t="shared" si="179"/>
        <v>0.13090909090909092</v>
      </c>
      <c r="P82" s="86">
        <f t="shared" si="179"/>
        <v>0.73651452282157681</v>
      </c>
      <c r="Q82" s="86">
        <f t="shared" si="179"/>
        <v>0.89412897016361892</v>
      </c>
      <c r="R82" s="86">
        <f t="shared" si="179"/>
        <v>1</v>
      </c>
      <c r="S82" s="86">
        <f t="shared" si="179"/>
        <v>1</v>
      </c>
      <c r="T82" s="86">
        <f t="shared" si="179"/>
        <v>1</v>
      </c>
      <c r="U82" s="86">
        <f t="shared" si="179"/>
        <v>8.3333333333333329E-2</v>
      </c>
      <c r="V82" s="86">
        <f t="shared" si="179"/>
        <v>0.34328358208955223</v>
      </c>
      <c r="W82" s="86">
        <f t="shared" si="179"/>
        <v>0.70517113095238093</v>
      </c>
      <c r="X82" s="38"/>
    </row>
    <row r="83" spans="1:24" ht="80.099999999999994" customHeight="1">
      <c r="A83" s="266" t="s">
        <v>50</v>
      </c>
      <c r="B83" s="266"/>
      <c r="C83" s="266"/>
      <c r="D83" s="266"/>
      <c r="E83" s="266"/>
      <c r="F83" s="266"/>
      <c r="G83" s="266"/>
      <c r="H83" s="266"/>
      <c r="I83" s="266"/>
      <c r="J83" s="266"/>
      <c r="K83" s="266"/>
      <c r="L83" s="266"/>
      <c r="M83" s="266"/>
      <c r="N83" s="266"/>
      <c r="O83" s="266"/>
      <c r="P83" s="266"/>
      <c r="Q83" s="266"/>
      <c r="R83" s="266"/>
      <c r="S83" s="266"/>
      <c r="T83" s="266"/>
      <c r="U83" s="266"/>
      <c r="V83" s="266"/>
      <c r="W83" s="266"/>
      <c r="X83" s="39"/>
    </row>
    <row r="84" spans="1:24" ht="39.950000000000003" customHeight="1">
      <c r="A84" s="163" t="s">
        <v>503</v>
      </c>
      <c r="B84" s="164">
        <f>SUM(C84:F84)</f>
        <v>3224</v>
      </c>
      <c r="C84" s="164">
        <v>960</v>
      </c>
      <c r="D84" s="164">
        <v>399</v>
      </c>
      <c r="E84" s="164">
        <v>635</v>
      </c>
      <c r="F84" s="164">
        <v>1230</v>
      </c>
      <c r="G84" s="164">
        <f t="shared" ref="G84" si="180">SUM(H84:K84)</f>
        <v>2915</v>
      </c>
      <c r="H84" s="164">
        <v>448</v>
      </c>
      <c r="I84" s="164">
        <v>1733</v>
      </c>
      <c r="J84" s="164">
        <v>616</v>
      </c>
      <c r="K84" s="164">
        <v>118</v>
      </c>
      <c r="L84" s="164">
        <f t="shared" ref="L84" si="181">SUM(M84:P84)</f>
        <v>2179</v>
      </c>
      <c r="M84" s="164">
        <v>1157</v>
      </c>
      <c r="N84" s="164">
        <v>268</v>
      </c>
      <c r="O84" s="164">
        <v>336</v>
      </c>
      <c r="P84" s="164">
        <v>418</v>
      </c>
      <c r="Q84" s="164">
        <f t="shared" ref="Q84" si="182">+SUM(R84:V84)</f>
        <v>1836</v>
      </c>
      <c r="R84" s="164">
        <v>925</v>
      </c>
      <c r="S84" s="164">
        <v>490</v>
      </c>
      <c r="T84" s="164">
        <v>282</v>
      </c>
      <c r="U84" s="164">
        <v>53</v>
      </c>
      <c r="V84" s="164">
        <v>86</v>
      </c>
      <c r="W84" s="164">
        <f t="shared" ref="W84" si="183">B84+G84+L84+Q84</f>
        <v>10154</v>
      </c>
      <c r="X84" s="39"/>
    </row>
    <row r="85" spans="1:24" ht="39.950000000000003" customHeight="1">
      <c r="A85" s="168"/>
      <c r="B85" s="167">
        <f t="shared" ref="B85:W85" si="184">B84/B58</f>
        <v>0.76145488899385927</v>
      </c>
      <c r="C85" s="167">
        <f t="shared" si="184"/>
        <v>0.77607113985448661</v>
      </c>
      <c r="D85" s="167">
        <f t="shared" si="184"/>
        <v>0.67741935483870963</v>
      </c>
      <c r="E85" s="167">
        <f t="shared" si="184"/>
        <v>0.86160108548168246</v>
      </c>
      <c r="F85" s="167">
        <f t="shared" si="184"/>
        <v>0.73608617594254933</v>
      </c>
      <c r="G85" s="167">
        <f t="shared" si="184"/>
        <v>0.58079298665072721</v>
      </c>
      <c r="H85" s="167">
        <f t="shared" si="184"/>
        <v>0.86821705426356588</v>
      </c>
      <c r="I85" s="167">
        <f t="shared" si="184"/>
        <v>0.71258223684210531</v>
      </c>
      <c r="J85" s="167">
        <f t="shared" si="184"/>
        <v>0.34451901565995524</v>
      </c>
      <c r="K85" s="167">
        <f t="shared" si="184"/>
        <v>0.41696113074204949</v>
      </c>
      <c r="L85" s="167">
        <f t="shared" si="184"/>
        <v>0.37013759130287072</v>
      </c>
      <c r="M85" s="167">
        <f t="shared" si="184"/>
        <v>0.413953488372093</v>
      </c>
      <c r="N85" s="167">
        <f t="shared" si="184"/>
        <v>0.49537892791127541</v>
      </c>
      <c r="O85" s="167">
        <f t="shared" si="184"/>
        <v>0.43132220795892168</v>
      </c>
      <c r="P85" s="167">
        <f t="shared" si="184"/>
        <v>0.23589164785553046</v>
      </c>
      <c r="Q85" s="167">
        <f t="shared" si="184"/>
        <v>0.50816495986714638</v>
      </c>
      <c r="R85" s="167">
        <f t="shared" si="184"/>
        <v>0.49597855227882037</v>
      </c>
      <c r="S85" s="167">
        <f t="shared" si="184"/>
        <v>0.55745164960182025</v>
      </c>
      <c r="T85" s="167">
        <f t="shared" si="184"/>
        <v>0.72868217054263562</v>
      </c>
      <c r="U85" s="167">
        <f t="shared" si="184"/>
        <v>0.21900826446280991</v>
      </c>
      <c r="V85" s="167">
        <f t="shared" si="184"/>
        <v>0.35833333333333334</v>
      </c>
      <c r="W85" s="167">
        <f t="shared" si="184"/>
        <v>0.5414600330613768</v>
      </c>
      <c r="X85" s="38"/>
    </row>
    <row r="86" spans="1:24" ht="39.950000000000003" customHeight="1">
      <c r="A86" s="72" t="s">
        <v>322</v>
      </c>
      <c r="B86" s="73">
        <f>SUM(C86:F86)</f>
        <v>893</v>
      </c>
      <c r="C86" s="27">
        <v>232</v>
      </c>
      <c r="D86" s="27">
        <v>88</v>
      </c>
      <c r="E86" s="27">
        <v>154</v>
      </c>
      <c r="F86" s="27">
        <v>419</v>
      </c>
      <c r="G86" s="73">
        <f t="shared" ref="G86" si="185">SUM(H86:K86)</f>
        <v>746</v>
      </c>
      <c r="H86" s="27">
        <v>125</v>
      </c>
      <c r="I86" s="27">
        <v>499</v>
      </c>
      <c r="J86" s="27">
        <v>95</v>
      </c>
      <c r="K86" s="27">
        <v>27</v>
      </c>
      <c r="L86" s="73">
        <f t="shared" ref="L86" si="186">SUM(M86:P86)</f>
        <v>508</v>
      </c>
      <c r="M86" s="27">
        <v>265</v>
      </c>
      <c r="N86" s="27">
        <v>56</v>
      </c>
      <c r="O86" s="27">
        <v>107</v>
      </c>
      <c r="P86" s="27">
        <v>80</v>
      </c>
      <c r="Q86" s="73">
        <f t="shared" ref="Q86" si="187">+SUM(R86:V86)</f>
        <v>453</v>
      </c>
      <c r="R86" s="27">
        <v>216</v>
      </c>
      <c r="S86" s="27">
        <v>144</v>
      </c>
      <c r="T86" s="27">
        <v>62</v>
      </c>
      <c r="U86" s="27">
        <v>16</v>
      </c>
      <c r="V86" s="27">
        <v>15</v>
      </c>
      <c r="W86" s="5">
        <f t="shared" ref="W86" si="188">B86+G86+L86+Q86</f>
        <v>2600</v>
      </c>
      <c r="X86" s="37"/>
    </row>
    <row r="87" spans="1:24" ht="39.950000000000003" customHeight="1">
      <c r="A87" s="124"/>
      <c r="B87" s="82">
        <f t="shared" ref="B87:W87" si="189">B86/B60</f>
        <v>0.73076923076923073</v>
      </c>
      <c r="C87" s="83">
        <f t="shared" si="189"/>
        <v>0.74358974358974361</v>
      </c>
      <c r="D87" s="83">
        <f t="shared" si="189"/>
        <v>0.67692307692307696</v>
      </c>
      <c r="E87" s="83">
        <f t="shared" si="189"/>
        <v>0.8651685393258427</v>
      </c>
      <c r="F87" s="83">
        <f t="shared" si="189"/>
        <v>0.6960132890365448</v>
      </c>
      <c r="G87" s="82">
        <f t="shared" si="189"/>
        <v>0.49899665551839467</v>
      </c>
      <c r="H87" s="83">
        <f t="shared" si="189"/>
        <v>0.68681318681318682</v>
      </c>
      <c r="I87" s="83">
        <f t="shared" si="189"/>
        <v>0.66533333333333333</v>
      </c>
      <c r="J87" s="83">
        <f t="shared" si="189"/>
        <v>0.19387755102040816</v>
      </c>
      <c r="K87" s="83">
        <f t="shared" si="189"/>
        <v>0.36986301369863012</v>
      </c>
      <c r="L87" s="82">
        <f t="shared" si="189"/>
        <v>0.31358024691358027</v>
      </c>
      <c r="M87" s="83">
        <f t="shared" si="189"/>
        <v>0.37911301859799712</v>
      </c>
      <c r="N87" s="83">
        <f t="shared" si="189"/>
        <v>0.34146341463414637</v>
      </c>
      <c r="O87" s="83">
        <f t="shared" si="189"/>
        <v>0.3890909090909091</v>
      </c>
      <c r="P87" s="83">
        <f t="shared" si="189"/>
        <v>0.16597510373443983</v>
      </c>
      <c r="Q87" s="82">
        <f t="shared" si="189"/>
        <v>0.4359961501443696</v>
      </c>
      <c r="R87" s="83">
        <f t="shared" si="189"/>
        <v>0.41618497109826591</v>
      </c>
      <c r="S87" s="83">
        <f t="shared" si="189"/>
        <v>0.51245551601423489</v>
      </c>
      <c r="T87" s="83">
        <f t="shared" si="189"/>
        <v>0.62</v>
      </c>
      <c r="U87" s="83">
        <f t="shared" si="189"/>
        <v>0.22222222222222221</v>
      </c>
      <c r="V87" s="83">
        <f t="shared" si="189"/>
        <v>0.22388059701492538</v>
      </c>
      <c r="W87" s="7">
        <f t="shared" si="189"/>
        <v>0.48363095238095238</v>
      </c>
      <c r="X87" s="37"/>
    </row>
    <row r="88" spans="1:24" ht="39.950000000000003" customHeight="1">
      <c r="A88" s="72" t="s">
        <v>183</v>
      </c>
      <c r="B88" s="183">
        <f>SUM(C88:F88)</f>
        <v>0</v>
      </c>
      <c r="C88" s="130"/>
      <c r="D88" s="130"/>
      <c r="E88" s="130"/>
      <c r="F88" s="130"/>
      <c r="G88" s="183">
        <f t="shared" ref="G88" si="190">SUM(H88:K88)</f>
        <v>0</v>
      </c>
      <c r="H88" s="130"/>
      <c r="I88" s="130"/>
      <c r="J88" s="130"/>
      <c r="K88" s="130"/>
      <c r="L88" s="183">
        <f t="shared" ref="L88" si="191">SUM(M88:P88)</f>
        <v>0</v>
      </c>
      <c r="M88" s="130"/>
      <c r="N88" s="130"/>
      <c r="O88" s="130"/>
      <c r="P88" s="130"/>
      <c r="Q88" s="183">
        <f t="shared" ref="Q88" si="192">+SUM(R88:V88)</f>
        <v>0</v>
      </c>
      <c r="R88" s="130"/>
      <c r="S88" s="130"/>
      <c r="T88" s="130"/>
      <c r="U88" s="130"/>
      <c r="V88" s="130"/>
      <c r="W88" s="187">
        <f t="shared" ref="W88" si="193">B88+G88+L88+Q88</f>
        <v>0</v>
      </c>
      <c r="X88" s="39"/>
    </row>
    <row r="89" spans="1:24" ht="39.950000000000003" customHeight="1">
      <c r="A89" s="124"/>
      <c r="B89" s="184" t="e">
        <f t="shared" ref="B89:W89" si="194">B88/B62</f>
        <v>#DIV/0!</v>
      </c>
      <c r="C89" s="144" t="e">
        <f t="shared" si="194"/>
        <v>#DIV/0!</v>
      </c>
      <c r="D89" s="144" t="e">
        <f t="shared" si="194"/>
        <v>#DIV/0!</v>
      </c>
      <c r="E89" s="144" t="e">
        <f t="shared" si="194"/>
        <v>#DIV/0!</v>
      </c>
      <c r="F89" s="144" t="e">
        <f t="shared" si="194"/>
        <v>#DIV/0!</v>
      </c>
      <c r="G89" s="184" t="e">
        <f t="shared" si="194"/>
        <v>#DIV/0!</v>
      </c>
      <c r="H89" s="144" t="e">
        <f t="shared" si="194"/>
        <v>#DIV/0!</v>
      </c>
      <c r="I89" s="144" t="e">
        <f t="shared" si="194"/>
        <v>#DIV/0!</v>
      </c>
      <c r="J89" s="144" t="e">
        <f t="shared" si="194"/>
        <v>#DIV/0!</v>
      </c>
      <c r="K89" s="144" t="e">
        <f t="shared" si="194"/>
        <v>#DIV/0!</v>
      </c>
      <c r="L89" s="184" t="e">
        <f t="shared" si="194"/>
        <v>#DIV/0!</v>
      </c>
      <c r="M89" s="144" t="e">
        <f t="shared" si="194"/>
        <v>#DIV/0!</v>
      </c>
      <c r="N89" s="144" t="e">
        <f t="shared" si="194"/>
        <v>#DIV/0!</v>
      </c>
      <c r="O89" s="144" t="e">
        <f t="shared" si="194"/>
        <v>#DIV/0!</v>
      </c>
      <c r="P89" s="144" t="e">
        <f t="shared" si="194"/>
        <v>#DIV/0!</v>
      </c>
      <c r="Q89" s="184" t="e">
        <f t="shared" si="194"/>
        <v>#DIV/0!</v>
      </c>
      <c r="R89" s="144" t="e">
        <f t="shared" si="194"/>
        <v>#DIV/0!</v>
      </c>
      <c r="S89" s="144" t="e">
        <f t="shared" si="194"/>
        <v>#DIV/0!</v>
      </c>
      <c r="T89" s="144" t="e">
        <f t="shared" si="194"/>
        <v>#DIV/0!</v>
      </c>
      <c r="U89" s="144" t="e">
        <f t="shared" si="194"/>
        <v>#DIV/0!</v>
      </c>
      <c r="V89" s="144" t="e">
        <f t="shared" si="194"/>
        <v>#DIV/0!</v>
      </c>
      <c r="W89" s="189" t="e">
        <f t="shared" si="194"/>
        <v>#DIV/0!</v>
      </c>
      <c r="X89" s="39"/>
    </row>
    <row r="90" spans="1:24" ht="39.950000000000003" customHeight="1">
      <c r="A90" s="72" t="s">
        <v>187</v>
      </c>
      <c r="B90" s="183">
        <f>SUM(C90:F90)</f>
        <v>0</v>
      </c>
      <c r="C90" s="130"/>
      <c r="D90" s="130"/>
      <c r="E90" s="130"/>
      <c r="F90" s="130"/>
      <c r="G90" s="183">
        <f t="shared" ref="G90" si="195">SUM(H90:K90)</f>
        <v>0</v>
      </c>
      <c r="H90" s="130"/>
      <c r="I90" s="130"/>
      <c r="J90" s="130"/>
      <c r="K90" s="130"/>
      <c r="L90" s="183">
        <f t="shared" ref="L90" si="196">SUM(M90:P90)</f>
        <v>0</v>
      </c>
      <c r="M90" s="130"/>
      <c r="N90" s="130"/>
      <c r="O90" s="130"/>
      <c r="P90" s="130"/>
      <c r="Q90" s="183">
        <f t="shared" ref="Q90" si="197">+SUM(R90:V90)</f>
        <v>0</v>
      </c>
      <c r="R90" s="130"/>
      <c r="S90" s="130"/>
      <c r="T90" s="130"/>
      <c r="U90" s="130"/>
      <c r="V90" s="130"/>
      <c r="W90" s="187">
        <f t="shared" ref="W90" si="198">B90+G90+L90+Q90</f>
        <v>0</v>
      </c>
      <c r="X90" s="38"/>
    </row>
    <row r="91" spans="1:24" ht="39.950000000000003" customHeight="1">
      <c r="A91" s="124"/>
      <c r="B91" s="184" t="e">
        <f t="shared" ref="B91:W91" si="199">B90/B64</f>
        <v>#DIV/0!</v>
      </c>
      <c r="C91" s="144" t="e">
        <f t="shared" si="199"/>
        <v>#DIV/0!</v>
      </c>
      <c r="D91" s="144" t="e">
        <f t="shared" si="199"/>
        <v>#DIV/0!</v>
      </c>
      <c r="E91" s="144" t="e">
        <f t="shared" si="199"/>
        <v>#DIV/0!</v>
      </c>
      <c r="F91" s="144" t="e">
        <f t="shared" si="199"/>
        <v>#DIV/0!</v>
      </c>
      <c r="G91" s="184" t="e">
        <f t="shared" si="199"/>
        <v>#DIV/0!</v>
      </c>
      <c r="H91" s="144" t="e">
        <f t="shared" si="199"/>
        <v>#DIV/0!</v>
      </c>
      <c r="I91" s="144" t="e">
        <f t="shared" si="199"/>
        <v>#DIV/0!</v>
      </c>
      <c r="J91" s="144" t="e">
        <f t="shared" si="199"/>
        <v>#DIV/0!</v>
      </c>
      <c r="K91" s="144" t="e">
        <f t="shared" si="199"/>
        <v>#DIV/0!</v>
      </c>
      <c r="L91" s="184" t="e">
        <f t="shared" si="199"/>
        <v>#DIV/0!</v>
      </c>
      <c r="M91" s="144" t="e">
        <f t="shared" si="199"/>
        <v>#DIV/0!</v>
      </c>
      <c r="N91" s="144" t="e">
        <f t="shared" si="199"/>
        <v>#DIV/0!</v>
      </c>
      <c r="O91" s="144" t="e">
        <f t="shared" si="199"/>
        <v>#DIV/0!</v>
      </c>
      <c r="P91" s="144" t="e">
        <f t="shared" si="199"/>
        <v>#DIV/0!</v>
      </c>
      <c r="Q91" s="184" t="e">
        <f t="shared" si="199"/>
        <v>#DIV/0!</v>
      </c>
      <c r="R91" s="144" t="e">
        <f t="shared" si="199"/>
        <v>#DIV/0!</v>
      </c>
      <c r="S91" s="144" t="e">
        <f t="shared" si="199"/>
        <v>#DIV/0!</v>
      </c>
      <c r="T91" s="144" t="e">
        <f t="shared" si="199"/>
        <v>#DIV/0!</v>
      </c>
      <c r="U91" s="144" t="e">
        <f t="shared" si="199"/>
        <v>#DIV/0!</v>
      </c>
      <c r="V91" s="144" t="e">
        <f t="shared" si="199"/>
        <v>#DIV/0!</v>
      </c>
      <c r="W91" s="189" t="e">
        <f t="shared" si="199"/>
        <v>#DIV/0!</v>
      </c>
      <c r="X91" s="39"/>
    </row>
    <row r="92" spans="1:24" ht="39.950000000000003" customHeight="1">
      <c r="A92" s="72" t="s">
        <v>188</v>
      </c>
      <c r="B92" s="183">
        <f>SUM(C92:F92)</f>
        <v>0</v>
      </c>
      <c r="C92" s="130"/>
      <c r="D92" s="130"/>
      <c r="E92" s="130"/>
      <c r="F92" s="130"/>
      <c r="G92" s="183">
        <f t="shared" ref="G92" si="200">SUM(H92:K92)</f>
        <v>0</v>
      </c>
      <c r="H92" s="130"/>
      <c r="I92" s="130"/>
      <c r="J92" s="130"/>
      <c r="K92" s="130"/>
      <c r="L92" s="183">
        <f t="shared" ref="L92" si="201">SUM(M92:P92)</f>
        <v>0</v>
      </c>
      <c r="M92" s="130"/>
      <c r="N92" s="130"/>
      <c r="O92" s="130"/>
      <c r="P92" s="130"/>
      <c r="Q92" s="183">
        <f t="shared" ref="Q92" si="202">+SUM(R92:V92)</f>
        <v>0</v>
      </c>
      <c r="R92" s="130"/>
      <c r="S92" s="130"/>
      <c r="T92" s="130"/>
      <c r="U92" s="130"/>
      <c r="V92" s="130"/>
      <c r="W92" s="187">
        <f t="shared" ref="W92" si="203">B92+G92+L92+Q92</f>
        <v>0</v>
      </c>
      <c r="X92" s="39"/>
    </row>
    <row r="93" spans="1:24" ht="39.950000000000003" customHeight="1">
      <c r="A93" s="124"/>
      <c r="B93" s="184" t="e">
        <f t="shared" ref="B93:W93" si="204">B92/B66</f>
        <v>#DIV/0!</v>
      </c>
      <c r="C93" s="144" t="e">
        <f t="shared" si="204"/>
        <v>#DIV/0!</v>
      </c>
      <c r="D93" s="144" t="e">
        <f t="shared" si="204"/>
        <v>#DIV/0!</v>
      </c>
      <c r="E93" s="144" t="e">
        <f t="shared" si="204"/>
        <v>#DIV/0!</v>
      </c>
      <c r="F93" s="144" t="e">
        <f t="shared" si="204"/>
        <v>#DIV/0!</v>
      </c>
      <c r="G93" s="184" t="e">
        <f t="shared" si="204"/>
        <v>#DIV/0!</v>
      </c>
      <c r="H93" s="144" t="e">
        <f t="shared" si="204"/>
        <v>#DIV/0!</v>
      </c>
      <c r="I93" s="144" t="e">
        <f t="shared" si="204"/>
        <v>#DIV/0!</v>
      </c>
      <c r="J93" s="144" t="e">
        <f t="shared" si="204"/>
        <v>#DIV/0!</v>
      </c>
      <c r="K93" s="144" t="e">
        <f t="shared" si="204"/>
        <v>#DIV/0!</v>
      </c>
      <c r="L93" s="184" t="e">
        <f t="shared" si="204"/>
        <v>#DIV/0!</v>
      </c>
      <c r="M93" s="144" t="e">
        <f t="shared" si="204"/>
        <v>#DIV/0!</v>
      </c>
      <c r="N93" s="144" t="e">
        <f t="shared" si="204"/>
        <v>#DIV/0!</v>
      </c>
      <c r="O93" s="144" t="e">
        <f t="shared" si="204"/>
        <v>#DIV/0!</v>
      </c>
      <c r="P93" s="144" t="e">
        <f t="shared" si="204"/>
        <v>#DIV/0!</v>
      </c>
      <c r="Q93" s="184" t="e">
        <f t="shared" si="204"/>
        <v>#DIV/0!</v>
      </c>
      <c r="R93" s="144" t="e">
        <f t="shared" si="204"/>
        <v>#DIV/0!</v>
      </c>
      <c r="S93" s="144" t="e">
        <f t="shared" si="204"/>
        <v>#DIV/0!</v>
      </c>
      <c r="T93" s="144" t="e">
        <f t="shared" si="204"/>
        <v>#DIV/0!</v>
      </c>
      <c r="U93" s="144" t="e">
        <f t="shared" si="204"/>
        <v>#DIV/0!</v>
      </c>
      <c r="V93" s="144" t="e">
        <f t="shared" si="204"/>
        <v>#DIV/0!</v>
      </c>
      <c r="W93" s="189" t="e">
        <f t="shared" si="204"/>
        <v>#DIV/0!</v>
      </c>
      <c r="X93" s="38"/>
    </row>
    <row r="94" spans="1:24" ht="39.950000000000003" customHeight="1">
      <c r="A94" s="74" t="s">
        <v>195</v>
      </c>
      <c r="B94" s="75">
        <f>SUM(C94:F94)</f>
        <v>893</v>
      </c>
      <c r="C94" s="75">
        <f>C86+C88+C90+C92</f>
        <v>232</v>
      </c>
      <c r="D94" s="75">
        <f t="shared" ref="D94:F94" si="205">D86+D88+D90+D92</f>
        <v>88</v>
      </c>
      <c r="E94" s="75">
        <f t="shared" si="205"/>
        <v>154</v>
      </c>
      <c r="F94" s="75">
        <f t="shared" si="205"/>
        <v>419</v>
      </c>
      <c r="G94" s="75">
        <f t="shared" ref="G94" si="206">SUM(H94:K94)</f>
        <v>746</v>
      </c>
      <c r="H94" s="75">
        <f>H86+H88+H90+H92</f>
        <v>125</v>
      </c>
      <c r="I94" s="75">
        <f t="shared" ref="I94:K94" si="207">I86+I88+I90+I92</f>
        <v>499</v>
      </c>
      <c r="J94" s="75">
        <f t="shared" si="207"/>
        <v>95</v>
      </c>
      <c r="K94" s="75">
        <f t="shared" si="207"/>
        <v>27</v>
      </c>
      <c r="L94" s="75">
        <f t="shared" ref="L94" si="208">SUM(M94:P94)</f>
        <v>508</v>
      </c>
      <c r="M94" s="75">
        <f>M86+M88+M90+M92</f>
        <v>265</v>
      </c>
      <c r="N94" s="75">
        <f t="shared" ref="N94:P94" si="209">N86+N88+N90+N92</f>
        <v>56</v>
      </c>
      <c r="O94" s="75">
        <f t="shared" si="209"/>
        <v>107</v>
      </c>
      <c r="P94" s="75">
        <f t="shared" si="209"/>
        <v>80</v>
      </c>
      <c r="Q94" s="75">
        <f t="shared" ref="Q94" si="210">+SUM(R94:V94)</f>
        <v>453</v>
      </c>
      <c r="R94" s="75">
        <f>R86+R88+R90+R92</f>
        <v>216</v>
      </c>
      <c r="S94" s="75">
        <f t="shared" ref="S94:V94" si="211">S86+S88+S90+S92</f>
        <v>144</v>
      </c>
      <c r="T94" s="75">
        <f t="shared" si="211"/>
        <v>62</v>
      </c>
      <c r="U94" s="75">
        <f t="shared" si="211"/>
        <v>16</v>
      </c>
      <c r="V94" s="75">
        <f t="shared" si="211"/>
        <v>15</v>
      </c>
      <c r="W94" s="75">
        <f t="shared" ref="W94" si="212">B94+G94+L94+Q94</f>
        <v>2600</v>
      </c>
      <c r="X94" s="39"/>
    </row>
    <row r="95" spans="1:24" ht="39.950000000000003" customHeight="1">
      <c r="A95" s="125"/>
      <c r="B95" s="86">
        <f t="shared" ref="B95:W95" si="213">B94/B68</f>
        <v>0.73076923076923073</v>
      </c>
      <c r="C95" s="86">
        <f t="shared" si="213"/>
        <v>0.74358974358974361</v>
      </c>
      <c r="D95" s="86">
        <f t="shared" si="213"/>
        <v>0.67692307692307696</v>
      </c>
      <c r="E95" s="86">
        <f t="shared" si="213"/>
        <v>0.8651685393258427</v>
      </c>
      <c r="F95" s="86">
        <f t="shared" si="213"/>
        <v>0.6960132890365448</v>
      </c>
      <c r="G95" s="86">
        <f t="shared" si="213"/>
        <v>0.49899665551839467</v>
      </c>
      <c r="H95" s="86">
        <f t="shared" si="213"/>
        <v>0.68681318681318682</v>
      </c>
      <c r="I95" s="86">
        <f t="shared" si="213"/>
        <v>0.66533333333333333</v>
      </c>
      <c r="J95" s="86">
        <f t="shared" si="213"/>
        <v>0.19387755102040816</v>
      </c>
      <c r="K95" s="86">
        <f t="shared" si="213"/>
        <v>0.36986301369863012</v>
      </c>
      <c r="L95" s="86">
        <f t="shared" si="213"/>
        <v>0.31358024691358027</v>
      </c>
      <c r="M95" s="86">
        <f t="shared" si="213"/>
        <v>0.37911301859799712</v>
      </c>
      <c r="N95" s="86">
        <f t="shared" si="213"/>
        <v>0.34146341463414637</v>
      </c>
      <c r="O95" s="86">
        <f t="shared" si="213"/>
        <v>0.3890909090909091</v>
      </c>
      <c r="P95" s="86">
        <f t="shared" si="213"/>
        <v>0.16597510373443983</v>
      </c>
      <c r="Q95" s="86">
        <f t="shared" si="213"/>
        <v>0.4359961501443696</v>
      </c>
      <c r="R95" s="86">
        <f t="shared" si="213"/>
        <v>0.41618497109826591</v>
      </c>
      <c r="S95" s="86">
        <f t="shared" si="213"/>
        <v>0.51245551601423489</v>
      </c>
      <c r="T95" s="86">
        <f t="shared" si="213"/>
        <v>0.62</v>
      </c>
      <c r="U95" s="86">
        <f t="shared" si="213"/>
        <v>0.22222222222222221</v>
      </c>
      <c r="V95" s="86">
        <f t="shared" si="213"/>
        <v>0.22388059701492538</v>
      </c>
      <c r="W95" s="86">
        <f t="shared" si="213"/>
        <v>0.48363095238095238</v>
      </c>
      <c r="X95" s="39"/>
    </row>
    <row r="96" spans="1:24" ht="80.099999999999994" customHeight="1">
      <c r="A96" s="266" t="s">
        <v>324</v>
      </c>
      <c r="B96" s="266"/>
      <c r="C96" s="266"/>
      <c r="D96" s="266"/>
      <c r="E96" s="266"/>
      <c r="F96" s="266"/>
      <c r="G96" s="266"/>
      <c r="H96" s="266"/>
      <c r="I96" s="266"/>
      <c r="J96" s="266"/>
      <c r="K96" s="266"/>
      <c r="L96" s="266"/>
      <c r="M96" s="266"/>
      <c r="N96" s="266"/>
      <c r="O96" s="266"/>
      <c r="P96" s="266"/>
      <c r="Q96" s="266"/>
      <c r="R96" s="266"/>
      <c r="S96" s="266"/>
      <c r="T96" s="266"/>
      <c r="U96" s="266"/>
      <c r="V96" s="266"/>
      <c r="W96" s="266"/>
      <c r="X96" s="38"/>
    </row>
    <row r="97" spans="1:24" ht="39.950000000000003" customHeight="1">
      <c r="A97" s="163" t="s">
        <v>312</v>
      </c>
      <c r="B97" s="164">
        <f>SUM(C97:F97)</f>
        <v>1933</v>
      </c>
      <c r="C97" s="164">
        <v>352</v>
      </c>
      <c r="D97" s="164">
        <v>195</v>
      </c>
      <c r="E97" s="164">
        <v>308</v>
      </c>
      <c r="F97" s="164">
        <v>1078</v>
      </c>
      <c r="G97" s="164">
        <f t="shared" ref="G97" si="214">SUM(H97:K97)</f>
        <v>2585</v>
      </c>
      <c r="H97" s="164">
        <v>435</v>
      </c>
      <c r="I97" s="164">
        <v>1383</v>
      </c>
      <c r="J97" s="164">
        <v>649</v>
      </c>
      <c r="K97" s="164">
        <v>118</v>
      </c>
      <c r="L97" s="164">
        <f t="shared" ref="L97" si="215">SUM(M97:P97)</f>
        <v>890</v>
      </c>
      <c r="M97" s="164">
        <v>461</v>
      </c>
      <c r="N97" s="164">
        <v>176</v>
      </c>
      <c r="O97" s="164">
        <v>72</v>
      </c>
      <c r="P97" s="164">
        <v>181</v>
      </c>
      <c r="Q97" s="164">
        <f t="shared" ref="Q97" si="216">+SUM(R97:V97)</f>
        <v>1689</v>
      </c>
      <c r="R97" s="164">
        <v>917</v>
      </c>
      <c r="S97" s="164">
        <v>467</v>
      </c>
      <c r="T97" s="164">
        <v>257</v>
      </c>
      <c r="U97" s="164">
        <v>9</v>
      </c>
      <c r="V97" s="164">
        <v>39</v>
      </c>
      <c r="W97" s="164">
        <f t="shared" ref="W97" si="217">B97+G97+L97+Q97</f>
        <v>7097</v>
      </c>
      <c r="X97" s="38"/>
    </row>
    <row r="98" spans="1:24" ht="39.950000000000003" customHeight="1">
      <c r="A98" s="168"/>
      <c r="B98" s="167">
        <f t="shared" ref="B98:W98" si="218">B97/B71</f>
        <v>0.7571484528006267</v>
      </c>
      <c r="C98" s="167">
        <f>C97/C71</f>
        <v>0.76190476190476186</v>
      </c>
      <c r="D98" s="167">
        <f t="shared" si="218"/>
        <v>0.74427480916030531</v>
      </c>
      <c r="E98" s="167">
        <f t="shared" si="218"/>
        <v>0.875</v>
      </c>
      <c r="F98" s="167">
        <f t="shared" si="218"/>
        <v>0.72985781990521326</v>
      </c>
      <c r="G98" s="167">
        <f t="shared" si="218"/>
        <v>0.61871708951651505</v>
      </c>
      <c r="H98" s="167">
        <f t="shared" si="218"/>
        <v>0.89690721649484539</v>
      </c>
      <c r="I98" s="167">
        <f t="shared" si="218"/>
        <v>0.8371670702179177</v>
      </c>
      <c r="J98" s="167">
        <f t="shared" si="218"/>
        <v>0.36297539149888142</v>
      </c>
      <c r="K98" s="167">
        <f t="shared" si="218"/>
        <v>0.466403162055336</v>
      </c>
      <c r="L98" s="167">
        <f t="shared" si="218"/>
        <v>0.35786087655810211</v>
      </c>
      <c r="M98" s="167">
        <f t="shared" si="218"/>
        <v>0.41606498194945846</v>
      </c>
      <c r="N98" s="167">
        <f t="shared" si="218"/>
        <v>0.56957928802588997</v>
      </c>
      <c r="O98" s="167">
        <f t="shared" si="218"/>
        <v>0.45</v>
      </c>
      <c r="P98" s="167">
        <f t="shared" si="218"/>
        <v>0.19890109890109889</v>
      </c>
      <c r="Q98" s="167">
        <f t="shared" si="218"/>
        <v>0.52682470368059886</v>
      </c>
      <c r="R98" s="167">
        <f t="shared" si="218"/>
        <v>0.4997275204359673</v>
      </c>
      <c r="S98" s="167">
        <f t="shared" si="218"/>
        <v>0.53128555176336745</v>
      </c>
      <c r="T98" s="167">
        <f t="shared" si="218"/>
        <v>0.70994475138121549</v>
      </c>
      <c r="U98" s="167">
        <f t="shared" si="218"/>
        <v>0.29032258064516131</v>
      </c>
      <c r="V98" s="167">
        <f t="shared" si="218"/>
        <v>0.39393939393939392</v>
      </c>
      <c r="W98" s="167">
        <f t="shared" si="218"/>
        <v>0.57123309723116544</v>
      </c>
      <c r="X98" s="38"/>
    </row>
    <row r="99" spans="1:24" ht="39.950000000000003" customHeight="1">
      <c r="A99" s="72" t="s">
        <v>322</v>
      </c>
      <c r="B99" s="73">
        <f>SUM(C99:F99)</f>
        <v>629</v>
      </c>
      <c r="C99" s="27">
        <v>107</v>
      </c>
      <c r="D99" s="27">
        <v>42</v>
      </c>
      <c r="E99" s="27">
        <v>61</v>
      </c>
      <c r="F99" s="27">
        <v>419</v>
      </c>
      <c r="G99" s="73">
        <f t="shared" ref="G99" si="219">SUM(H99:K99)</f>
        <v>746</v>
      </c>
      <c r="H99" s="27">
        <v>125</v>
      </c>
      <c r="I99" s="27">
        <v>499</v>
      </c>
      <c r="J99" s="27">
        <v>95</v>
      </c>
      <c r="K99" s="27">
        <v>27</v>
      </c>
      <c r="L99" s="73">
        <f t="shared" ref="L99" si="220">SUM(M99:P99)</f>
        <v>223</v>
      </c>
      <c r="M99" s="27">
        <v>123</v>
      </c>
      <c r="N99" s="27">
        <v>29</v>
      </c>
      <c r="O99" s="27">
        <v>13</v>
      </c>
      <c r="P99" s="27">
        <v>58</v>
      </c>
      <c r="Q99" s="73">
        <f t="shared" ref="Q99" si="221">+SUM(R99:V99)</f>
        <v>428</v>
      </c>
      <c r="R99" s="27">
        <v>216</v>
      </c>
      <c r="S99" s="27">
        <v>144</v>
      </c>
      <c r="T99" s="27">
        <v>62</v>
      </c>
      <c r="U99" s="27">
        <v>1</v>
      </c>
      <c r="V99" s="27">
        <v>5</v>
      </c>
      <c r="W99" s="5">
        <f t="shared" ref="W99" si="222">B99+G99+L99+Q99</f>
        <v>2026</v>
      </c>
      <c r="X99" s="39"/>
    </row>
    <row r="100" spans="1:24" ht="39.950000000000003" customHeight="1">
      <c r="A100" s="124"/>
      <c r="B100" s="82">
        <f t="shared" ref="B100:W100" si="223">B99/B73</f>
        <v>0.77463054187192115</v>
      </c>
      <c r="C100" s="83">
        <f t="shared" si="223"/>
        <v>0.78676470588235292</v>
      </c>
      <c r="D100" s="83">
        <f t="shared" si="223"/>
        <v>0.7</v>
      </c>
      <c r="E100" s="83">
        <f t="shared" si="223"/>
        <v>0.91044776119402981</v>
      </c>
      <c r="F100" s="83">
        <f t="shared" si="223"/>
        <v>0.7632058287795993</v>
      </c>
      <c r="G100" s="82">
        <f t="shared" si="223"/>
        <v>0.5819032761310452</v>
      </c>
      <c r="H100" s="83">
        <f t="shared" si="223"/>
        <v>0.68681318681318682</v>
      </c>
      <c r="I100" s="83">
        <f t="shared" si="223"/>
        <v>0.92923649906890127</v>
      </c>
      <c r="J100" s="83">
        <f t="shared" si="223"/>
        <v>0.19387755102040816</v>
      </c>
      <c r="K100" s="83">
        <f t="shared" si="223"/>
        <v>0.36986301369863012</v>
      </c>
      <c r="L100" s="82">
        <f t="shared" si="223"/>
        <v>0.29036458333333331</v>
      </c>
      <c r="M100" s="83">
        <f t="shared" si="223"/>
        <v>0.3773006134969325</v>
      </c>
      <c r="N100" s="83">
        <f t="shared" si="223"/>
        <v>0.56862745098039214</v>
      </c>
      <c r="O100" s="83">
        <f t="shared" si="223"/>
        <v>0.3611111111111111</v>
      </c>
      <c r="P100" s="83">
        <f t="shared" si="223"/>
        <v>0.16338028169014085</v>
      </c>
      <c r="Q100" s="82">
        <f t="shared" si="223"/>
        <v>0.46071044133476857</v>
      </c>
      <c r="R100" s="83">
        <f t="shared" si="223"/>
        <v>0.41618497109826591</v>
      </c>
      <c r="S100" s="83">
        <f t="shared" si="223"/>
        <v>0.51245551601423489</v>
      </c>
      <c r="T100" s="83">
        <f t="shared" si="223"/>
        <v>0.62</v>
      </c>
      <c r="U100" s="83">
        <f t="shared" si="223"/>
        <v>0.16666666666666666</v>
      </c>
      <c r="V100" s="83">
        <f t="shared" si="223"/>
        <v>0.21739130434782608</v>
      </c>
      <c r="W100" s="7">
        <f t="shared" si="223"/>
        <v>0.53442363492482192</v>
      </c>
      <c r="X100" s="38"/>
    </row>
    <row r="101" spans="1:24" ht="39.950000000000003" customHeight="1">
      <c r="A101" s="72" t="s">
        <v>314</v>
      </c>
      <c r="B101" s="183">
        <f>SUM(C101:F101)</f>
        <v>0</v>
      </c>
      <c r="C101" s="130"/>
      <c r="D101" s="130"/>
      <c r="E101" s="130"/>
      <c r="F101" s="130"/>
      <c r="G101" s="183">
        <f t="shared" ref="G101" si="224">SUM(H101:K101)</f>
        <v>0</v>
      </c>
      <c r="H101" s="130"/>
      <c r="I101" s="130"/>
      <c r="J101" s="130"/>
      <c r="K101" s="130"/>
      <c r="L101" s="183">
        <f t="shared" ref="L101" si="225">SUM(M101:P101)</f>
        <v>0</v>
      </c>
      <c r="M101" s="130"/>
      <c r="N101" s="130"/>
      <c r="O101" s="130"/>
      <c r="P101" s="130"/>
      <c r="Q101" s="183">
        <f t="shared" ref="Q101" si="226">+SUM(R101:V101)</f>
        <v>0</v>
      </c>
      <c r="R101" s="130"/>
      <c r="S101" s="130"/>
      <c r="T101" s="130"/>
      <c r="U101" s="130"/>
      <c r="V101" s="130"/>
      <c r="W101" s="187">
        <f t="shared" ref="W101" si="227">B101+G101+L101+Q101</f>
        <v>0</v>
      </c>
      <c r="X101" s="39"/>
    </row>
    <row r="102" spans="1:24" ht="39.950000000000003" customHeight="1">
      <c r="A102" s="124"/>
      <c r="B102" s="184" t="e">
        <f t="shared" ref="B102:W102" si="228">B101/B75</f>
        <v>#DIV/0!</v>
      </c>
      <c r="C102" s="144" t="e">
        <f t="shared" si="228"/>
        <v>#DIV/0!</v>
      </c>
      <c r="D102" s="144" t="e">
        <f t="shared" si="228"/>
        <v>#DIV/0!</v>
      </c>
      <c r="E102" s="144" t="e">
        <f t="shared" si="228"/>
        <v>#DIV/0!</v>
      </c>
      <c r="F102" s="144" t="e">
        <f t="shared" si="228"/>
        <v>#DIV/0!</v>
      </c>
      <c r="G102" s="184" t="e">
        <f t="shared" si="228"/>
        <v>#DIV/0!</v>
      </c>
      <c r="H102" s="144" t="e">
        <f t="shared" si="228"/>
        <v>#DIV/0!</v>
      </c>
      <c r="I102" s="144" t="e">
        <f t="shared" si="228"/>
        <v>#DIV/0!</v>
      </c>
      <c r="J102" s="144" t="e">
        <f t="shared" si="228"/>
        <v>#DIV/0!</v>
      </c>
      <c r="K102" s="144" t="e">
        <f t="shared" si="228"/>
        <v>#DIV/0!</v>
      </c>
      <c r="L102" s="184" t="e">
        <f t="shared" si="228"/>
        <v>#DIV/0!</v>
      </c>
      <c r="M102" s="144" t="e">
        <f t="shared" si="228"/>
        <v>#DIV/0!</v>
      </c>
      <c r="N102" s="144" t="e">
        <f t="shared" si="228"/>
        <v>#DIV/0!</v>
      </c>
      <c r="O102" s="144" t="e">
        <f t="shared" si="228"/>
        <v>#DIV/0!</v>
      </c>
      <c r="P102" s="144" t="e">
        <f t="shared" si="228"/>
        <v>#DIV/0!</v>
      </c>
      <c r="Q102" s="184" t="e">
        <f t="shared" si="228"/>
        <v>#DIV/0!</v>
      </c>
      <c r="R102" s="144" t="e">
        <f t="shared" si="228"/>
        <v>#DIV/0!</v>
      </c>
      <c r="S102" s="144" t="e">
        <f t="shared" si="228"/>
        <v>#DIV/0!</v>
      </c>
      <c r="T102" s="144" t="e">
        <f t="shared" si="228"/>
        <v>#DIV/0!</v>
      </c>
      <c r="U102" s="144" t="e">
        <f t="shared" si="228"/>
        <v>#DIV/0!</v>
      </c>
      <c r="V102" s="144" t="e">
        <f t="shared" si="228"/>
        <v>#DIV/0!</v>
      </c>
      <c r="W102" s="189" t="e">
        <f t="shared" si="228"/>
        <v>#DIV/0!</v>
      </c>
      <c r="X102" s="39"/>
    </row>
    <row r="103" spans="1:24" ht="39.950000000000003" customHeight="1">
      <c r="A103" s="72" t="s">
        <v>315</v>
      </c>
      <c r="B103" s="183">
        <f>SUM(C103:F103)</f>
        <v>0</v>
      </c>
      <c r="C103" s="130"/>
      <c r="D103" s="130"/>
      <c r="E103" s="130"/>
      <c r="F103" s="130"/>
      <c r="G103" s="183">
        <f t="shared" ref="G103" si="229">SUM(H103:K103)</f>
        <v>0</v>
      </c>
      <c r="H103" s="130"/>
      <c r="I103" s="130"/>
      <c r="J103" s="130"/>
      <c r="K103" s="130"/>
      <c r="L103" s="183">
        <f t="shared" ref="L103" si="230">SUM(M103:P103)</f>
        <v>0</v>
      </c>
      <c r="M103" s="130"/>
      <c r="N103" s="130"/>
      <c r="O103" s="130"/>
      <c r="P103" s="130"/>
      <c r="Q103" s="183">
        <f t="shared" ref="Q103" si="231">+SUM(R103:V103)</f>
        <v>0</v>
      </c>
      <c r="R103" s="130"/>
      <c r="S103" s="130"/>
      <c r="T103" s="130"/>
      <c r="U103" s="130"/>
      <c r="V103" s="130"/>
      <c r="W103" s="187">
        <f t="shared" ref="W103" si="232">B103+G103+L103+Q103</f>
        <v>0</v>
      </c>
      <c r="X103" s="38"/>
    </row>
    <row r="104" spans="1:24" ht="39.950000000000003" customHeight="1">
      <c r="A104" s="124"/>
      <c r="B104" s="184" t="e">
        <f t="shared" ref="B104:W104" si="233">B103/B77</f>
        <v>#DIV/0!</v>
      </c>
      <c r="C104" s="144" t="e">
        <f t="shared" si="233"/>
        <v>#DIV/0!</v>
      </c>
      <c r="D104" s="144" t="e">
        <f t="shared" si="233"/>
        <v>#DIV/0!</v>
      </c>
      <c r="E104" s="144" t="e">
        <f t="shared" si="233"/>
        <v>#DIV/0!</v>
      </c>
      <c r="F104" s="144" t="e">
        <f t="shared" si="233"/>
        <v>#DIV/0!</v>
      </c>
      <c r="G104" s="184" t="e">
        <f t="shared" si="233"/>
        <v>#DIV/0!</v>
      </c>
      <c r="H104" s="144" t="e">
        <f t="shared" si="233"/>
        <v>#DIV/0!</v>
      </c>
      <c r="I104" s="144" t="e">
        <f t="shared" si="233"/>
        <v>#DIV/0!</v>
      </c>
      <c r="J104" s="144" t="e">
        <f t="shared" si="233"/>
        <v>#DIV/0!</v>
      </c>
      <c r="K104" s="144" t="e">
        <f t="shared" si="233"/>
        <v>#DIV/0!</v>
      </c>
      <c r="L104" s="184" t="e">
        <f t="shared" si="233"/>
        <v>#DIV/0!</v>
      </c>
      <c r="M104" s="144" t="e">
        <f t="shared" si="233"/>
        <v>#DIV/0!</v>
      </c>
      <c r="N104" s="144" t="e">
        <f t="shared" si="233"/>
        <v>#DIV/0!</v>
      </c>
      <c r="O104" s="144" t="e">
        <f t="shared" si="233"/>
        <v>#DIV/0!</v>
      </c>
      <c r="P104" s="144" t="e">
        <f t="shared" si="233"/>
        <v>#DIV/0!</v>
      </c>
      <c r="Q104" s="184" t="e">
        <f t="shared" si="233"/>
        <v>#DIV/0!</v>
      </c>
      <c r="R104" s="144" t="e">
        <f t="shared" si="233"/>
        <v>#DIV/0!</v>
      </c>
      <c r="S104" s="144" t="e">
        <f t="shared" si="233"/>
        <v>#DIV/0!</v>
      </c>
      <c r="T104" s="144" t="e">
        <f t="shared" si="233"/>
        <v>#DIV/0!</v>
      </c>
      <c r="U104" s="144" t="e">
        <f t="shared" si="233"/>
        <v>#DIV/0!</v>
      </c>
      <c r="V104" s="144" t="e">
        <f t="shared" si="233"/>
        <v>#DIV/0!</v>
      </c>
      <c r="W104" s="189" t="e">
        <f t="shared" si="233"/>
        <v>#DIV/0!</v>
      </c>
      <c r="X104" s="39"/>
    </row>
    <row r="105" spans="1:24" ht="39.950000000000003" customHeight="1">
      <c r="A105" s="72" t="s">
        <v>185</v>
      </c>
      <c r="B105" s="183">
        <f>SUM(C105:F105)</f>
        <v>0</v>
      </c>
      <c r="C105" s="130"/>
      <c r="D105" s="130"/>
      <c r="E105" s="130"/>
      <c r="F105" s="130"/>
      <c r="G105" s="183">
        <f t="shared" ref="G105" si="234">SUM(H105:K105)</f>
        <v>0</v>
      </c>
      <c r="H105" s="130"/>
      <c r="I105" s="130"/>
      <c r="J105" s="130"/>
      <c r="K105" s="130"/>
      <c r="L105" s="183">
        <f t="shared" ref="L105" si="235">SUM(M105:P105)</f>
        <v>0</v>
      </c>
      <c r="M105" s="130"/>
      <c r="N105" s="130"/>
      <c r="O105" s="130"/>
      <c r="P105" s="130"/>
      <c r="Q105" s="183">
        <f t="shared" ref="Q105" si="236">+SUM(R105:V105)</f>
        <v>0</v>
      </c>
      <c r="R105" s="130"/>
      <c r="S105" s="130"/>
      <c r="T105" s="130"/>
      <c r="U105" s="130"/>
      <c r="V105" s="130"/>
      <c r="W105" s="187">
        <f t="shared" ref="W105" si="237">B105+G105+L105+Q105</f>
        <v>0</v>
      </c>
      <c r="X105" s="39"/>
    </row>
    <row r="106" spans="1:24" ht="39.950000000000003" customHeight="1">
      <c r="A106" s="124"/>
      <c r="B106" s="184" t="e">
        <f t="shared" ref="B106:W106" si="238">B105/B79</f>
        <v>#DIV/0!</v>
      </c>
      <c r="C106" s="144" t="e">
        <f t="shared" si="238"/>
        <v>#DIV/0!</v>
      </c>
      <c r="D106" s="144" t="e">
        <f t="shared" si="238"/>
        <v>#DIV/0!</v>
      </c>
      <c r="E106" s="144" t="e">
        <f t="shared" si="238"/>
        <v>#DIV/0!</v>
      </c>
      <c r="F106" s="144" t="e">
        <f t="shared" si="238"/>
        <v>#DIV/0!</v>
      </c>
      <c r="G106" s="184" t="e">
        <f t="shared" si="238"/>
        <v>#DIV/0!</v>
      </c>
      <c r="H106" s="144" t="e">
        <f t="shared" si="238"/>
        <v>#DIV/0!</v>
      </c>
      <c r="I106" s="144" t="e">
        <f t="shared" si="238"/>
        <v>#DIV/0!</v>
      </c>
      <c r="J106" s="144" t="e">
        <f t="shared" si="238"/>
        <v>#DIV/0!</v>
      </c>
      <c r="K106" s="144" t="e">
        <f t="shared" si="238"/>
        <v>#DIV/0!</v>
      </c>
      <c r="L106" s="184" t="e">
        <f t="shared" si="238"/>
        <v>#DIV/0!</v>
      </c>
      <c r="M106" s="144" t="e">
        <f t="shared" si="238"/>
        <v>#DIV/0!</v>
      </c>
      <c r="N106" s="144" t="e">
        <f t="shared" si="238"/>
        <v>#DIV/0!</v>
      </c>
      <c r="O106" s="144" t="e">
        <f t="shared" si="238"/>
        <v>#DIV/0!</v>
      </c>
      <c r="P106" s="144" t="e">
        <f t="shared" si="238"/>
        <v>#DIV/0!</v>
      </c>
      <c r="Q106" s="184" t="e">
        <f t="shared" si="238"/>
        <v>#DIV/0!</v>
      </c>
      <c r="R106" s="144" t="e">
        <f t="shared" si="238"/>
        <v>#DIV/0!</v>
      </c>
      <c r="S106" s="144" t="e">
        <f t="shared" si="238"/>
        <v>#DIV/0!</v>
      </c>
      <c r="T106" s="144" t="e">
        <f t="shared" si="238"/>
        <v>#DIV/0!</v>
      </c>
      <c r="U106" s="144" t="e">
        <f t="shared" si="238"/>
        <v>#DIV/0!</v>
      </c>
      <c r="V106" s="144" t="e">
        <f t="shared" si="238"/>
        <v>#DIV/0!</v>
      </c>
      <c r="W106" s="189" t="e">
        <f t="shared" si="238"/>
        <v>#DIV/0!</v>
      </c>
      <c r="X106" s="38"/>
    </row>
    <row r="107" spans="1:24" ht="39.950000000000003" customHeight="1">
      <c r="A107" s="74" t="s">
        <v>323</v>
      </c>
      <c r="B107" s="75">
        <f>SUM(C107:F107)</f>
        <v>629</v>
      </c>
      <c r="C107" s="75">
        <f>C99+C101+C103+C105</f>
        <v>107</v>
      </c>
      <c r="D107" s="75">
        <f t="shared" ref="D107:F107" si="239">D99+D101+D103+D105</f>
        <v>42</v>
      </c>
      <c r="E107" s="75">
        <f t="shared" si="239"/>
        <v>61</v>
      </c>
      <c r="F107" s="75">
        <f t="shared" si="239"/>
        <v>419</v>
      </c>
      <c r="G107" s="75">
        <f t="shared" ref="G107" si="240">SUM(H107:K107)</f>
        <v>746</v>
      </c>
      <c r="H107" s="75">
        <f>H99+H101+H103+H105</f>
        <v>125</v>
      </c>
      <c r="I107" s="75">
        <f t="shared" ref="I107:K107" si="241">I99+I101+I103+I105</f>
        <v>499</v>
      </c>
      <c r="J107" s="75">
        <f t="shared" si="241"/>
        <v>95</v>
      </c>
      <c r="K107" s="75">
        <f t="shared" si="241"/>
        <v>27</v>
      </c>
      <c r="L107" s="75">
        <f t="shared" ref="L107" si="242">SUM(M107:P107)</f>
        <v>223</v>
      </c>
      <c r="M107" s="75">
        <f>M99+M101+M103+M105</f>
        <v>123</v>
      </c>
      <c r="N107" s="75">
        <f t="shared" ref="N107:P107" si="243">N99+N101+N103+N105</f>
        <v>29</v>
      </c>
      <c r="O107" s="75">
        <f t="shared" si="243"/>
        <v>13</v>
      </c>
      <c r="P107" s="75">
        <f t="shared" si="243"/>
        <v>58</v>
      </c>
      <c r="Q107" s="75">
        <f t="shared" ref="Q107" si="244">+SUM(R107:V107)</f>
        <v>428</v>
      </c>
      <c r="R107" s="75">
        <f>R99+R101+R103+R105</f>
        <v>216</v>
      </c>
      <c r="S107" s="75">
        <f t="shared" ref="S107:V107" si="245">S99+S101+S103+S105</f>
        <v>144</v>
      </c>
      <c r="T107" s="75">
        <f t="shared" si="245"/>
        <v>62</v>
      </c>
      <c r="U107" s="75">
        <f t="shared" si="245"/>
        <v>1</v>
      </c>
      <c r="V107" s="75">
        <f t="shared" si="245"/>
        <v>5</v>
      </c>
      <c r="W107" s="75">
        <f t="shared" ref="W107" si="246">B107+G107+L107+Q107</f>
        <v>2026</v>
      </c>
    </row>
    <row r="108" spans="1:24" ht="39.950000000000003" customHeight="1">
      <c r="A108" s="125"/>
      <c r="B108" s="86">
        <f t="shared" ref="B108:W108" si="247">B107/B81</f>
        <v>0.77463054187192115</v>
      </c>
      <c r="C108" s="86">
        <f>C107/C81</f>
        <v>0.78676470588235292</v>
      </c>
      <c r="D108" s="86">
        <f t="shared" si="247"/>
        <v>0.7</v>
      </c>
      <c r="E108" s="86">
        <f t="shared" si="247"/>
        <v>0.91044776119402981</v>
      </c>
      <c r="F108" s="86">
        <f t="shared" si="247"/>
        <v>0.7632058287795993</v>
      </c>
      <c r="G108" s="86">
        <f t="shared" si="247"/>
        <v>0.5819032761310452</v>
      </c>
      <c r="H108" s="86">
        <f t="shared" si="247"/>
        <v>0.68681318681318682</v>
      </c>
      <c r="I108" s="86">
        <f t="shared" si="247"/>
        <v>0.92923649906890127</v>
      </c>
      <c r="J108" s="86">
        <f t="shared" si="247"/>
        <v>0.19387755102040816</v>
      </c>
      <c r="K108" s="86">
        <f t="shared" si="247"/>
        <v>0.36986301369863012</v>
      </c>
      <c r="L108" s="86">
        <f t="shared" si="247"/>
        <v>0.29036458333333331</v>
      </c>
      <c r="M108" s="86">
        <f t="shared" si="247"/>
        <v>0.3773006134969325</v>
      </c>
      <c r="N108" s="86">
        <f t="shared" si="247"/>
        <v>0.56862745098039214</v>
      </c>
      <c r="O108" s="86">
        <f t="shared" si="247"/>
        <v>0.3611111111111111</v>
      </c>
      <c r="P108" s="86">
        <f t="shared" si="247"/>
        <v>0.16338028169014085</v>
      </c>
      <c r="Q108" s="86">
        <f t="shared" si="247"/>
        <v>0.46071044133476857</v>
      </c>
      <c r="R108" s="86">
        <f t="shared" si="247"/>
        <v>0.41618497109826591</v>
      </c>
      <c r="S108" s="86">
        <f t="shared" si="247"/>
        <v>0.51245551601423489</v>
      </c>
      <c r="T108" s="86">
        <f t="shared" si="247"/>
        <v>0.62</v>
      </c>
      <c r="U108" s="86">
        <f t="shared" si="247"/>
        <v>0.16666666666666666</v>
      </c>
      <c r="V108" s="86">
        <f t="shared" si="247"/>
        <v>0.21739130434782608</v>
      </c>
      <c r="W108" s="86">
        <f t="shared" si="247"/>
        <v>0.53442363492482192</v>
      </c>
    </row>
    <row r="109" spans="1:24" ht="80.099999999999994" customHeight="1">
      <c r="A109" s="266" t="s">
        <v>125</v>
      </c>
      <c r="B109" s="266"/>
      <c r="C109" s="266"/>
      <c r="D109" s="266"/>
      <c r="E109" s="266"/>
      <c r="F109" s="266"/>
      <c r="G109" s="266"/>
      <c r="H109" s="266"/>
      <c r="I109" s="266"/>
      <c r="J109" s="266"/>
      <c r="K109" s="266"/>
      <c r="L109" s="266"/>
      <c r="M109" s="266"/>
      <c r="N109" s="266"/>
      <c r="O109" s="266"/>
      <c r="P109" s="266"/>
      <c r="Q109" s="266"/>
      <c r="R109" s="266"/>
      <c r="S109" s="266"/>
      <c r="T109" s="266"/>
      <c r="U109" s="266"/>
      <c r="V109" s="266"/>
      <c r="W109" s="266"/>
    </row>
    <row r="110" spans="1:24" ht="39.950000000000003" customHeight="1">
      <c r="A110" s="163" t="s">
        <v>312</v>
      </c>
      <c r="B110" s="164">
        <f>SUM(C110:F110)</f>
        <v>527</v>
      </c>
      <c r="C110" s="164">
        <v>278</v>
      </c>
      <c r="D110" s="164">
        <v>38</v>
      </c>
      <c r="E110" s="164">
        <v>35</v>
      </c>
      <c r="F110" s="164">
        <v>176</v>
      </c>
      <c r="G110" s="164">
        <f t="shared" ref="G110" si="248">SUM(H110:K110)</f>
        <v>292</v>
      </c>
      <c r="H110" s="164">
        <v>5</v>
      </c>
      <c r="I110" s="164">
        <v>20</v>
      </c>
      <c r="J110" s="164">
        <v>266</v>
      </c>
      <c r="K110" s="164">
        <v>1</v>
      </c>
      <c r="L110" s="164">
        <f t="shared" ref="L110" si="249">SUM(M110:P110)</f>
        <v>297</v>
      </c>
      <c r="M110" s="164">
        <v>78</v>
      </c>
      <c r="N110" s="164">
        <v>36</v>
      </c>
      <c r="O110" s="164">
        <v>62</v>
      </c>
      <c r="P110" s="164">
        <v>121</v>
      </c>
      <c r="Q110" s="164">
        <f t="shared" ref="Q110" si="250">+SUM(R110:V110)</f>
        <v>585</v>
      </c>
      <c r="R110" s="164">
        <v>368</v>
      </c>
      <c r="S110" s="164">
        <v>80</v>
      </c>
      <c r="T110" s="164">
        <v>118</v>
      </c>
      <c r="U110" s="164">
        <v>7</v>
      </c>
      <c r="V110" s="164">
        <v>12</v>
      </c>
      <c r="W110" s="164">
        <f t="shared" ref="W110" si="251">B110+G110+L110+Q110</f>
        <v>1701</v>
      </c>
    </row>
    <row r="111" spans="1:24" ht="39.950000000000003" customHeight="1">
      <c r="A111" s="168"/>
      <c r="B111" s="167">
        <f t="shared" ref="B111:W111" si="252">B110/B84</f>
        <v>0.16346153846153846</v>
      </c>
      <c r="C111" s="167">
        <f t="shared" si="252"/>
        <v>0.28958333333333336</v>
      </c>
      <c r="D111" s="167">
        <f t="shared" si="252"/>
        <v>9.5238095238095233E-2</v>
      </c>
      <c r="E111" s="167">
        <f t="shared" si="252"/>
        <v>5.5118110236220472E-2</v>
      </c>
      <c r="F111" s="167">
        <f t="shared" si="252"/>
        <v>0.14308943089430895</v>
      </c>
      <c r="G111" s="167">
        <f t="shared" si="252"/>
        <v>0.10017152658662093</v>
      </c>
      <c r="H111" s="167">
        <f t="shared" si="252"/>
        <v>1.1160714285714286E-2</v>
      </c>
      <c r="I111" s="167">
        <f t="shared" si="252"/>
        <v>1.1540680900173111E-2</v>
      </c>
      <c r="J111" s="167">
        <f t="shared" si="252"/>
        <v>0.43181818181818182</v>
      </c>
      <c r="K111" s="167">
        <f t="shared" si="252"/>
        <v>8.4745762711864406E-3</v>
      </c>
      <c r="L111" s="167">
        <f t="shared" si="252"/>
        <v>0.13630105553005967</v>
      </c>
      <c r="M111" s="167">
        <f t="shared" si="252"/>
        <v>6.741573033707865E-2</v>
      </c>
      <c r="N111" s="167">
        <f t="shared" si="252"/>
        <v>0.13432835820895522</v>
      </c>
      <c r="O111" s="167">
        <f t="shared" si="252"/>
        <v>0.18452380952380953</v>
      </c>
      <c r="P111" s="167">
        <f t="shared" si="252"/>
        <v>0.28947368421052633</v>
      </c>
      <c r="Q111" s="167">
        <f t="shared" si="252"/>
        <v>0.31862745098039214</v>
      </c>
      <c r="R111" s="167">
        <f t="shared" si="252"/>
        <v>0.39783783783783783</v>
      </c>
      <c r="S111" s="167">
        <f t="shared" si="252"/>
        <v>0.16326530612244897</v>
      </c>
      <c r="T111" s="167">
        <f t="shared" si="252"/>
        <v>0.41843971631205673</v>
      </c>
      <c r="U111" s="167">
        <f t="shared" si="252"/>
        <v>0.13207547169811321</v>
      </c>
      <c r="V111" s="167">
        <f t="shared" si="252"/>
        <v>0.13953488372093023</v>
      </c>
      <c r="W111" s="167">
        <f t="shared" si="252"/>
        <v>0.16752018908804411</v>
      </c>
    </row>
    <row r="112" spans="1:24" ht="39.950000000000003" customHeight="1">
      <c r="A112" s="72" t="s">
        <v>319</v>
      </c>
      <c r="B112" s="73">
        <f>SUM(C112:F112)</f>
        <v>124</v>
      </c>
      <c r="C112" s="27">
        <v>38</v>
      </c>
      <c r="D112" s="27">
        <v>9</v>
      </c>
      <c r="E112" s="27">
        <v>1</v>
      </c>
      <c r="F112" s="27">
        <v>76</v>
      </c>
      <c r="G112" s="73">
        <f t="shared" ref="G112" si="253">SUM(H112:K112)</f>
        <v>30</v>
      </c>
      <c r="H112" s="27">
        <v>2</v>
      </c>
      <c r="I112" s="27">
        <v>0</v>
      </c>
      <c r="J112" s="27">
        <v>28</v>
      </c>
      <c r="K112" s="27">
        <v>0</v>
      </c>
      <c r="L112" s="73">
        <f t="shared" ref="L112" si="254">SUM(M112:P112)</f>
        <v>86</v>
      </c>
      <c r="M112" s="27">
        <v>35</v>
      </c>
      <c r="N112" s="27">
        <v>1</v>
      </c>
      <c r="O112" s="27">
        <v>13</v>
      </c>
      <c r="P112" s="27">
        <v>37</v>
      </c>
      <c r="Q112" s="73">
        <f t="shared" ref="Q112" si="255">+SUM(R112:V112)</f>
        <v>178</v>
      </c>
      <c r="R112" s="27">
        <v>132</v>
      </c>
      <c r="S112" s="27">
        <v>12</v>
      </c>
      <c r="T112" s="27">
        <v>26</v>
      </c>
      <c r="U112" s="27">
        <v>5</v>
      </c>
      <c r="V112" s="27">
        <v>3</v>
      </c>
      <c r="W112" s="5">
        <f t="shared" ref="W112" si="256">B112+G112+L112+Q112</f>
        <v>418</v>
      </c>
    </row>
    <row r="113" spans="1:23" ht="39.950000000000003" customHeight="1">
      <c r="A113" s="124"/>
      <c r="B113" s="82">
        <f t="shared" ref="B113:W113" si="257">B112/B86</f>
        <v>0.13885778275475924</v>
      </c>
      <c r="C113" s="83">
        <f t="shared" si="257"/>
        <v>0.16379310344827586</v>
      </c>
      <c r="D113" s="83">
        <f t="shared" si="257"/>
        <v>0.10227272727272728</v>
      </c>
      <c r="E113" s="83">
        <f t="shared" si="257"/>
        <v>6.4935064935064939E-3</v>
      </c>
      <c r="F113" s="83">
        <f t="shared" si="257"/>
        <v>0.18138424821002386</v>
      </c>
      <c r="G113" s="82">
        <f t="shared" si="257"/>
        <v>4.0214477211796246E-2</v>
      </c>
      <c r="H113" s="83">
        <f t="shared" si="257"/>
        <v>1.6E-2</v>
      </c>
      <c r="I113" s="83">
        <f t="shared" si="257"/>
        <v>0</v>
      </c>
      <c r="J113" s="83">
        <f t="shared" si="257"/>
        <v>0.29473684210526313</v>
      </c>
      <c r="K113" s="83">
        <f t="shared" si="257"/>
        <v>0</v>
      </c>
      <c r="L113" s="82">
        <f t="shared" si="257"/>
        <v>0.16929133858267717</v>
      </c>
      <c r="M113" s="83">
        <f t="shared" si="257"/>
        <v>0.13207547169811321</v>
      </c>
      <c r="N113" s="83">
        <f t="shared" si="257"/>
        <v>1.7857142857142856E-2</v>
      </c>
      <c r="O113" s="83">
        <f t="shared" si="257"/>
        <v>0.12149532710280374</v>
      </c>
      <c r="P113" s="83">
        <f t="shared" si="257"/>
        <v>0.46250000000000002</v>
      </c>
      <c r="Q113" s="82">
        <f t="shared" si="257"/>
        <v>0.39293598233995586</v>
      </c>
      <c r="R113" s="83">
        <f t="shared" si="257"/>
        <v>0.61111111111111116</v>
      </c>
      <c r="S113" s="83">
        <f t="shared" si="257"/>
        <v>8.3333333333333329E-2</v>
      </c>
      <c r="T113" s="83">
        <f t="shared" si="257"/>
        <v>0.41935483870967744</v>
      </c>
      <c r="U113" s="83">
        <f t="shared" si="257"/>
        <v>0.3125</v>
      </c>
      <c r="V113" s="83">
        <f t="shared" si="257"/>
        <v>0.2</v>
      </c>
      <c r="W113" s="7">
        <f t="shared" si="257"/>
        <v>0.16076923076923078</v>
      </c>
    </row>
    <row r="114" spans="1:23" ht="39.950000000000003" customHeight="1">
      <c r="A114" s="72" t="s">
        <v>314</v>
      </c>
      <c r="B114" s="183">
        <f>SUM(C114:F114)</f>
        <v>0</v>
      </c>
      <c r="C114" s="130"/>
      <c r="D114" s="130"/>
      <c r="E114" s="130"/>
      <c r="F114" s="130"/>
      <c r="G114" s="183">
        <f t="shared" ref="G114" si="258">SUM(H114:K114)</f>
        <v>0</v>
      </c>
      <c r="H114" s="130"/>
      <c r="I114" s="130"/>
      <c r="J114" s="130"/>
      <c r="K114" s="130"/>
      <c r="L114" s="183">
        <f t="shared" ref="L114" si="259">SUM(M114:P114)</f>
        <v>0</v>
      </c>
      <c r="M114" s="130"/>
      <c r="N114" s="130"/>
      <c r="O114" s="130"/>
      <c r="P114" s="130"/>
      <c r="Q114" s="183">
        <f t="shared" ref="Q114" si="260">+SUM(R114:V114)</f>
        <v>0</v>
      </c>
      <c r="R114" s="130"/>
      <c r="S114" s="130"/>
      <c r="T114" s="130"/>
      <c r="U114" s="130"/>
      <c r="V114" s="130"/>
      <c r="W114" s="187">
        <f t="shared" ref="W114" si="261">B114+G114+L114+Q114</f>
        <v>0</v>
      </c>
    </row>
    <row r="115" spans="1:23" ht="39.950000000000003" customHeight="1">
      <c r="A115" s="124"/>
      <c r="B115" s="184" t="e">
        <f t="shared" ref="B115:W115" si="262">B114/B88</f>
        <v>#DIV/0!</v>
      </c>
      <c r="C115" s="144" t="e">
        <f t="shared" si="262"/>
        <v>#DIV/0!</v>
      </c>
      <c r="D115" s="144" t="e">
        <f t="shared" si="262"/>
        <v>#DIV/0!</v>
      </c>
      <c r="E115" s="144" t="e">
        <f t="shared" si="262"/>
        <v>#DIV/0!</v>
      </c>
      <c r="F115" s="144" t="e">
        <f t="shared" si="262"/>
        <v>#DIV/0!</v>
      </c>
      <c r="G115" s="184" t="e">
        <f t="shared" si="262"/>
        <v>#DIV/0!</v>
      </c>
      <c r="H115" s="144" t="e">
        <f t="shared" si="262"/>
        <v>#DIV/0!</v>
      </c>
      <c r="I115" s="144" t="e">
        <f t="shared" si="262"/>
        <v>#DIV/0!</v>
      </c>
      <c r="J115" s="144" t="e">
        <f t="shared" si="262"/>
        <v>#DIV/0!</v>
      </c>
      <c r="K115" s="144" t="e">
        <f t="shared" si="262"/>
        <v>#DIV/0!</v>
      </c>
      <c r="L115" s="184" t="e">
        <f t="shared" si="262"/>
        <v>#DIV/0!</v>
      </c>
      <c r="M115" s="144" t="e">
        <f t="shared" si="262"/>
        <v>#DIV/0!</v>
      </c>
      <c r="N115" s="144" t="e">
        <f t="shared" si="262"/>
        <v>#DIV/0!</v>
      </c>
      <c r="O115" s="144" t="e">
        <f t="shared" si="262"/>
        <v>#DIV/0!</v>
      </c>
      <c r="P115" s="144" t="e">
        <f t="shared" si="262"/>
        <v>#DIV/0!</v>
      </c>
      <c r="Q115" s="184" t="e">
        <f t="shared" si="262"/>
        <v>#DIV/0!</v>
      </c>
      <c r="R115" s="144" t="e">
        <f t="shared" si="262"/>
        <v>#DIV/0!</v>
      </c>
      <c r="S115" s="144" t="e">
        <f t="shared" si="262"/>
        <v>#DIV/0!</v>
      </c>
      <c r="T115" s="144" t="e">
        <f t="shared" si="262"/>
        <v>#DIV/0!</v>
      </c>
      <c r="U115" s="144" t="e">
        <f t="shared" si="262"/>
        <v>#DIV/0!</v>
      </c>
      <c r="V115" s="144" t="e">
        <f t="shared" si="262"/>
        <v>#DIV/0!</v>
      </c>
      <c r="W115" s="189" t="e">
        <f t="shared" si="262"/>
        <v>#DIV/0!</v>
      </c>
    </row>
    <row r="116" spans="1:23" ht="39.950000000000003" customHeight="1">
      <c r="A116" s="72" t="s">
        <v>184</v>
      </c>
      <c r="B116" s="183">
        <f>SUM(C116:F116)</f>
        <v>0</v>
      </c>
      <c r="C116" s="130"/>
      <c r="D116" s="130"/>
      <c r="E116" s="130"/>
      <c r="F116" s="130"/>
      <c r="G116" s="183">
        <f t="shared" ref="G116" si="263">SUM(H116:K116)</f>
        <v>0</v>
      </c>
      <c r="H116" s="130"/>
      <c r="I116" s="130"/>
      <c r="J116" s="130"/>
      <c r="K116" s="130"/>
      <c r="L116" s="183">
        <f t="shared" ref="L116" si="264">SUM(M116:P116)</f>
        <v>0</v>
      </c>
      <c r="M116" s="130"/>
      <c r="N116" s="130"/>
      <c r="O116" s="130"/>
      <c r="P116" s="130"/>
      <c r="Q116" s="183">
        <f t="shared" ref="Q116" si="265">+SUM(R116:V116)</f>
        <v>0</v>
      </c>
      <c r="R116" s="130"/>
      <c r="S116" s="130"/>
      <c r="T116" s="130"/>
      <c r="U116" s="130"/>
      <c r="V116" s="130"/>
      <c r="W116" s="187">
        <f t="shared" ref="W116" si="266">B116+G116+L116+Q116</f>
        <v>0</v>
      </c>
    </row>
    <row r="117" spans="1:23" ht="39.950000000000003" customHeight="1">
      <c r="A117" s="124"/>
      <c r="B117" s="184" t="e">
        <f t="shared" ref="B117:W117" si="267">B116/B90</f>
        <v>#DIV/0!</v>
      </c>
      <c r="C117" s="144" t="e">
        <f t="shared" si="267"/>
        <v>#DIV/0!</v>
      </c>
      <c r="D117" s="144" t="e">
        <f t="shared" si="267"/>
        <v>#DIV/0!</v>
      </c>
      <c r="E117" s="144" t="e">
        <f t="shared" si="267"/>
        <v>#DIV/0!</v>
      </c>
      <c r="F117" s="144" t="e">
        <f t="shared" si="267"/>
        <v>#DIV/0!</v>
      </c>
      <c r="G117" s="184" t="e">
        <f t="shared" si="267"/>
        <v>#DIV/0!</v>
      </c>
      <c r="H117" s="144" t="e">
        <f t="shared" si="267"/>
        <v>#DIV/0!</v>
      </c>
      <c r="I117" s="144" t="e">
        <f t="shared" si="267"/>
        <v>#DIV/0!</v>
      </c>
      <c r="J117" s="144" t="e">
        <f t="shared" si="267"/>
        <v>#DIV/0!</v>
      </c>
      <c r="K117" s="144" t="e">
        <f t="shared" si="267"/>
        <v>#DIV/0!</v>
      </c>
      <c r="L117" s="184" t="e">
        <f t="shared" si="267"/>
        <v>#DIV/0!</v>
      </c>
      <c r="M117" s="144" t="e">
        <f t="shared" si="267"/>
        <v>#DIV/0!</v>
      </c>
      <c r="N117" s="144" t="e">
        <f t="shared" si="267"/>
        <v>#DIV/0!</v>
      </c>
      <c r="O117" s="144" t="e">
        <f t="shared" si="267"/>
        <v>#DIV/0!</v>
      </c>
      <c r="P117" s="144" t="e">
        <f t="shared" si="267"/>
        <v>#DIV/0!</v>
      </c>
      <c r="Q117" s="184" t="e">
        <f t="shared" si="267"/>
        <v>#DIV/0!</v>
      </c>
      <c r="R117" s="144" t="e">
        <f t="shared" si="267"/>
        <v>#DIV/0!</v>
      </c>
      <c r="S117" s="144" t="e">
        <f t="shared" si="267"/>
        <v>#DIV/0!</v>
      </c>
      <c r="T117" s="144" t="e">
        <f t="shared" si="267"/>
        <v>#DIV/0!</v>
      </c>
      <c r="U117" s="144" t="e">
        <f t="shared" si="267"/>
        <v>#DIV/0!</v>
      </c>
      <c r="V117" s="144" t="e">
        <f t="shared" si="267"/>
        <v>#DIV/0!</v>
      </c>
      <c r="W117" s="189" t="e">
        <f t="shared" si="267"/>
        <v>#DIV/0!</v>
      </c>
    </row>
    <row r="118" spans="1:23" ht="39.950000000000003" customHeight="1">
      <c r="A118" s="72" t="s">
        <v>188</v>
      </c>
      <c r="B118" s="183">
        <f>SUM(C118:F118)</f>
        <v>0</v>
      </c>
      <c r="C118" s="130"/>
      <c r="D118" s="130"/>
      <c r="E118" s="130"/>
      <c r="F118" s="130"/>
      <c r="G118" s="183">
        <f t="shared" ref="G118" si="268">SUM(H118:K118)</f>
        <v>0</v>
      </c>
      <c r="H118" s="130"/>
      <c r="I118" s="130"/>
      <c r="J118" s="130"/>
      <c r="K118" s="130"/>
      <c r="L118" s="183">
        <f t="shared" ref="L118" si="269">SUM(M118:P118)</f>
        <v>0</v>
      </c>
      <c r="M118" s="130"/>
      <c r="N118" s="130"/>
      <c r="O118" s="130"/>
      <c r="P118" s="130"/>
      <c r="Q118" s="183">
        <f t="shared" ref="Q118" si="270">+SUM(R118:V118)</f>
        <v>0</v>
      </c>
      <c r="R118" s="130"/>
      <c r="S118" s="130"/>
      <c r="T118" s="130"/>
      <c r="U118" s="130"/>
      <c r="V118" s="130"/>
      <c r="W118" s="187">
        <f t="shared" ref="W118" si="271">B118+G118+L118+Q118</f>
        <v>0</v>
      </c>
    </row>
    <row r="119" spans="1:23" ht="39.950000000000003" customHeight="1">
      <c r="A119" s="124"/>
      <c r="B119" s="184" t="e">
        <f t="shared" ref="B119:W119" si="272">B118/B92</f>
        <v>#DIV/0!</v>
      </c>
      <c r="C119" s="144" t="e">
        <f t="shared" si="272"/>
        <v>#DIV/0!</v>
      </c>
      <c r="D119" s="144" t="e">
        <f t="shared" si="272"/>
        <v>#DIV/0!</v>
      </c>
      <c r="E119" s="144" t="e">
        <f t="shared" si="272"/>
        <v>#DIV/0!</v>
      </c>
      <c r="F119" s="144" t="e">
        <f t="shared" si="272"/>
        <v>#DIV/0!</v>
      </c>
      <c r="G119" s="184" t="e">
        <f t="shared" si="272"/>
        <v>#DIV/0!</v>
      </c>
      <c r="H119" s="144" t="e">
        <f t="shared" si="272"/>
        <v>#DIV/0!</v>
      </c>
      <c r="I119" s="144" t="e">
        <f t="shared" si="272"/>
        <v>#DIV/0!</v>
      </c>
      <c r="J119" s="144" t="e">
        <f t="shared" si="272"/>
        <v>#DIV/0!</v>
      </c>
      <c r="K119" s="144" t="e">
        <f t="shared" si="272"/>
        <v>#DIV/0!</v>
      </c>
      <c r="L119" s="184" t="e">
        <f t="shared" si="272"/>
        <v>#DIV/0!</v>
      </c>
      <c r="M119" s="144" t="e">
        <f t="shared" si="272"/>
        <v>#DIV/0!</v>
      </c>
      <c r="N119" s="144" t="e">
        <f t="shared" si="272"/>
        <v>#DIV/0!</v>
      </c>
      <c r="O119" s="144" t="e">
        <f t="shared" si="272"/>
        <v>#DIV/0!</v>
      </c>
      <c r="P119" s="144" t="e">
        <f t="shared" si="272"/>
        <v>#DIV/0!</v>
      </c>
      <c r="Q119" s="184" t="e">
        <f t="shared" si="272"/>
        <v>#DIV/0!</v>
      </c>
      <c r="R119" s="144" t="e">
        <f t="shared" si="272"/>
        <v>#DIV/0!</v>
      </c>
      <c r="S119" s="144" t="e">
        <f t="shared" si="272"/>
        <v>#DIV/0!</v>
      </c>
      <c r="T119" s="144" t="e">
        <f t="shared" si="272"/>
        <v>#DIV/0!</v>
      </c>
      <c r="U119" s="144" t="e">
        <f t="shared" si="272"/>
        <v>#DIV/0!</v>
      </c>
      <c r="V119" s="144" t="e">
        <f t="shared" si="272"/>
        <v>#DIV/0!</v>
      </c>
      <c r="W119" s="189" t="e">
        <f t="shared" si="272"/>
        <v>#DIV/0!</v>
      </c>
    </row>
    <row r="120" spans="1:23" ht="39.950000000000003" customHeight="1">
      <c r="A120" s="74" t="s">
        <v>195</v>
      </c>
      <c r="B120" s="75">
        <f>SUM(C120:F120)</f>
        <v>124</v>
      </c>
      <c r="C120" s="75">
        <f>C112+C114+C116+C118</f>
        <v>38</v>
      </c>
      <c r="D120" s="75">
        <f t="shared" ref="D120:F120" si="273">D112+D114+D116+D118</f>
        <v>9</v>
      </c>
      <c r="E120" s="75">
        <f t="shared" si="273"/>
        <v>1</v>
      </c>
      <c r="F120" s="75">
        <f t="shared" si="273"/>
        <v>76</v>
      </c>
      <c r="G120" s="75">
        <f t="shared" ref="G120" si="274">SUM(H120:K120)</f>
        <v>30</v>
      </c>
      <c r="H120" s="75">
        <f>H112+H114+H116+H118</f>
        <v>2</v>
      </c>
      <c r="I120" s="75">
        <f t="shared" ref="I120:K120" si="275">I112+I114+I116+I118</f>
        <v>0</v>
      </c>
      <c r="J120" s="75">
        <f t="shared" si="275"/>
        <v>28</v>
      </c>
      <c r="K120" s="75">
        <f t="shared" si="275"/>
        <v>0</v>
      </c>
      <c r="L120" s="75">
        <f t="shared" ref="L120" si="276">SUM(M120:P120)</f>
        <v>86</v>
      </c>
      <c r="M120" s="75">
        <f>M112+M114+M116+M118</f>
        <v>35</v>
      </c>
      <c r="N120" s="75">
        <f t="shared" ref="N120:P120" si="277">N112+N114+N116+N118</f>
        <v>1</v>
      </c>
      <c r="O120" s="75">
        <f t="shared" si="277"/>
        <v>13</v>
      </c>
      <c r="P120" s="75">
        <f t="shared" si="277"/>
        <v>37</v>
      </c>
      <c r="Q120" s="75">
        <f t="shared" ref="Q120" si="278">+SUM(R120:V120)</f>
        <v>178</v>
      </c>
      <c r="R120" s="75">
        <f>R112+R114+R116+R118</f>
        <v>132</v>
      </c>
      <c r="S120" s="75">
        <f t="shared" ref="S120:V120" si="279">S112+S114+S116+S118</f>
        <v>12</v>
      </c>
      <c r="T120" s="75">
        <f t="shared" si="279"/>
        <v>26</v>
      </c>
      <c r="U120" s="75">
        <f t="shared" si="279"/>
        <v>5</v>
      </c>
      <c r="V120" s="75">
        <f t="shared" si="279"/>
        <v>3</v>
      </c>
      <c r="W120" s="75">
        <f t="shared" ref="W120" si="280">B120+G120+L120+Q120</f>
        <v>418</v>
      </c>
    </row>
    <row r="121" spans="1:23" ht="39.950000000000003" customHeight="1">
      <c r="A121" s="125"/>
      <c r="B121" s="86">
        <f t="shared" ref="B121:W121" si="281">B120/B94</f>
        <v>0.13885778275475924</v>
      </c>
      <c r="C121" s="86">
        <f t="shared" si="281"/>
        <v>0.16379310344827586</v>
      </c>
      <c r="D121" s="86">
        <f t="shared" si="281"/>
        <v>0.10227272727272728</v>
      </c>
      <c r="E121" s="86">
        <f t="shared" si="281"/>
        <v>6.4935064935064939E-3</v>
      </c>
      <c r="F121" s="86">
        <f t="shared" si="281"/>
        <v>0.18138424821002386</v>
      </c>
      <c r="G121" s="86">
        <f t="shared" si="281"/>
        <v>4.0214477211796246E-2</v>
      </c>
      <c r="H121" s="86">
        <f t="shared" si="281"/>
        <v>1.6E-2</v>
      </c>
      <c r="I121" s="86">
        <f t="shared" si="281"/>
        <v>0</v>
      </c>
      <c r="J121" s="86">
        <f t="shared" si="281"/>
        <v>0.29473684210526313</v>
      </c>
      <c r="K121" s="86">
        <f t="shared" si="281"/>
        <v>0</v>
      </c>
      <c r="L121" s="86">
        <f t="shared" si="281"/>
        <v>0.16929133858267717</v>
      </c>
      <c r="M121" s="86">
        <f t="shared" si="281"/>
        <v>0.13207547169811321</v>
      </c>
      <c r="N121" s="86">
        <f t="shared" si="281"/>
        <v>1.7857142857142856E-2</v>
      </c>
      <c r="O121" s="86">
        <f t="shared" si="281"/>
        <v>0.12149532710280374</v>
      </c>
      <c r="P121" s="86">
        <f t="shared" si="281"/>
        <v>0.46250000000000002</v>
      </c>
      <c r="Q121" s="86">
        <f t="shared" si="281"/>
        <v>0.39293598233995586</v>
      </c>
      <c r="R121" s="86">
        <f t="shared" si="281"/>
        <v>0.61111111111111116</v>
      </c>
      <c r="S121" s="86">
        <f t="shared" si="281"/>
        <v>8.3333333333333329E-2</v>
      </c>
      <c r="T121" s="86">
        <f t="shared" si="281"/>
        <v>0.41935483870967744</v>
      </c>
      <c r="U121" s="86">
        <f t="shared" si="281"/>
        <v>0.3125</v>
      </c>
      <c r="V121" s="86">
        <f t="shared" si="281"/>
        <v>0.2</v>
      </c>
      <c r="W121" s="86">
        <f t="shared" si="281"/>
        <v>0.16076923076923078</v>
      </c>
    </row>
    <row r="122" spans="1:23" ht="80.099999999999994" customHeight="1">
      <c r="A122" s="266" t="s">
        <v>332</v>
      </c>
      <c r="B122" s="266"/>
      <c r="C122" s="266"/>
      <c r="D122" s="266"/>
      <c r="E122" s="266"/>
      <c r="F122" s="266"/>
      <c r="G122" s="266"/>
      <c r="H122" s="266"/>
      <c r="I122" s="266"/>
      <c r="J122" s="266"/>
      <c r="K122" s="266"/>
      <c r="L122" s="266"/>
      <c r="M122" s="266"/>
      <c r="N122" s="266"/>
      <c r="O122" s="266"/>
      <c r="P122" s="266"/>
      <c r="Q122" s="266"/>
      <c r="R122" s="266"/>
      <c r="S122" s="266"/>
      <c r="T122" s="266"/>
      <c r="U122" s="266"/>
      <c r="V122" s="266"/>
      <c r="W122" s="266"/>
    </row>
    <row r="123" spans="1:23" ht="39.950000000000003" customHeight="1">
      <c r="A123" s="163" t="s">
        <v>312</v>
      </c>
      <c r="B123" s="164">
        <f>SUM(C123:F123)</f>
        <v>404</v>
      </c>
      <c r="C123" s="164">
        <v>178</v>
      </c>
      <c r="D123" s="164">
        <v>17</v>
      </c>
      <c r="E123" s="164">
        <v>47</v>
      </c>
      <c r="F123" s="164">
        <v>162</v>
      </c>
      <c r="G123" s="164">
        <f t="shared" ref="G123" si="282">SUM(H123:K123)</f>
        <v>284</v>
      </c>
      <c r="H123" s="164">
        <v>5</v>
      </c>
      <c r="I123" s="164">
        <v>12</v>
      </c>
      <c r="J123" s="164">
        <v>266</v>
      </c>
      <c r="K123" s="164">
        <v>1</v>
      </c>
      <c r="L123" s="164">
        <f t="shared" ref="L123" si="283">SUM(M123:P123)</f>
        <v>189</v>
      </c>
      <c r="M123" s="164">
        <v>53</v>
      </c>
      <c r="N123" s="164">
        <v>29</v>
      </c>
      <c r="O123" s="164">
        <v>28</v>
      </c>
      <c r="P123" s="164">
        <v>79</v>
      </c>
      <c r="Q123" s="164">
        <f t="shared" ref="Q123" si="284">+SUM(R123:V123)</f>
        <v>615</v>
      </c>
      <c r="R123" s="164">
        <v>368</v>
      </c>
      <c r="S123" s="164">
        <v>69</v>
      </c>
      <c r="T123" s="164">
        <v>168</v>
      </c>
      <c r="U123" s="164">
        <v>1</v>
      </c>
      <c r="V123" s="164">
        <v>9</v>
      </c>
      <c r="W123" s="164">
        <f t="shared" ref="W123" si="285">B123+G123+L123+Q123</f>
        <v>1492</v>
      </c>
    </row>
    <row r="124" spans="1:23" ht="39.950000000000003" customHeight="1">
      <c r="A124" s="168"/>
      <c r="B124" s="167">
        <f t="shared" ref="B124:W124" si="286">B123/B97</f>
        <v>0.20900155199172271</v>
      </c>
      <c r="C124" s="167">
        <f t="shared" si="286"/>
        <v>0.50568181818181823</v>
      </c>
      <c r="D124" s="167">
        <f t="shared" si="286"/>
        <v>8.7179487179487175E-2</v>
      </c>
      <c r="E124" s="167">
        <f t="shared" si="286"/>
        <v>0.15259740259740259</v>
      </c>
      <c r="F124" s="167">
        <f t="shared" si="286"/>
        <v>0.150278293135436</v>
      </c>
      <c r="G124" s="167">
        <f t="shared" si="286"/>
        <v>0.10986460348162476</v>
      </c>
      <c r="H124" s="167">
        <f t="shared" si="286"/>
        <v>1.1494252873563218E-2</v>
      </c>
      <c r="I124" s="167">
        <f t="shared" si="286"/>
        <v>8.6767895878524948E-3</v>
      </c>
      <c r="J124" s="167">
        <f t="shared" si="286"/>
        <v>0.40986132511556239</v>
      </c>
      <c r="K124" s="167">
        <f t="shared" si="286"/>
        <v>8.4745762711864406E-3</v>
      </c>
      <c r="L124" s="167">
        <f t="shared" si="286"/>
        <v>0.21235955056179776</v>
      </c>
      <c r="M124" s="167">
        <f t="shared" si="286"/>
        <v>0.11496746203904555</v>
      </c>
      <c r="N124" s="167">
        <f t="shared" si="286"/>
        <v>0.16477272727272727</v>
      </c>
      <c r="O124" s="167">
        <f t="shared" si="286"/>
        <v>0.3888888888888889</v>
      </c>
      <c r="P124" s="167">
        <f t="shared" si="286"/>
        <v>0.43646408839779005</v>
      </c>
      <c r="Q124" s="167">
        <f t="shared" si="286"/>
        <v>0.36412078152753108</v>
      </c>
      <c r="R124" s="167">
        <f t="shared" si="286"/>
        <v>0.40130861504907306</v>
      </c>
      <c r="S124" s="167">
        <f t="shared" si="286"/>
        <v>0.14775160599571735</v>
      </c>
      <c r="T124" s="167">
        <f t="shared" si="286"/>
        <v>0.65369649805447472</v>
      </c>
      <c r="U124" s="167">
        <f t="shared" si="286"/>
        <v>0.1111111111111111</v>
      </c>
      <c r="V124" s="167">
        <f t="shared" si="286"/>
        <v>0.23076923076923078</v>
      </c>
      <c r="W124" s="167">
        <f t="shared" si="286"/>
        <v>0.21022967451035648</v>
      </c>
    </row>
    <row r="125" spans="1:23" ht="39.950000000000003" customHeight="1">
      <c r="A125" s="72" t="s">
        <v>322</v>
      </c>
      <c r="B125" s="73">
        <f>SUM(C125:F125)</f>
        <v>130</v>
      </c>
      <c r="C125" s="27">
        <v>48</v>
      </c>
      <c r="D125" s="27">
        <v>2</v>
      </c>
      <c r="E125" s="27">
        <v>2</v>
      </c>
      <c r="F125" s="27">
        <v>78</v>
      </c>
      <c r="G125" s="73">
        <f t="shared" ref="G125" si="287">SUM(H125:K125)</f>
        <v>30</v>
      </c>
      <c r="H125" s="27">
        <v>2</v>
      </c>
      <c r="I125" s="27">
        <v>0</v>
      </c>
      <c r="J125" s="27">
        <v>28</v>
      </c>
      <c r="K125" s="27">
        <v>0</v>
      </c>
      <c r="L125" s="73">
        <f t="shared" ref="L125" si="288">SUM(M125:P125)</f>
        <v>47</v>
      </c>
      <c r="M125" s="27">
        <v>14</v>
      </c>
      <c r="N125" s="27">
        <v>0</v>
      </c>
      <c r="O125" s="27">
        <v>6</v>
      </c>
      <c r="P125" s="27">
        <v>27</v>
      </c>
      <c r="Q125" s="73">
        <f t="shared" ref="Q125" si="289">+SUM(R125:V125)</f>
        <v>171</v>
      </c>
      <c r="R125" s="27">
        <v>132</v>
      </c>
      <c r="S125" s="27">
        <v>11</v>
      </c>
      <c r="T125" s="27">
        <v>26</v>
      </c>
      <c r="U125" s="27">
        <v>1</v>
      </c>
      <c r="V125" s="27">
        <v>1</v>
      </c>
      <c r="W125" s="5">
        <f t="shared" ref="W125" si="290">B125+G125+L125+Q125</f>
        <v>378</v>
      </c>
    </row>
    <row r="126" spans="1:23" ht="39.950000000000003" customHeight="1">
      <c r="A126" s="124"/>
      <c r="B126" s="82">
        <f t="shared" ref="B126:W126" si="291">B125/B99</f>
        <v>0.2066772655007949</v>
      </c>
      <c r="C126" s="83">
        <f t="shared" si="291"/>
        <v>0.44859813084112149</v>
      </c>
      <c r="D126" s="83">
        <f t="shared" si="291"/>
        <v>4.7619047619047616E-2</v>
      </c>
      <c r="E126" s="83">
        <f t="shared" si="291"/>
        <v>3.2786885245901641E-2</v>
      </c>
      <c r="F126" s="83">
        <f t="shared" si="291"/>
        <v>0.18615751789976134</v>
      </c>
      <c r="G126" s="82">
        <f t="shared" si="291"/>
        <v>4.0214477211796246E-2</v>
      </c>
      <c r="H126" s="83">
        <f t="shared" si="291"/>
        <v>1.6E-2</v>
      </c>
      <c r="I126" s="83">
        <f t="shared" si="291"/>
        <v>0</v>
      </c>
      <c r="J126" s="83">
        <f t="shared" si="291"/>
        <v>0.29473684210526313</v>
      </c>
      <c r="K126" s="83">
        <f t="shared" si="291"/>
        <v>0</v>
      </c>
      <c r="L126" s="82">
        <f t="shared" si="291"/>
        <v>0.21076233183856502</v>
      </c>
      <c r="M126" s="83">
        <f t="shared" si="291"/>
        <v>0.11382113821138211</v>
      </c>
      <c r="N126" s="83">
        <f t="shared" si="291"/>
        <v>0</v>
      </c>
      <c r="O126" s="83">
        <f t="shared" si="291"/>
        <v>0.46153846153846156</v>
      </c>
      <c r="P126" s="83">
        <f t="shared" si="291"/>
        <v>0.46551724137931033</v>
      </c>
      <c r="Q126" s="82">
        <f t="shared" si="291"/>
        <v>0.39953271028037385</v>
      </c>
      <c r="R126" s="83">
        <f t="shared" si="291"/>
        <v>0.61111111111111116</v>
      </c>
      <c r="S126" s="83">
        <f t="shared" si="291"/>
        <v>7.6388888888888895E-2</v>
      </c>
      <c r="T126" s="83">
        <f t="shared" si="291"/>
        <v>0.41935483870967744</v>
      </c>
      <c r="U126" s="83">
        <f t="shared" si="291"/>
        <v>1</v>
      </c>
      <c r="V126" s="83">
        <f t="shared" si="291"/>
        <v>0.2</v>
      </c>
      <c r="W126" s="7">
        <f t="shared" si="291"/>
        <v>0.18657453109575517</v>
      </c>
    </row>
    <row r="127" spans="1:23" ht="39.950000000000003" customHeight="1">
      <c r="A127" s="72" t="s">
        <v>325</v>
      </c>
      <c r="B127" s="183">
        <f>SUM(C127:F127)</f>
        <v>0</v>
      </c>
      <c r="C127" s="130"/>
      <c r="D127" s="130"/>
      <c r="E127" s="130"/>
      <c r="F127" s="130"/>
      <c r="G127" s="183">
        <f t="shared" ref="G127" si="292">SUM(H127:K127)</f>
        <v>0</v>
      </c>
      <c r="H127" s="130"/>
      <c r="I127" s="130"/>
      <c r="J127" s="130"/>
      <c r="K127" s="130"/>
      <c r="L127" s="183">
        <f t="shared" ref="L127" si="293">SUM(M127:P127)</f>
        <v>0</v>
      </c>
      <c r="M127" s="130"/>
      <c r="N127" s="130"/>
      <c r="O127" s="130"/>
      <c r="P127" s="130"/>
      <c r="Q127" s="183">
        <f t="shared" ref="Q127" si="294">+SUM(R127:V127)</f>
        <v>0</v>
      </c>
      <c r="R127" s="130"/>
      <c r="S127" s="130"/>
      <c r="T127" s="130"/>
      <c r="U127" s="130"/>
      <c r="V127" s="130"/>
      <c r="W127" s="187">
        <f t="shared" ref="W127" si="295">B127+G127+L127+Q127</f>
        <v>0</v>
      </c>
    </row>
    <row r="128" spans="1:23" ht="39.950000000000003" customHeight="1">
      <c r="A128" s="124"/>
      <c r="B128" s="184" t="e">
        <f t="shared" ref="B128:W128" si="296">B127/B101</f>
        <v>#DIV/0!</v>
      </c>
      <c r="C128" s="144" t="e">
        <f t="shared" si="296"/>
        <v>#DIV/0!</v>
      </c>
      <c r="D128" s="144" t="e">
        <f t="shared" si="296"/>
        <v>#DIV/0!</v>
      </c>
      <c r="E128" s="144" t="e">
        <f t="shared" si="296"/>
        <v>#DIV/0!</v>
      </c>
      <c r="F128" s="144" t="e">
        <f t="shared" si="296"/>
        <v>#DIV/0!</v>
      </c>
      <c r="G128" s="184" t="e">
        <f t="shared" si="296"/>
        <v>#DIV/0!</v>
      </c>
      <c r="H128" s="144" t="e">
        <f t="shared" si="296"/>
        <v>#DIV/0!</v>
      </c>
      <c r="I128" s="144" t="e">
        <f t="shared" si="296"/>
        <v>#DIV/0!</v>
      </c>
      <c r="J128" s="144" t="e">
        <f t="shared" si="296"/>
        <v>#DIV/0!</v>
      </c>
      <c r="K128" s="144" t="e">
        <f t="shared" si="296"/>
        <v>#DIV/0!</v>
      </c>
      <c r="L128" s="184" t="e">
        <f t="shared" si="296"/>
        <v>#DIV/0!</v>
      </c>
      <c r="M128" s="144" t="e">
        <f t="shared" si="296"/>
        <v>#DIV/0!</v>
      </c>
      <c r="N128" s="144" t="e">
        <f t="shared" si="296"/>
        <v>#DIV/0!</v>
      </c>
      <c r="O128" s="144" t="e">
        <f t="shared" si="296"/>
        <v>#DIV/0!</v>
      </c>
      <c r="P128" s="144" t="e">
        <f t="shared" si="296"/>
        <v>#DIV/0!</v>
      </c>
      <c r="Q128" s="184" t="e">
        <f t="shared" si="296"/>
        <v>#DIV/0!</v>
      </c>
      <c r="R128" s="144" t="e">
        <f t="shared" si="296"/>
        <v>#DIV/0!</v>
      </c>
      <c r="S128" s="144" t="e">
        <f t="shared" si="296"/>
        <v>#DIV/0!</v>
      </c>
      <c r="T128" s="144" t="e">
        <f t="shared" si="296"/>
        <v>#DIV/0!</v>
      </c>
      <c r="U128" s="144" t="e">
        <f t="shared" si="296"/>
        <v>#DIV/0!</v>
      </c>
      <c r="V128" s="144" t="e">
        <f t="shared" si="296"/>
        <v>#DIV/0!</v>
      </c>
      <c r="W128" s="189" t="e">
        <f t="shared" si="296"/>
        <v>#DIV/0!</v>
      </c>
    </row>
    <row r="129" spans="1:23" ht="39.950000000000003" customHeight="1">
      <c r="A129" s="72" t="s">
        <v>187</v>
      </c>
      <c r="B129" s="183">
        <f>SUM(C129:F129)</f>
        <v>0</v>
      </c>
      <c r="C129" s="130"/>
      <c r="D129" s="130"/>
      <c r="E129" s="130"/>
      <c r="F129" s="130"/>
      <c r="G129" s="183">
        <f t="shared" ref="G129" si="297">SUM(H129:K129)</f>
        <v>0</v>
      </c>
      <c r="H129" s="130"/>
      <c r="I129" s="130"/>
      <c r="J129" s="130"/>
      <c r="K129" s="130"/>
      <c r="L129" s="183">
        <f t="shared" ref="L129" si="298">SUM(M129:P129)</f>
        <v>0</v>
      </c>
      <c r="M129" s="130"/>
      <c r="N129" s="130"/>
      <c r="O129" s="130"/>
      <c r="P129" s="130"/>
      <c r="Q129" s="183">
        <f t="shared" ref="Q129" si="299">+SUM(R129:V129)</f>
        <v>0</v>
      </c>
      <c r="R129" s="130"/>
      <c r="S129" s="130"/>
      <c r="T129" s="130"/>
      <c r="U129" s="130"/>
      <c r="V129" s="130"/>
      <c r="W129" s="187">
        <f t="shared" ref="W129" si="300">B129+G129+L129+Q129</f>
        <v>0</v>
      </c>
    </row>
    <row r="130" spans="1:23" ht="39.950000000000003" customHeight="1">
      <c r="A130" s="124"/>
      <c r="B130" s="184" t="e">
        <f t="shared" ref="B130:W130" si="301">B129/B103</f>
        <v>#DIV/0!</v>
      </c>
      <c r="C130" s="144" t="e">
        <f t="shared" si="301"/>
        <v>#DIV/0!</v>
      </c>
      <c r="D130" s="144" t="e">
        <f t="shared" si="301"/>
        <v>#DIV/0!</v>
      </c>
      <c r="E130" s="144" t="e">
        <f t="shared" si="301"/>
        <v>#DIV/0!</v>
      </c>
      <c r="F130" s="144" t="e">
        <f t="shared" si="301"/>
        <v>#DIV/0!</v>
      </c>
      <c r="G130" s="184" t="e">
        <f t="shared" si="301"/>
        <v>#DIV/0!</v>
      </c>
      <c r="H130" s="144" t="e">
        <f t="shared" si="301"/>
        <v>#DIV/0!</v>
      </c>
      <c r="I130" s="144" t="e">
        <f t="shared" si="301"/>
        <v>#DIV/0!</v>
      </c>
      <c r="J130" s="144" t="e">
        <f t="shared" si="301"/>
        <v>#DIV/0!</v>
      </c>
      <c r="K130" s="144" t="e">
        <f t="shared" si="301"/>
        <v>#DIV/0!</v>
      </c>
      <c r="L130" s="184" t="e">
        <f t="shared" si="301"/>
        <v>#DIV/0!</v>
      </c>
      <c r="M130" s="144" t="e">
        <f t="shared" si="301"/>
        <v>#DIV/0!</v>
      </c>
      <c r="N130" s="144" t="e">
        <f t="shared" si="301"/>
        <v>#DIV/0!</v>
      </c>
      <c r="O130" s="144" t="e">
        <f t="shared" si="301"/>
        <v>#DIV/0!</v>
      </c>
      <c r="P130" s="144" t="e">
        <f t="shared" si="301"/>
        <v>#DIV/0!</v>
      </c>
      <c r="Q130" s="184" t="e">
        <f t="shared" si="301"/>
        <v>#DIV/0!</v>
      </c>
      <c r="R130" s="144" t="e">
        <f t="shared" si="301"/>
        <v>#DIV/0!</v>
      </c>
      <c r="S130" s="144" t="e">
        <f t="shared" si="301"/>
        <v>#DIV/0!</v>
      </c>
      <c r="T130" s="144" t="e">
        <f t="shared" si="301"/>
        <v>#DIV/0!</v>
      </c>
      <c r="U130" s="144" t="e">
        <f t="shared" si="301"/>
        <v>#DIV/0!</v>
      </c>
      <c r="V130" s="144" t="e">
        <f t="shared" si="301"/>
        <v>#DIV/0!</v>
      </c>
      <c r="W130" s="189" t="e">
        <f t="shared" si="301"/>
        <v>#DIV/0!</v>
      </c>
    </row>
    <row r="131" spans="1:23" ht="39.950000000000003" customHeight="1">
      <c r="A131" s="72" t="s">
        <v>188</v>
      </c>
      <c r="B131" s="183">
        <f>SUM(C131:F131)</f>
        <v>0</v>
      </c>
      <c r="C131" s="130"/>
      <c r="D131" s="130"/>
      <c r="E131" s="130"/>
      <c r="F131" s="130"/>
      <c r="G131" s="183">
        <f t="shared" ref="G131" si="302">SUM(H131:K131)</f>
        <v>0</v>
      </c>
      <c r="H131" s="130"/>
      <c r="I131" s="130"/>
      <c r="J131" s="130"/>
      <c r="K131" s="130"/>
      <c r="L131" s="183">
        <f t="shared" ref="L131" si="303">SUM(M131:P131)</f>
        <v>0</v>
      </c>
      <c r="M131" s="130"/>
      <c r="N131" s="130"/>
      <c r="O131" s="130"/>
      <c r="P131" s="130"/>
      <c r="Q131" s="183">
        <f t="shared" ref="Q131" si="304">+SUM(R131:V131)</f>
        <v>0</v>
      </c>
      <c r="R131" s="130"/>
      <c r="S131" s="130"/>
      <c r="T131" s="130"/>
      <c r="U131" s="130"/>
      <c r="V131" s="130"/>
      <c r="W131" s="187">
        <f t="shared" ref="W131" si="305">B131+G131+L131+Q131</f>
        <v>0</v>
      </c>
    </row>
    <row r="132" spans="1:23" ht="39.950000000000003" customHeight="1">
      <c r="A132" s="124"/>
      <c r="B132" s="184" t="e">
        <f t="shared" ref="B132:W132" si="306">B131/B105</f>
        <v>#DIV/0!</v>
      </c>
      <c r="C132" s="144" t="e">
        <f t="shared" si="306"/>
        <v>#DIV/0!</v>
      </c>
      <c r="D132" s="144" t="e">
        <f t="shared" si="306"/>
        <v>#DIV/0!</v>
      </c>
      <c r="E132" s="144" t="e">
        <f t="shared" si="306"/>
        <v>#DIV/0!</v>
      </c>
      <c r="F132" s="144" t="e">
        <f t="shared" si="306"/>
        <v>#DIV/0!</v>
      </c>
      <c r="G132" s="184" t="e">
        <f t="shared" si="306"/>
        <v>#DIV/0!</v>
      </c>
      <c r="H132" s="144" t="e">
        <f t="shared" si="306"/>
        <v>#DIV/0!</v>
      </c>
      <c r="I132" s="144" t="e">
        <f t="shared" si="306"/>
        <v>#DIV/0!</v>
      </c>
      <c r="J132" s="144" t="e">
        <f t="shared" si="306"/>
        <v>#DIV/0!</v>
      </c>
      <c r="K132" s="144" t="e">
        <f t="shared" si="306"/>
        <v>#DIV/0!</v>
      </c>
      <c r="L132" s="184" t="e">
        <f t="shared" si="306"/>
        <v>#DIV/0!</v>
      </c>
      <c r="M132" s="144" t="e">
        <f t="shared" si="306"/>
        <v>#DIV/0!</v>
      </c>
      <c r="N132" s="144" t="e">
        <f t="shared" si="306"/>
        <v>#DIV/0!</v>
      </c>
      <c r="O132" s="144" t="e">
        <f t="shared" si="306"/>
        <v>#DIV/0!</v>
      </c>
      <c r="P132" s="144" t="e">
        <f t="shared" si="306"/>
        <v>#DIV/0!</v>
      </c>
      <c r="Q132" s="184" t="e">
        <f t="shared" si="306"/>
        <v>#DIV/0!</v>
      </c>
      <c r="R132" s="144" t="e">
        <f t="shared" si="306"/>
        <v>#DIV/0!</v>
      </c>
      <c r="S132" s="144" t="e">
        <f t="shared" si="306"/>
        <v>#DIV/0!</v>
      </c>
      <c r="T132" s="144" t="e">
        <f t="shared" si="306"/>
        <v>#DIV/0!</v>
      </c>
      <c r="U132" s="144" t="e">
        <f t="shared" si="306"/>
        <v>#DIV/0!</v>
      </c>
      <c r="V132" s="144" t="e">
        <f t="shared" si="306"/>
        <v>#DIV/0!</v>
      </c>
      <c r="W132" s="189" t="e">
        <f t="shared" si="306"/>
        <v>#DIV/0!</v>
      </c>
    </row>
    <row r="133" spans="1:23" ht="39.950000000000003" customHeight="1">
      <c r="A133" s="74" t="s">
        <v>321</v>
      </c>
      <c r="B133" s="75">
        <f>SUM(C133:F133)</f>
        <v>130</v>
      </c>
      <c r="C133" s="75">
        <f>C125+C127+C129+C131</f>
        <v>48</v>
      </c>
      <c r="D133" s="75">
        <f t="shared" ref="D133:F133" si="307">D125+D127+D129+D131</f>
        <v>2</v>
      </c>
      <c r="E133" s="75">
        <f t="shared" si="307"/>
        <v>2</v>
      </c>
      <c r="F133" s="75">
        <f t="shared" si="307"/>
        <v>78</v>
      </c>
      <c r="G133" s="75">
        <f t="shared" ref="G133" si="308">SUM(H133:K133)</f>
        <v>30</v>
      </c>
      <c r="H133" s="75">
        <f>H125+H127+H129+H131</f>
        <v>2</v>
      </c>
      <c r="I133" s="75">
        <f t="shared" ref="I133:K133" si="309">I125+I127+I129+I131</f>
        <v>0</v>
      </c>
      <c r="J133" s="75">
        <f t="shared" si="309"/>
        <v>28</v>
      </c>
      <c r="K133" s="75">
        <f t="shared" si="309"/>
        <v>0</v>
      </c>
      <c r="L133" s="75">
        <f t="shared" ref="L133" si="310">SUM(M133:P133)</f>
        <v>47</v>
      </c>
      <c r="M133" s="75">
        <f>M125+M127+M129+M131</f>
        <v>14</v>
      </c>
      <c r="N133" s="75">
        <f t="shared" ref="N133:P133" si="311">N125+N127+N129+N131</f>
        <v>0</v>
      </c>
      <c r="O133" s="75">
        <f t="shared" si="311"/>
        <v>6</v>
      </c>
      <c r="P133" s="75">
        <f t="shared" si="311"/>
        <v>27</v>
      </c>
      <c r="Q133" s="75">
        <f t="shared" ref="Q133" si="312">+SUM(R133:V133)</f>
        <v>170</v>
      </c>
      <c r="R133" s="75">
        <f>R125+R127+R129+R131</f>
        <v>132</v>
      </c>
      <c r="S133" s="75">
        <f t="shared" ref="S133:U133" si="313">S125+S127+S129+S131</f>
        <v>11</v>
      </c>
      <c r="T133" s="75">
        <f t="shared" si="313"/>
        <v>26</v>
      </c>
      <c r="U133" s="75">
        <f t="shared" si="313"/>
        <v>1</v>
      </c>
      <c r="V133" s="162"/>
      <c r="W133" s="75">
        <f t="shared" ref="W133" si="314">B133+G133+L133+Q133</f>
        <v>377</v>
      </c>
    </row>
    <row r="134" spans="1:23" ht="39.950000000000003" customHeight="1">
      <c r="A134" s="125"/>
      <c r="B134" s="86">
        <f t="shared" ref="B134:W134" si="315">B133/B107</f>
        <v>0.2066772655007949</v>
      </c>
      <c r="C134" s="86">
        <f t="shared" si="315"/>
        <v>0.44859813084112149</v>
      </c>
      <c r="D134" s="86">
        <f t="shared" si="315"/>
        <v>4.7619047619047616E-2</v>
      </c>
      <c r="E134" s="86">
        <f t="shared" si="315"/>
        <v>3.2786885245901641E-2</v>
      </c>
      <c r="F134" s="86">
        <f t="shared" si="315"/>
        <v>0.18615751789976134</v>
      </c>
      <c r="G134" s="86">
        <f t="shared" si="315"/>
        <v>4.0214477211796246E-2</v>
      </c>
      <c r="H134" s="86">
        <f t="shared" si="315"/>
        <v>1.6E-2</v>
      </c>
      <c r="I134" s="86">
        <f t="shared" si="315"/>
        <v>0</v>
      </c>
      <c r="J134" s="86">
        <f t="shared" si="315"/>
        <v>0.29473684210526313</v>
      </c>
      <c r="K134" s="86">
        <f t="shared" si="315"/>
        <v>0</v>
      </c>
      <c r="L134" s="86">
        <f t="shared" si="315"/>
        <v>0.21076233183856502</v>
      </c>
      <c r="M134" s="86">
        <f t="shared" si="315"/>
        <v>0.11382113821138211</v>
      </c>
      <c r="N134" s="86">
        <f t="shared" si="315"/>
        <v>0</v>
      </c>
      <c r="O134" s="86">
        <f t="shared" si="315"/>
        <v>0.46153846153846156</v>
      </c>
      <c r="P134" s="86">
        <f t="shared" si="315"/>
        <v>0.46551724137931033</v>
      </c>
      <c r="Q134" s="86">
        <f t="shared" si="315"/>
        <v>0.39719626168224298</v>
      </c>
      <c r="R134" s="86">
        <f t="shared" si="315"/>
        <v>0.61111111111111116</v>
      </c>
      <c r="S134" s="86">
        <f t="shared" si="315"/>
        <v>7.6388888888888895E-2</v>
      </c>
      <c r="T134" s="86">
        <f t="shared" si="315"/>
        <v>0.41935483870967744</v>
      </c>
      <c r="U134" s="86">
        <f t="shared" si="315"/>
        <v>1</v>
      </c>
      <c r="V134" s="86">
        <f t="shared" si="315"/>
        <v>0</v>
      </c>
      <c r="W134" s="86">
        <f t="shared" si="315"/>
        <v>0.18608094768015795</v>
      </c>
    </row>
    <row r="135" spans="1:23" ht="80.099999999999994" customHeight="1">
      <c r="A135" s="266" t="s">
        <v>124</v>
      </c>
      <c r="B135" s="266"/>
      <c r="C135" s="266"/>
      <c r="D135" s="266"/>
      <c r="E135" s="266"/>
      <c r="F135" s="266"/>
      <c r="G135" s="266"/>
      <c r="H135" s="266"/>
      <c r="I135" s="266"/>
      <c r="J135" s="266"/>
      <c r="K135" s="266"/>
      <c r="L135" s="266"/>
      <c r="M135" s="266"/>
      <c r="N135" s="266"/>
      <c r="O135" s="266"/>
      <c r="P135" s="266"/>
      <c r="Q135" s="266"/>
      <c r="R135" s="266"/>
      <c r="S135" s="266"/>
      <c r="T135" s="266"/>
      <c r="U135" s="266"/>
      <c r="V135" s="266"/>
      <c r="W135" s="266"/>
    </row>
    <row r="136" spans="1:23" ht="39.950000000000003" customHeight="1">
      <c r="A136" s="163" t="s">
        <v>326</v>
      </c>
      <c r="B136" s="164">
        <f>SUM(C136:F136)</f>
        <v>1290</v>
      </c>
      <c r="C136" s="164">
        <v>548</v>
      </c>
      <c r="D136" s="164">
        <v>208</v>
      </c>
      <c r="E136" s="164">
        <v>100</v>
      </c>
      <c r="F136" s="164">
        <v>434</v>
      </c>
      <c r="G136" s="164">
        <f t="shared" ref="G136:G137" si="316">SUM(H136:K136)</f>
        <v>1012</v>
      </c>
      <c r="H136" s="164">
        <v>59</v>
      </c>
      <c r="I136" s="164">
        <v>151</v>
      </c>
      <c r="J136" s="164">
        <v>800</v>
      </c>
      <c r="K136" s="164">
        <v>2</v>
      </c>
      <c r="L136" s="164">
        <f t="shared" ref="L136:L137" si="317">SUM(M136:P136)</f>
        <v>989</v>
      </c>
      <c r="M136" s="164">
        <v>396</v>
      </c>
      <c r="N136" s="164">
        <v>144</v>
      </c>
      <c r="O136" s="164">
        <v>183</v>
      </c>
      <c r="P136" s="164">
        <v>266</v>
      </c>
      <c r="Q136" s="164">
        <f t="shared" ref="Q136:Q137" si="318">+SUM(R136:V136)</f>
        <v>1548</v>
      </c>
      <c r="R136" s="164">
        <v>799</v>
      </c>
      <c r="S136" s="164">
        <v>354</v>
      </c>
      <c r="T136" s="164">
        <v>278</v>
      </c>
      <c r="U136" s="164">
        <v>52</v>
      </c>
      <c r="V136" s="164">
        <v>65</v>
      </c>
      <c r="W136" s="164">
        <f t="shared" ref="W136:W137" si="319">B136+G136+L136+Q136</f>
        <v>4839</v>
      </c>
    </row>
    <row r="137" spans="1:23" ht="39.950000000000003" customHeight="1">
      <c r="A137" s="165" t="s">
        <v>51</v>
      </c>
      <c r="B137" s="164">
        <f>SUM(C137:F137)</f>
        <v>113</v>
      </c>
      <c r="C137" s="164">
        <v>1</v>
      </c>
      <c r="D137" s="164">
        <v>12</v>
      </c>
      <c r="E137" s="164">
        <v>8</v>
      </c>
      <c r="F137" s="164">
        <v>92</v>
      </c>
      <c r="G137" s="164">
        <f t="shared" si="316"/>
        <v>213</v>
      </c>
      <c r="H137" s="164">
        <v>0</v>
      </c>
      <c r="I137" s="164">
        <v>0</v>
      </c>
      <c r="J137" s="164">
        <v>213</v>
      </c>
      <c r="K137" s="164">
        <v>0</v>
      </c>
      <c r="L137" s="164">
        <f t="shared" si="317"/>
        <v>127</v>
      </c>
      <c r="M137" s="164">
        <v>37</v>
      </c>
      <c r="N137" s="164">
        <v>6</v>
      </c>
      <c r="O137" s="164">
        <v>36</v>
      </c>
      <c r="P137" s="164">
        <v>48</v>
      </c>
      <c r="Q137" s="164">
        <f t="shared" si="318"/>
        <v>159</v>
      </c>
      <c r="R137" s="164">
        <v>112</v>
      </c>
      <c r="S137" s="164">
        <v>21</v>
      </c>
      <c r="T137" s="164">
        <v>12</v>
      </c>
      <c r="U137" s="164">
        <v>3</v>
      </c>
      <c r="V137" s="164">
        <v>11</v>
      </c>
      <c r="W137" s="164">
        <f t="shared" si="319"/>
        <v>612</v>
      </c>
    </row>
    <row r="138" spans="1:23" ht="39.950000000000003" customHeight="1">
      <c r="A138" s="166"/>
      <c r="B138" s="167">
        <f t="shared" ref="B138:W138" si="320">B137/B136</f>
        <v>8.7596899224806207E-2</v>
      </c>
      <c r="C138" s="167">
        <f t="shared" si="320"/>
        <v>1.8248175182481751E-3</v>
      </c>
      <c r="D138" s="167">
        <f t="shared" si="320"/>
        <v>5.7692307692307696E-2</v>
      </c>
      <c r="E138" s="167">
        <f t="shared" si="320"/>
        <v>0.08</v>
      </c>
      <c r="F138" s="167">
        <f t="shared" si="320"/>
        <v>0.2119815668202765</v>
      </c>
      <c r="G138" s="167">
        <f t="shared" si="320"/>
        <v>0.21047430830039526</v>
      </c>
      <c r="H138" s="167">
        <f t="shared" si="320"/>
        <v>0</v>
      </c>
      <c r="I138" s="167">
        <f t="shared" si="320"/>
        <v>0</v>
      </c>
      <c r="J138" s="167">
        <f t="shared" si="320"/>
        <v>0.26624999999999999</v>
      </c>
      <c r="K138" s="167">
        <f t="shared" si="320"/>
        <v>0</v>
      </c>
      <c r="L138" s="167">
        <f t="shared" si="320"/>
        <v>0.12841253791708795</v>
      </c>
      <c r="M138" s="167">
        <f t="shared" si="320"/>
        <v>9.3434343434343439E-2</v>
      </c>
      <c r="N138" s="167">
        <f t="shared" si="320"/>
        <v>4.1666666666666664E-2</v>
      </c>
      <c r="O138" s="167">
        <f t="shared" si="320"/>
        <v>0.19672131147540983</v>
      </c>
      <c r="P138" s="167">
        <f t="shared" si="320"/>
        <v>0.18045112781954886</v>
      </c>
      <c r="Q138" s="167">
        <f t="shared" si="320"/>
        <v>0.10271317829457365</v>
      </c>
      <c r="R138" s="167">
        <f t="shared" si="320"/>
        <v>0.14017521902377972</v>
      </c>
      <c r="S138" s="167">
        <f t="shared" si="320"/>
        <v>5.9322033898305086E-2</v>
      </c>
      <c r="T138" s="167">
        <f t="shared" si="320"/>
        <v>4.3165467625899283E-2</v>
      </c>
      <c r="U138" s="167">
        <f t="shared" si="320"/>
        <v>5.7692307692307696E-2</v>
      </c>
      <c r="V138" s="167">
        <f t="shared" si="320"/>
        <v>0.16923076923076924</v>
      </c>
      <c r="W138" s="167">
        <f t="shared" si="320"/>
        <v>0.12647241165530068</v>
      </c>
    </row>
    <row r="139" spans="1:23" ht="39.950000000000003" customHeight="1">
      <c r="A139" s="72" t="s">
        <v>313</v>
      </c>
      <c r="B139" s="73">
        <f>SUM(C139:F139)</f>
        <v>350</v>
      </c>
      <c r="C139" s="27">
        <v>118</v>
      </c>
      <c r="D139" s="27">
        <v>38</v>
      </c>
      <c r="E139" s="27">
        <v>6</v>
      </c>
      <c r="F139" s="27">
        <v>188</v>
      </c>
      <c r="G139" s="73">
        <f t="shared" ref="G139:G140" si="321">SUM(H139:K139)</f>
        <v>139</v>
      </c>
      <c r="H139" s="27">
        <v>28</v>
      </c>
      <c r="I139" s="27">
        <v>0</v>
      </c>
      <c r="J139" s="27">
        <v>111</v>
      </c>
      <c r="K139" s="27">
        <v>0</v>
      </c>
      <c r="L139" s="73">
        <f t="shared" ref="L139:L140" si="322">SUM(M139:P139)</f>
        <v>206</v>
      </c>
      <c r="M139" s="27">
        <v>72</v>
      </c>
      <c r="N139" s="27">
        <v>18</v>
      </c>
      <c r="O139" s="27">
        <v>42</v>
      </c>
      <c r="P139" s="27">
        <v>74</v>
      </c>
      <c r="Q139" s="73">
        <f t="shared" ref="Q139:Q140" si="323">+SUM(R139:V139)</f>
        <v>372</v>
      </c>
      <c r="R139" s="27">
        <v>239</v>
      </c>
      <c r="S139" s="27">
        <v>88</v>
      </c>
      <c r="T139" s="27">
        <v>26</v>
      </c>
      <c r="U139" s="27">
        <v>14</v>
      </c>
      <c r="V139" s="27">
        <v>5</v>
      </c>
      <c r="W139" s="5">
        <f t="shared" ref="W139:W140" si="324">B139+G139+L139+Q139</f>
        <v>1067</v>
      </c>
    </row>
    <row r="140" spans="1:23" ht="39.950000000000003" customHeight="1">
      <c r="A140" s="126" t="s">
        <v>51</v>
      </c>
      <c r="B140" s="73">
        <f>SUM(C140:F140)</f>
        <v>39</v>
      </c>
      <c r="C140" s="27">
        <v>0</v>
      </c>
      <c r="D140" s="27">
        <v>4</v>
      </c>
      <c r="E140" s="27">
        <v>0</v>
      </c>
      <c r="F140" s="27">
        <v>35</v>
      </c>
      <c r="G140" s="73">
        <f t="shared" si="321"/>
        <v>29</v>
      </c>
      <c r="H140" s="27">
        <v>0</v>
      </c>
      <c r="I140" s="27">
        <v>0</v>
      </c>
      <c r="J140" s="27">
        <v>29</v>
      </c>
      <c r="K140" s="27">
        <v>0</v>
      </c>
      <c r="L140" s="73">
        <f t="shared" si="322"/>
        <v>26</v>
      </c>
      <c r="M140" s="27">
        <v>12</v>
      </c>
      <c r="N140" s="27">
        <v>1</v>
      </c>
      <c r="O140" s="27">
        <v>7</v>
      </c>
      <c r="P140" s="27">
        <v>6</v>
      </c>
      <c r="Q140" s="73">
        <f t="shared" si="323"/>
        <v>65</v>
      </c>
      <c r="R140" s="27">
        <v>53</v>
      </c>
      <c r="S140" s="27">
        <v>2</v>
      </c>
      <c r="T140" s="27">
        <v>1</v>
      </c>
      <c r="U140" s="27">
        <v>8</v>
      </c>
      <c r="V140" s="27">
        <v>1</v>
      </c>
      <c r="W140" s="5">
        <f t="shared" si="324"/>
        <v>159</v>
      </c>
    </row>
    <row r="141" spans="1:23" ht="39.950000000000003" customHeight="1">
      <c r="A141" s="124"/>
      <c r="B141" s="82">
        <f t="shared" ref="B141:W141" si="325">B140/B139</f>
        <v>0.11142857142857143</v>
      </c>
      <c r="C141" s="83">
        <f t="shared" si="325"/>
        <v>0</v>
      </c>
      <c r="D141" s="83">
        <f t="shared" si="325"/>
        <v>0.10526315789473684</v>
      </c>
      <c r="E141" s="83">
        <f t="shared" si="325"/>
        <v>0</v>
      </c>
      <c r="F141" s="83">
        <f t="shared" si="325"/>
        <v>0.18617021276595744</v>
      </c>
      <c r="G141" s="82">
        <f t="shared" si="325"/>
        <v>0.20863309352517986</v>
      </c>
      <c r="H141" s="83">
        <f t="shared" si="325"/>
        <v>0</v>
      </c>
      <c r="I141" s="83" t="e">
        <f t="shared" si="325"/>
        <v>#DIV/0!</v>
      </c>
      <c r="J141" s="83">
        <f t="shared" si="325"/>
        <v>0.26126126126126126</v>
      </c>
      <c r="K141" s="83" t="e">
        <f t="shared" si="325"/>
        <v>#DIV/0!</v>
      </c>
      <c r="L141" s="82">
        <f t="shared" si="325"/>
        <v>0.12621359223300971</v>
      </c>
      <c r="M141" s="83">
        <f t="shared" si="325"/>
        <v>0.16666666666666666</v>
      </c>
      <c r="N141" s="83">
        <f t="shared" si="325"/>
        <v>5.5555555555555552E-2</v>
      </c>
      <c r="O141" s="83">
        <f t="shared" si="325"/>
        <v>0.16666666666666666</v>
      </c>
      <c r="P141" s="83">
        <f t="shared" si="325"/>
        <v>8.1081081081081086E-2</v>
      </c>
      <c r="Q141" s="82">
        <f t="shared" si="325"/>
        <v>0.17473118279569894</v>
      </c>
      <c r="R141" s="83">
        <f t="shared" si="325"/>
        <v>0.22175732217573221</v>
      </c>
      <c r="S141" s="83">
        <f t="shared" si="325"/>
        <v>2.2727272727272728E-2</v>
      </c>
      <c r="T141" s="83">
        <f t="shared" si="325"/>
        <v>3.8461538461538464E-2</v>
      </c>
      <c r="U141" s="83">
        <f t="shared" si="325"/>
        <v>0.5714285714285714</v>
      </c>
      <c r="V141" s="83">
        <f t="shared" si="325"/>
        <v>0.2</v>
      </c>
      <c r="W141" s="7">
        <f t="shared" si="325"/>
        <v>0.14901593252108716</v>
      </c>
    </row>
    <row r="142" spans="1:23" ht="39.950000000000003" customHeight="1">
      <c r="A142" s="72" t="s">
        <v>325</v>
      </c>
      <c r="B142" s="183">
        <f>SUM(C142:F142)</f>
        <v>0</v>
      </c>
      <c r="C142" s="130"/>
      <c r="D142" s="130"/>
      <c r="E142" s="130"/>
      <c r="F142" s="130"/>
      <c r="G142" s="183">
        <f t="shared" ref="G142:G143" si="326">SUM(H142:K142)</f>
        <v>0</v>
      </c>
      <c r="H142" s="130"/>
      <c r="I142" s="130"/>
      <c r="J142" s="130"/>
      <c r="K142" s="130"/>
      <c r="L142" s="183">
        <f t="shared" ref="L142:L143" si="327">SUM(M142:P142)</f>
        <v>0</v>
      </c>
      <c r="M142" s="130"/>
      <c r="N142" s="130"/>
      <c r="O142" s="130"/>
      <c r="P142" s="130"/>
      <c r="Q142" s="183">
        <f t="shared" ref="Q142:Q143" si="328">+SUM(R142:V142)</f>
        <v>0</v>
      </c>
      <c r="R142" s="130"/>
      <c r="S142" s="130"/>
      <c r="T142" s="130"/>
      <c r="U142" s="130"/>
      <c r="V142" s="130"/>
      <c r="W142" s="187">
        <f t="shared" ref="W142:W143" si="329">B142+G142+L142+Q142</f>
        <v>0</v>
      </c>
    </row>
    <row r="143" spans="1:23" ht="39.950000000000003" customHeight="1">
      <c r="A143" s="126" t="s">
        <v>51</v>
      </c>
      <c r="B143" s="183">
        <f>SUM(C143:F143)</f>
        <v>0</v>
      </c>
      <c r="C143" s="130"/>
      <c r="D143" s="130"/>
      <c r="E143" s="130"/>
      <c r="F143" s="130"/>
      <c r="G143" s="183">
        <f t="shared" si="326"/>
        <v>0</v>
      </c>
      <c r="H143" s="130"/>
      <c r="I143" s="130"/>
      <c r="J143" s="130"/>
      <c r="K143" s="130"/>
      <c r="L143" s="183">
        <f t="shared" si="327"/>
        <v>0</v>
      </c>
      <c r="M143" s="130"/>
      <c r="N143" s="130"/>
      <c r="O143" s="130"/>
      <c r="P143" s="130"/>
      <c r="Q143" s="183">
        <f t="shared" si="328"/>
        <v>0</v>
      </c>
      <c r="R143" s="130"/>
      <c r="S143" s="130"/>
      <c r="T143" s="130"/>
      <c r="U143" s="130"/>
      <c r="V143" s="130"/>
      <c r="W143" s="187">
        <f t="shared" si="329"/>
        <v>0</v>
      </c>
    </row>
    <row r="144" spans="1:23" ht="39.950000000000003" customHeight="1">
      <c r="A144" s="124"/>
      <c r="B144" s="184" t="e">
        <f t="shared" ref="B144:W144" si="330">B143/B142</f>
        <v>#DIV/0!</v>
      </c>
      <c r="C144" s="144" t="e">
        <f t="shared" si="330"/>
        <v>#DIV/0!</v>
      </c>
      <c r="D144" s="144" t="e">
        <f t="shared" si="330"/>
        <v>#DIV/0!</v>
      </c>
      <c r="E144" s="144" t="e">
        <f t="shared" si="330"/>
        <v>#DIV/0!</v>
      </c>
      <c r="F144" s="144" t="e">
        <f t="shared" si="330"/>
        <v>#DIV/0!</v>
      </c>
      <c r="G144" s="184" t="e">
        <f t="shared" si="330"/>
        <v>#DIV/0!</v>
      </c>
      <c r="H144" s="144" t="e">
        <f t="shared" si="330"/>
        <v>#DIV/0!</v>
      </c>
      <c r="I144" s="144" t="e">
        <f t="shared" si="330"/>
        <v>#DIV/0!</v>
      </c>
      <c r="J144" s="144" t="e">
        <f t="shared" si="330"/>
        <v>#DIV/0!</v>
      </c>
      <c r="K144" s="144" t="e">
        <f t="shared" si="330"/>
        <v>#DIV/0!</v>
      </c>
      <c r="L144" s="184" t="e">
        <f t="shared" si="330"/>
        <v>#DIV/0!</v>
      </c>
      <c r="M144" s="144" t="e">
        <f t="shared" si="330"/>
        <v>#DIV/0!</v>
      </c>
      <c r="N144" s="144" t="e">
        <f t="shared" si="330"/>
        <v>#DIV/0!</v>
      </c>
      <c r="O144" s="144" t="e">
        <f t="shared" si="330"/>
        <v>#DIV/0!</v>
      </c>
      <c r="P144" s="144" t="e">
        <f t="shared" si="330"/>
        <v>#DIV/0!</v>
      </c>
      <c r="Q144" s="184" t="e">
        <f t="shared" si="330"/>
        <v>#DIV/0!</v>
      </c>
      <c r="R144" s="144" t="e">
        <f t="shared" si="330"/>
        <v>#DIV/0!</v>
      </c>
      <c r="S144" s="144" t="e">
        <f t="shared" si="330"/>
        <v>#DIV/0!</v>
      </c>
      <c r="T144" s="144" t="e">
        <f t="shared" si="330"/>
        <v>#DIV/0!</v>
      </c>
      <c r="U144" s="144" t="e">
        <f t="shared" si="330"/>
        <v>#DIV/0!</v>
      </c>
      <c r="V144" s="144" t="e">
        <f t="shared" si="330"/>
        <v>#DIV/0!</v>
      </c>
      <c r="W144" s="189" t="e">
        <f t="shared" si="330"/>
        <v>#DIV/0!</v>
      </c>
    </row>
    <row r="145" spans="1:23" ht="39.950000000000003" customHeight="1">
      <c r="A145" s="72" t="s">
        <v>187</v>
      </c>
      <c r="B145" s="183">
        <f>SUM(C145:F145)</f>
        <v>0</v>
      </c>
      <c r="C145" s="130"/>
      <c r="D145" s="130"/>
      <c r="E145" s="130"/>
      <c r="F145" s="130"/>
      <c r="G145" s="183">
        <f t="shared" ref="G145:G146" si="331">SUM(H145:K145)</f>
        <v>0</v>
      </c>
      <c r="H145" s="130"/>
      <c r="I145" s="130"/>
      <c r="J145" s="130"/>
      <c r="K145" s="130"/>
      <c r="L145" s="183">
        <f t="shared" ref="L145:L146" si="332">SUM(M145:P145)</f>
        <v>0</v>
      </c>
      <c r="M145" s="130"/>
      <c r="N145" s="130"/>
      <c r="O145" s="130"/>
      <c r="P145" s="130"/>
      <c r="Q145" s="183">
        <f t="shared" ref="Q145:Q146" si="333">+SUM(R145:V145)</f>
        <v>0</v>
      </c>
      <c r="R145" s="130"/>
      <c r="S145" s="130"/>
      <c r="T145" s="130"/>
      <c r="U145" s="130"/>
      <c r="V145" s="130"/>
      <c r="W145" s="187">
        <f t="shared" ref="W145:W146" si="334">B145+G145+L145+Q145</f>
        <v>0</v>
      </c>
    </row>
    <row r="146" spans="1:23" ht="39.950000000000003" customHeight="1">
      <c r="A146" s="126" t="s">
        <v>51</v>
      </c>
      <c r="B146" s="183">
        <f>SUM(C146:F146)</f>
        <v>0</v>
      </c>
      <c r="C146" s="130"/>
      <c r="D146" s="130"/>
      <c r="E146" s="130"/>
      <c r="F146" s="130"/>
      <c r="G146" s="183">
        <f t="shared" si="331"/>
        <v>0</v>
      </c>
      <c r="H146" s="130"/>
      <c r="I146" s="130"/>
      <c r="J146" s="130"/>
      <c r="K146" s="130"/>
      <c r="L146" s="183">
        <f t="shared" si="332"/>
        <v>0</v>
      </c>
      <c r="M146" s="130"/>
      <c r="N146" s="130"/>
      <c r="O146" s="130"/>
      <c r="P146" s="130"/>
      <c r="Q146" s="183">
        <f t="shared" si="333"/>
        <v>0</v>
      </c>
      <c r="R146" s="130"/>
      <c r="S146" s="130"/>
      <c r="T146" s="130"/>
      <c r="U146" s="130"/>
      <c r="V146" s="130"/>
      <c r="W146" s="187">
        <f t="shared" si="334"/>
        <v>0</v>
      </c>
    </row>
    <row r="147" spans="1:23" ht="39.950000000000003" customHeight="1">
      <c r="A147" s="124"/>
      <c r="B147" s="184" t="e">
        <f t="shared" ref="B147:W147" si="335">B146/B145</f>
        <v>#DIV/0!</v>
      </c>
      <c r="C147" s="144" t="e">
        <f t="shared" si="335"/>
        <v>#DIV/0!</v>
      </c>
      <c r="D147" s="144" t="e">
        <f t="shared" si="335"/>
        <v>#DIV/0!</v>
      </c>
      <c r="E147" s="144" t="e">
        <f t="shared" si="335"/>
        <v>#DIV/0!</v>
      </c>
      <c r="F147" s="144" t="e">
        <f t="shared" si="335"/>
        <v>#DIV/0!</v>
      </c>
      <c r="G147" s="184" t="e">
        <f t="shared" si="335"/>
        <v>#DIV/0!</v>
      </c>
      <c r="H147" s="144" t="e">
        <f t="shared" si="335"/>
        <v>#DIV/0!</v>
      </c>
      <c r="I147" s="144" t="e">
        <f t="shared" si="335"/>
        <v>#DIV/0!</v>
      </c>
      <c r="J147" s="144" t="e">
        <f t="shared" si="335"/>
        <v>#DIV/0!</v>
      </c>
      <c r="K147" s="144" t="e">
        <f t="shared" si="335"/>
        <v>#DIV/0!</v>
      </c>
      <c r="L147" s="184" t="e">
        <f t="shared" si="335"/>
        <v>#DIV/0!</v>
      </c>
      <c r="M147" s="144" t="e">
        <f t="shared" si="335"/>
        <v>#DIV/0!</v>
      </c>
      <c r="N147" s="144" t="e">
        <f t="shared" si="335"/>
        <v>#DIV/0!</v>
      </c>
      <c r="O147" s="144" t="e">
        <f t="shared" si="335"/>
        <v>#DIV/0!</v>
      </c>
      <c r="P147" s="144" t="e">
        <f t="shared" si="335"/>
        <v>#DIV/0!</v>
      </c>
      <c r="Q147" s="184" t="e">
        <f t="shared" si="335"/>
        <v>#DIV/0!</v>
      </c>
      <c r="R147" s="144" t="e">
        <f t="shared" si="335"/>
        <v>#DIV/0!</v>
      </c>
      <c r="S147" s="144" t="e">
        <f t="shared" si="335"/>
        <v>#DIV/0!</v>
      </c>
      <c r="T147" s="144" t="e">
        <f t="shared" si="335"/>
        <v>#DIV/0!</v>
      </c>
      <c r="U147" s="144" t="e">
        <f t="shared" si="335"/>
        <v>#DIV/0!</v>
      </c>
      <c r="V147" s="144" t="e">
        <f t="shared" si="335"/>
        <v>#DIV/0!</v>
      </c>
      <c r="W147" s="189" t="e">
        <f t="shared" si="335"/>
        <v>#DIV/0!</v>
      </c>
    </row>
    <row r="148" spans="1:23" ht="39.950000000000003" customHeight="1">
      <c r="A148" s="72" t="s">
        <v>188</v>
      </c>
      <c r="B148" s="183">
        <f>SUM(C148:F148)</f>
        <v>0</v>
      </c>
      <c r="C148" s="130"/>
      <c r="D148" s="130"/>
      <c r="E148" s="130"/>
      <c r="F148" s="130"/>
      <c r="G148" s="183">
        <f t="shared" ref="G148:G149" si="336">SUM(H148:K148)</f>
        <v>0</v>
      </c>
      <c r="H148" s="130"/>
      <c r="I148" s="130"/>
      <c r="J148" s="130"/>
      <c r="K148" s="130"/>
      <c r="L148" s="183">
        <f t="shared" ref="L148:L149" si="337">SUM(M148:P148)</f>
        <v>0</v>
      </c>
      <c r="M148" s="130"/>
      <c r="N148" s="130"/>
      <c r="O148" s="130"/>
      <c r="P148" s="130"/>
      <c r="Q148" s="183">
        <f t="shared" ref="Q148:Q149" si="338">+SUM(R148:V148)</f>
        <v>0</v>
      </c>
      <c r="R148" s="130"/>
      <c r="S148" s="130"/>
      <c r="T148" s="130"/>
      <c r="U148" s="130"/>
      <c r="V148" s="130"/>
      <c r="W148" s="187">
        <f t="shared" ref="W148:W149" si="339">B148+G148+L148+Q148</f>
        <v>0</v>
      </c>
    </row>
    <row r="149" spans="1:23" ht="39.950000000000003" customHeight="1">
      <c r="A149" s="126" t="s">
        <v>51</v>
      </c>
      <c r="B149" s="183">
        <f>SUM(C149:F149)</f>
        <v>0</v>
      </c>
      <c r="C149" s="130"/>
      <c r="D149" s="130"/>
      <c r="E149" s="130"/>
      <c r="F149" s="130"/>
      <c r="G149" s="183">
        <f t="shared" si="336"/>
        <v>0</v>
      </c>
      <c r="H149" s="130"/>
      <c r="I149" s="130"/>
      <c r="J149" s="130"/>
      <c r="K149" s="130"/>
      <c r="L149" s="183">
        <f t="shared" si="337"/>
        <v>0</v>
      </c>
      <c r="M149" s="130"/>
      <c r="N149" s="130"/>
      <c r="O149" s="130"/>
      <c r="P149" s="130"/>
      <c r="Q149" s="183">
        <f t="shared" si="338"/>
        <v>0</v>
      </c>
      <c r="R149" s="130"/>
      <c r="S149" s="130"/>
      <c r="T149" s="130"/>
      <c r="U149" s="130"/>
      <c r="V149" s="130"/>
      <c r="W149" s="187">
        <f t="shared" si="339"/>
        <v>0</v>
      </c>
    </row>
    <row r="150" spans="1:23" ht="39.950000000000003" customHeight="1">
      <c r="A150" s="124"/>
      <c r="B150" s="184" t="e">
        <f t="shared" ref="B150:W150" si="340">B149/B148</f>
        <v>#DIV/0!</v>
      </c>
      <c r="C150" s="144" t="e">
        <f t="shared" si="340"/>
        <v>#DIV/0!</v>
      </c>
      <c r="D150" s="144" t="e">
        <f t="shared" si="340"/>
        <v>#DIV/0!</v>
      </c>
      <c r="E150" s="144" t="e">
        <f t="shared" si="340"/>
        <v>#DIV/0!</v>
      </c>
      <c r="F150" s="144" t="e">
        <f t="shared" si="340"/>
        <v>#DIV/0!</v>
      </c>
      <c r="G150" s="184" t="e">
        <f t="shared" si="340"/>
        <v>#DIV/0!</v>
      </c>
      <c r="H150" s="144" t="e">
        <f t="shared" si="340"/>
        <v>#DIV/0!</v>
      </c>
      <c r="I150" s="144" t="e">
        <f t="shared" si="340"/>
        <v>#DIV/0!</v>
      </c>
      <c r="J150" s="144" t="e">
        <f t="shared" si="340"/>
        <v>#DIV/0!</v>
      </c>
      <c r="K150" s="144" t="e">
        <f t="shared" si="340"/>
        <v>#DIV/0!</v>
      </c>
      <c r="L150" s="184" t="e">
        <f t="shared" si="340"/>
        <v>#DIV/0!</v>
      </c>
      <c r="M150" s="144" t="e">
        <f t="shared" si="340"/>
        <v>#DIV/0!</v>
      </c>
      <c r="N150" s="144" t="e">
        <f t="shared" si="340"/>
        <v>#DIV/0!</v>
      </c>
      <c r="O150" s="144" t="e">
        <f t="shared" si="340"/>
        <v>#DIV/0!</v>
      </c>
      <c r="P150" s="144" t="e">
        <f t="shared" si="340"/>
        <v>#DIV/0!</v>
      </c>
      <c r="Q150" s="184" t="e">
        <f t="shared" si="340"/>
        <v>#DIV/0!</v>
      </c>
      <c r="R150" s="144" t="e">
        <f t="shared" si="340"/>
        <v>#DIV/0!</v>
      </c>
      <c r="S150" s="144" t="e">
        <f t="shared" si="340"/>
        <v>#DIV/0!</v>
      </c>
      <c r="T150" s="144" t="e">
        <f t="shared" si="340"/>
        <v>#DIV/0!</v>
      </c>
      <c r="U150" s="144" t="e">
        <f t="shared" si="340"/>
        <v>#DIV/0!</v>
      </c>
      <c r="V150" s="144" t="e">
        <f t="shared" si="340"/>
        <v>#DIV/0!</v>
      </c>
      <c r="W150" s="189" t="e">
        <f t="shared" si="340"/>
        <v>#DIV/0!</v>
      </c>
    </row>
    <row r="151" spans="1:23" ht="39.950000000000003" customHeight="1">
      <c r="A151" s="74" t="s">
        <v>323</v>
      </c>
      <c r="B151" s="75">
        <f>SUM(C151:F151)</f>
        <v>350</v>
      </c>
      <c r="C151" s="75">
        <f>C139+C142+C145+C148</f>
        <v>118</v>
      </c>
      <c r="D151" s="75">
        <f t="shared" ref="D151:F151" si="341">D139+D142+D145+D148</f>
        <v>38</v>
      </c>
      <c r="E151" s="75">
        <f t="shared" si="341"/>
        <v>6</v>
      </c>
      <c r="F151" s="75">
        <f t="shared" si="341"/>
        <v>188</v>
      </c>
      <c r="G151" s="75">
        <f t="shared" ref="G151:G152" si="342">SUM(H151:K151)</f>
        <v>139</v>
      </c>
      <c r="H151" s="75">
        <f>H139+H142+H145+H148</f>
        <v>28</v>
      </c>
      <c r="I151" s="75">
        <f t="shared" ref="I151:K151" si="343">I139+I142+I145+I148</f>
        <v>0</v>
      </c>
      <c r="J151" s="75">
        <f t="shared" si="343"/>
        <v>111</v>
      </c>
      <c r="K151" s="75">
        <f t="shared" si="343"/>
        <v>0</v>
      </c>
      <c r="L151" s="75">
        <f t="shared" ref="L151:L152" si="344">SUM(M151:P151)</f>
        <v>206</v>
      </c>
      <c r="M151" s="75">
        <f>M139+M142+M145+M148</f>
        <v>72</v>
      </c>
      <c r="N151" s="75">
        <f t="shared" ref="N151:P151" si="345">N139+N142+N145+N148</f>
        <v>18</v>
      </c>
      <c r="O151" s="75">
        <f t="shared" si="345"/>
        <v>42</v>
      </c>
      <c r="P151" s="75">
        <f t="shared" si="345"/>
        <v>74</v>
      </c>
      <c r="Q151" s="75">
        <f t="shared" ref="Q151:Q152" si="346">+SUM(R151:V151)</f>
        <v>372</v>
      </c>
      <c r="R151" s="75">
        <f>R139+R142+R145+R148</f>
        <v>239</v>
      </c>
      <c r="S151" s="75">
        <f t="shared" ref="S151:V151" si="347">S139+S142+S145+S148</f>
        <v>88</v>
      </c>
      <c r="T151" s="75">
        <f t="shared" si="347"/>
        <v>26</v>
      </c>
      <c r="U151" s="75">
        <f t="shared" si="347"/>
        <v>14</v>
      </c>
      <c r="V151" s="75">
        <f t="shared" si="347"/>
        <v>5</v>
      </c>
      <c r="W151" s="75">
        <f t="shared" ref="W151:W152" si="348">B151+G151+L151+Q151</f>
        <v>1067</v>
      </c>
    </row>
    <row r="152" spans="1:23" ht="39.950000000000003" customHeight="1">
      <c r="A152" s="127" t="s">
        <v>51</v>
      </c>
      <c r="B152" s="75">
        <f>SUM(C152:F152)</f>
        <v>39</v>
      </c>
      <c r="C152" s="75">
        <f>C140+C143+C146+C149</f>
        <v>0</v>
      </c>
      <c r="D152" s="75">
        <f>D140+D143+D146+D149</f>
        <v>4</v>
      </c>
      <c r="E152" s="75">
        <f>E140+E143+E146+E149</f>
        <v>0</v>
      </c>
      <c r="F152" s="75">
        <f>F140+F143+F146+F149</f>
        <v>35</v>
      </c>
      <c r="G152" s="75">
        <f t="shared" si="342"/>
        <v>29</v>
      </c>
      <c r="H152" s="75">
        <f>H140+H143+H146+H149</f>
        <v>0</v>
      </c>
      <c r="I152" s="75">
        <f>I140+I143+I146+I149</f>
        <v>0</v>
      </c>
      <c r="J152" s="75">
        <f>J140+J143+J146+J149</f>
        <v>29</v>
      </c>
      <c r="K152" s="75">
        <f>K140+K143+K146+K149</f>
        <v>0</v>
      </c>
      <c r="L152" s="75">
        <f t="shared" si="344"/>
        <v>26</v>
      </c>
      <c r="M152" s="75">
        <f>M140+M143+M146+M149</f>
        <v>12</v>
      </c>
      <c r="N152" s="75">
        <f>N140+N143+N146+N149</f>
        <v>1</v>
      </c>
      <c r="O152" s="75">
        <f>O140+O143+O146+O149</f>
        <v>7</v>
      </c>
      <c r="P152" s="75">
        <f>P140+P143+P146+P149</f>
        <v>6</v>
      </c>
      <c r="Q152" s="75">
        <f t="shared" si="346"/>
        <v>65</v>
      </c>
      <c r="R152" s="75">
        <f>R140+R143+R146+R149</f>
        <v>53</v>
      </c>
      <c r="S152" s="75">
        <f>S140+S143+S146+S149</f>
        <v>2</v>
      </c>
      <c r="T152" s="75">
        <f>T140+T143+T146+T149</f>
        <v>1</v>
      </c>
      <c r="U152" s="75">
        <f>U140+U143+U146+U149</f>
        <v>8</v>
      </c>
      <c r="V152" s="75">
        <f>V140+V143+V146+V149</f>
        <v>1</v>
      </c>
      <c r="W152" s="75">
        <f t="shared" si="348"/>
        <v>159</v>
      </c>
    </row>
    <row r="153" spans="1:23" ht="39.950000000000003" customHeight="1">
      <c r="A153" s="125"/>
      <c r="B153" s="86">
        <f t="shared" ref="B153:W153" si="349">B152/B151</f>
        <v>0.11142857142857143</v>
      </c>
      <c r="C153" s="86">
        <f t="shared" si="349"/>
        <v>0</v>
      </c>
      <c r="D153" s="86">
        <f t="shared" si="349"/>
        <v>0.10526315789473684</v>
      </c>
      <c r="E153" s="86">
        <f t="shared" si="349"/>
        <v>0</v>
      </c>
      <c r="F153" s="86">
        <f t="shared" si="349"/>
        <v>0.18617021276595744</v>
      </c>
      <c r="G153" s="86">
        <f t="shared" si="349"/>
        <v>0.20863309352517986</v>
      </c>
      <c r="H153" s="86">
        <f t="shared" si="349"/>
        <v>0</v>
      </c>
      <c r="I153" s="86" t="e">
        <f t="shared" si="349"/>
        <v>#DIV/0!</v>
      </c>
      <c r="J153" s="86">
        <f t="shared" si="349"/>
        <v>0.26126126126126126</v>
      </c>
      <c r="K153" s="86" t="e">
        <f t="shared" si="349"/>
        <v>#DIV/0!</v>
      </c>
      <c r="L153" s="86">
        <f t="shared" si="349"/>
        <v>0.12621359223300971</v>
      </c>
      <c r="M153" s="86">
        <f t="shared" si="349"/>
        <v>0.16666666666666666</v>
      </c>
      <c r="N153" s="86">
        <f t="shared" si="349"/>
        <v>5.5555555555555552E-2</v>
      </c>
      <c r="O153" s="86">
        <f t="shared" si="349"/>
        <v>0.16666666666666666</v>
      </c>
      <c r="P153" s="86">
        <f t="shared" si="349"/>
        <v>8.1081081081081086E-2</v>
      </c>
      <c r="Q153" s="86">
        <f t="shared" si="349"/>
        <v>0.17473118279569894</v>
      </c>
      <c r="R153" s="86">
        <f t="shared" si="349"/>
        <v>0.22175732217573221</v>
      </c>
      <c r="S153" s="86">
        <f t="shared" si="349"/>
        <v>2.2727272727272728E-2</v>
      </c>
      <c r="T153" s="86">
        <f t="shared" si="349"/>
        <v>3.8461538461538464E-2</v>
      </c>
      <c r="U153" s="86">
        <f t="shared" si="349"/>
        <v>0.5714285714285714</v>
      </c>
      <c r="V153" s="86">
        <f t="shared" si="349"/>
        <v>0.2</v>
      </c>
      <c r="W153" s="86">
        <f t="shared" si="349"/>
        <v>0.14901593252108716</v>
      </c>
    </row>
    <row r="154" spans="1:23" ht="39.950000000000003" customHeight="1">
      <c r="A154" s="28" t="s">
        <v>504</v>
      </c>
    </row>
    <row r="155" spans="1:23" ht="39.950000000000003" customHeight="1">
      <c r="A155" s="28"/>
    </row>
    <row r="156" spans="1:23" ht="39.950000000000003" customHeight="1"/>
    <row r="157" spans="1:23" ht="39.950000000000003" customHeight="1"/>
    <row r="158" spans="1:23" ht="39.950000000000003" customHeight="1"/>
    <row r="159" spans="1:23" ht="39.950000000000003" customHeight="1"/>
    <row r="160" spans="1:23" ht="39.950000000000003" customHeight="1"/>
    <row r="161" ht="39.950000000000003" customHeight="1"/>
    <row r="162" ht="39.950000000000003" customHeight="1"/>
    <row r="163" ht="39.950000000000003" customHeight="1"/>
    <row r="164" ht="39.950000000000003" customHeight="1"/>
    <row r="165" ht="39.950000000000003" customHeight="1"/>
    <row r="166" ht="39.950000000000003" customHeight="1"/>
    <row r="167" ht="39.950000000000003" customHeight="1"/>
    <row r="168" ht="39.950000000000003" customHeight="1"/>
    <row r="169" ht="39.950000000000003" customHeight="1"/>
    <row r="170" ht="39.950000000000003" customHeight="1"/>
    <row r="171" ht="39.950000000000003" customHeight="1"/>
    <row r="172" ht="39.950000000000003" customHeight="1"/>
    <row r="173" ht="39.950000000000003" customHeight="1"/>
    <row r="174" ht="39.950000000000003" customHeight="1"/>
    <row r="175" ht="39.950000000000003" customHeight="1"/>
    <row r="176" ht="39.950000000000003" customHeight="1"/>
    <row r="177" ht="39.950000000000003" customHeight="1"/>
    <row r="178" ht="39.950000000000003" customHeight="1"/>
    <row r="179" ht="39.950000000000003" customHeight="1"/>
    <row r="180" ht="39.950000000000003" customHeight="1"/>
    <row r="181" ht="39.950000000000003" customHeight="1"/>
    <row r="182" ht="39.950000000000003" customHeight="1"/>
    <row r="183" ht="39.950000000000003" customHeight="1"/>
    <row r="184" ht="39.950000000000003" customHeight="1"/>
    <row r="185" ht="39.950000000000003" customHeight="1"/>
    <row r="186" ht="39.950000000000003" customHeight="1"/>
    <row r="187" ht="39.950000000000003" customHeight="1"/>
    <row r="188" ht="39.950000000000003" customHeight="1"/>
    <row r="189" ht="39.950000000000003" customHeight="1"/>
    <row r="190" ht="39.950000000000003" customHeight="1"/>
    <row r="191" ht="39.950000000000003" customHeight="1"/>
    <row r="192" ht="39.950000000000003" customHeight="1"/>
    <row r="193" ht="39.950000000000003" customHeight="1"/>
    <row r="194" ht="39.950000000000003" customHeight="1"/>
    <row r="195" ht="39.950000000000003" customHeight="1"/>
    <row r="196" ht="39.950000000000003" customHeight="1"/>
    <row r="197" ht="39.950000000000003" customHeight="1"/>
    <row r="198" ht="39.950000000000003" customHeight="1"/>
    <row r="199" ht="39.950000000000003" customHeight="1"/>
    <row r="200" ht="39.950000000000003" customHeight="1"/>
    <row r="201" ht="39.950000000000003" customHeight="1"/>
    <row r="202" ht="39.950000000000003" customHeight="1"/>
    <row r="203" ht="39.950000000000003" customHeight="1"/>
    <row r="204" ht="39.950000000000003" customHeight="1"/>
    <row r="205" ht="39.950000000000003" customHeight="1"/>
    <row r="206" ht="39.950000000000003" customHeight="1"/>
    <row r="207" ht="39.950000000000003" customHeight="1"/>
    <row r="208" ht="39.950000000000003" customHeight="1"/>
    <row r="209" ht="39.950000000000003" customHeight="1"/>
    <row r="210" ht="39.950000000000003" customHeight="1"/>
    <row r="211" ht="39.950000000000003" customHeight="1"/>
    <row r="212" ht="39.950000000000003" customHeight="1"/>
    <row r="213" ht="39.950000000000003" customHeight="1"/>
    <row r="214" ht="39.950000000000003" customHeight="1"/>
    <row r="215" ht="39.950000000000003" customHeight="1"/>
    <row r="216" ht="39.950000000000003" customHeight="1"/>
    <row r="217" ht="39.950000000000003" customHeight="1"/>
    <row r="218" ht="39.950000000000003" customHeight="1"/>
    <row r="219" ht="39.950000000000003" customHeight="1"/>
    <row r="220" ht="39.950000000000003" customHeight="1"/>
    <row r="221" ht="39.950000000000003" customHeight="1"/>
    <row r="222" ht="39.950000000000003" customHeight="1"/>
    <row r="223" ht="39.950000000000003" customHeight="1"/>
    <row r="224" ht="39.950000000000003" customHeight="1"/>
    <row r="225" ht="39.950000000000003" customHeight="1"/>
    <row r="226" ht="39.950000000000003" customHeight="1"/>
    <row r="227" ht="39.950000000000003" customHeight="1"/>
    <row r="228" ht="39.950000000000003" customHeight="1"/>
    <row r="229" ht="39.950000000000003" customHeight="1"/>
    <row r="230" ht="39.950000000000003" customHeight="1"/>
    <row r="231" ht="39.950000000000003" customHeight="1"/>
    <row r="232" ht="39.950000000000003" customHeight="1"/>
    <row r="233" ht="39.950000000000003" customHeight="1"/>
    <row r="234" ht="39.950000000000003" customHeight="1"/>
    <row r="235" ht="39.950000000000003" customHeight="1"/>
    <row r="236" ht="39.950000000000003" customHeight="1"/>
    <row r="237" ht="39.950000000000003" customHeight="1"/>
    <row r="238" ht="39.950000000000003" customHeight="1"/>
    <row r="239" ht="39.950000000000003" customHeight="1"/>
    <row r="240" ht="39.950000000000003" customHeight="1"/>
    <row r="241" ht="39.950000000000003" customHeight="1"/>
    <row r="242" ht="39.950000000000003" customHeight="1"/>
    <row r="243" ht="39.950000000000003" customHeight="1"/>
    <row r="244" ht="39.950000000000003" customHeight="1"/>
    <row r="245" ht="39.950000000000003" customHeight="1"/>
    <row r="246" ht="39.950000000000003" customHeight="1"/>
    <row r="247" ht="39.950000000000003" customHeight="1"/>
    <row r="248" ht="39.950000000000003" customHeight="1"/>
    <row r="249" ht="39.950000000000003" customHeight="1"/>
    <row r="250" ht="39.950000000000003" customHeight="1"/>
    <row r="251" ht="39.950000000000003" customHeight="1"/>
    <row r="252" ht="39.950000000000003" customHeight="1"/>
    <row r="253" ht="39.950000000000003" customHeight="1"/>
    <row r="254" ht="39.950000000000003" customHeight="1"/>
    <row r="255" ht="39.950000000000003" customHeight="1"/>
    <row r="256" ht="39.950000000000003" customHeight="1"/>
    <row r="257" ht="39.950000000000003" customHeight="1"/>
    <row r="258" ht="39.950000000000003" customHeight="1"/>
    <row r="259" ht="39.950000000000003" customHeight="1"/>
    <row r="260" ht="39.950000000000003" customHeight="1"/>
    <row r="261" ht="39.950000000000003" customHeight="1"/>
    <row r="262" ht="39.950000000000003" customHeight="1"/>
    <row r="263" ht="39.950000000000003" customHeight="1"/>
    <row r="264" ht="39.950000000000003" customHeight="1"/>
    <row r="265" ht="39.950000000000003" customHeight="1"/>
    <row r="266" ht="39.950000000000003" customHeight="1"/>
    <row r="267" ht="39.950000000000003" customHeight="1"/>
    <row r="268" ht="39.950000000000003" customHeight="1"/>
    <row r="269" ht="39.950000000000003" customHeight="1"/>
    <row r="270" ht="39.950000000000003" customHeight="1"/>
    <row r="271" ht="39.950000000000003" customHeight="1"/>
    <row r="272" ht="39.950000000000003" customHeight="1"/>
    <row r="273" ht="39.950000000000003" customHeight="1"/>
    <row r="274" ht="39.950000000000003" customHeight="1"/>
    <row r="275" ht="39.950000000000003" customHeight="1"/>
    <row r="276" ht="39.950000000000003" customHeight="1"/>
    <row r="277" ht="39.950000000000003" customHeight="1"/>
    <row r="278" ht="39.950000000000003" customHeight="1"/>
    <row r="279" ht="39.950000000000003" customHeight="1"/>
    <row r="280" ht="39.950000000000003" customHeight="1"/>
    <row r="281" ht="39.950000000000003" customHeight="1"/>
    <row r="282" ht="39.950000000000003" customHeight="1"/>
    <row r="283" ht="39.950000000000003" customHeight="1"/>
    <row r="284" ht="39.950000000000003" customHeight="1"/>
    <row r="285" ht="39.950000000000003" customHeight="1"/>
    <row r="286" ht="39.950000000000003" customHeight="1"/>
    <row r="287" ht="39.950000000000003" customHeight="1"/>
    <row r="288" ht="39.950000000000003" customHeight="1"/>
    <row r="289" ht="39.950000000000003" customHeight="1"/>
    <row r="290" ht="39.950000000000003" customHeight="1"/>
    <row r="291" ht="39.950000000000003" customHeight="1"/>
    <row r="292" ht="39.950000000000003" customHeight="1"/>
    <row r="293" ht="39.950000000000003" customHeight="1"/>
    <row r="294" ht="39.950000000000003" customHeight="1"/>
    <row r="295" ht="39.950000000000003" customHeight="1"/>
    <row r="296" ht="39.950000000000003" customHeight="1"/>
    <row r="297" ht="39.950000000000003" customHeight="1"/>
    <row r="298" ht="39.950000000000003" customHeight="1"/>
    <row r="299" ht="39.950000000000003" customHeight="1"/>
    <row r="300" ht="39.950000000000003" customHeight="1"/>
    <row r="301" ht="39.950000000000003" customHeight="1"/>
    <row r="302" ht="39.950000000000003" customHeight="1"/>
    <row r="303" ht="39.950000000000003" customHeight="1"/>
    <row r="304" ht="39.950000000000003" customHeight="1"/>
    <row r="305" ht="39.950000000000003" customHeight="1"/>
    <row r="306" ht="39.950000000000003" customHeight="1"/>
    <row r="307" ht="39.950000000000003" customHeight="1"/>
    <row r="308" ht="39.950000000000003" customHeight="1"/>
    <row r="309" ht="39.950000000000003" customHeight="1"/>
    <row r="310" ht="39.950000000000003" customHeight="1"/>
    <row r="311" ht="39.950000000000003" customHeight="1"/>
    <row r="312" ht="39.950000000000003" customHeight="1"/>
    <row r="313" ht="39.950000000000003" customHeight="1"/>
    <row r="314" ht="39.950000000000003" customHeight="1"/>
    <row r="315" ht="39.950000000000003" customHeight="1"/>
    <row r="316" ht="39.950000000000003" customHeight="1"/>
    <row r="317" ht="39.950000000000003" customHeight="1"/>
    <row r="318" ht="39.950000000000003" customHeight="1"/>
    <row r="319" ht="39.950000000000003" customHeight="1"/>
    <row r="320" ht="39.950000000000003" customHeight="1"/>
    <row r="321" ht="39.950000000000003" customHeight="1"/>
  </sheetData>
  <mergeCells count="6">
    <mergeCell ref="A135:W135"/>
    <mergeCell ref="A70:W70"/>
    <mergeCell ref="A83:W83"/>
    <mergeCell ref="A96:W96"/>
    <mergeCell ref="A109:W109"/>
    <mergeCell ref="A122:W122"/>
  </mergeCells>
  <pageMargins left="0.74803149606299213" right="0.74803149606299213" top="0.98425196850393704" bottom="0.98425196850393704" header="0.51181102362204722" footer="0.51181102362204722"/>
  <pageSetup paperSize="9" scale="33" fitToHeight="6" orientation="landscape" useFirstPageNumber="1" r:id="rId1"/>
  <headerFooter alignWithMargins="0">
    <oddFooter>&amp;R Page &amp;P</oddFooter>
  </headerFooter>
  <rowBreaks count="5" manualBreakCount="5">
    <brk id="28" max="22" man="1"/>
    <brk id="56" max="22" man="1"/>
    <brk id="82" max="22" man="1"/>
    <brk id="108" max="22" man="1"/>
    <brk id="134" max="22" man="1"/>
  </rowBreaks>
</worksheet>
</file>

<file path=xl/worksheets/sheet4.xml><?xml version="1.0" encoding="utf-8"?>
<worksheet xmlns="http://schemas.openxmlformats.org/spreadsheetml/2006/main" xmlns:r="http://schemas.openxmlformats.org/officeDocument/2006/relationships">
  <sheetPr>
    <tabColor rgb="FF00B050"/>
  </sheetPr>
  <dimension ref="A1:X273"/>
  <sheetViews>
    <sheetView view="pageBreakPreview" zoomScale="55" zoomScaleNormal="65" zoomScaleSheetLayoutView="55" workbookViewId="0">
      <selection activeCell="X1" sqref="X1:X1048576"/>
    </sheetView>
  </sheetViews>
  <sheetFormatPr defaultRowHeight="18"/>
  <cols>
    <col min="1" max="1" width="50.7109375" customWidth="1"/>
    <col min="2" max="2" width="15" style="9" bestFit="1" customWidth="1"/>
    <col min="3" max="22" width="15" style="9" customWidth="1"/>
    <col min="23" max="23" width="16.7109375" style="9" customWidth="1"/>
    <col min="24" max="24" width="21.28515625" style="47" hidden="1" customWidth="1"/>
  </cols>
  <sheetData>
    <row r="1" spans="1:24" ht="249.95" customHeight="1">
      <c r="A1" s="161" t="s">
        <v>330</v>
      </c>
      <c r="B1" s="67" t="s">
        <v>26</v>
      </c>
      <c r="C1" s="68" t="s">
        <v>27</v>
      </c>
      <c r="D1" s="68" t="s">
        <v>28</v>
      </c>
      <c r="E1" s="68" t="s">
        <v>29</v>
      </c>
      <c r="F1" s="68" t="s">
        <v>17</v>
      </c>
      <c r="G1" s="67" t="s">
        <v>30</v>
      </c>
      <c r="H1" s="68" t="s">
        <v>31</v>
      </c>
      <c r="I1" s="68" t="s">
        <v>24</v>
      </c>
      <c r="J1" s="68" t="s">
        <v>32</v>
      </c>
      <c r="K1" s="68" t="s">
        <v>33</v>
      </c>
      <c r="L1" s="67" t="s">
        <v>40</v>
      </c>
      <c r="M1" s="68" t="s">
        <v>34</v>
      </c>
      <c r="N1" s="69" t="s">
        <v>35</v>
      </c>
      <c r="O1" s="68" t="s">
        <v>36</v>
      </c>
      <c r="P1" s="69" t="s">
        <v>37</v>
      </c>
      <c r="Q1" s="67" t="s">
        <v>41</v>
      </c>
      <c r="R1" s="68" t="s">
        <v>20</v>
      </c>
      <c r="S1" s="68" t="s">
        <v>21</v>
      </c>
      <c r="T1" s="68" t="s">
        <v>22</v>
      </c>
      <c r="U1" s="69" t="s">
        <v>38</v>
      </c>
      <c r="V1" s="68" t="s">
        <v>39</v>
      </c>
      <c r="W1" s="10" t="s">
        <v>25</v>
      </c>
      <c r="X1" s="42" t="s">
        <v>129</v>
      </c>
    </row>
    <row r="2" spans="1:24" ht="80.099999999999994" customHeight="1">
      <c r="A2" s="79" t="s">
        <v>53</v>
      </c>
      <c r="B2" s="80"/>
      <c r="C2" s="80"/>
      <c r="D2" s="80"/>
      <c r="E2" s="80"/>
      <c r="F2" s="80"/>
      <c r="G2" s="80"/>
      <c r="H2" s="80"/>
      <c r="I2" s="80"/>
      <c r="J2" s="80"/>
      <c r="K2" s="80"/>
      <c r="L2" s="80"/>
      <c r="M2" s="80"/>
      <c r="N2" s="80"/>
      <c r="O2" s="80"/>
      <c r="P2" s="80"/>
      <c r="Q2" s="80"/>
      <c r="R2" s="80"/>
      <c r="S2" s="80"/>
      <c r="T2" s="80"/>
      <c r="U2" s="80"/>
      <c r="V2" s="80"/>
      <c r="W2" s="80"/>
      <c r="X2" s="43" t="s">
        <v>128</v>
      </c>
    </row>
    <row r="3" spans="1:24" ht="39.950000000000003" customHeight="1">
      <c r="A3" s="163" t="s">
        <v>190</v>
      </c>
      <c r="B3" s="164">
        <f t="shared" ref="B3:B8" si="0">SUM(C3:F3)</f>
        <v>8008</v>
      </c>
      <c r="C3" s="164">
        <v>492</v>
      </c>
      <c r="D3" s="164">
        <v>1427</v>
      </c>
      <c r="E3" s="164">
        <v>2350</v>
      </c>
      <c r="F3" s="164">
        <v>3739</v>
      </c>
      <c r="G3" s="164">
        <f t="shared" ref="G3" si="1">SUM(H3:K3)</f>
        <v>6015</v>
      </c>
      <c r="H3" s="164">
        <v>2223</v>
      </c>
      <c r="I3" s="164">
        <v>1892</v>
      </c>
      <c r="J3" s="164">
        <v>1307</v>
      </c>
      <c r="K3" s="164">
        <v>593</v>
      </c>
      <c r="L3" s="164">
        <f t="shared" ref="L3" si="2">SUM(M3:P3)</f>
        <v>7966</v>
      </c>
      <c r="M3" s="164">
        <v>3113</v>
      </c>
      <c r="N3" s="164">
        <v>613</v>
      </c>
      <c r="O3" s="164">
        <v>2069</v>
      </c>
      <c r="P3" s="164">
        <v>2171</v>
      </c>
      <c r="Q3" s="164">
        <f t="shared" ref="Q3" si="3">+SUM(R3:V3)</f>
        <v>6323</v>
      </c>
      <c r="R3" s="164">
        <v>2292</v>
      </c>
      <c r="S3" s="164">
        <v>2374</v>
      </c>
      <c r="T3" s="164">
        <v>472</v>
      </c>
      <c r="U3" s="164">
        <v>673</v>
      </c>
      <c r="V3" s="164">
        <v>512</v>
      </c>
      <c r="W3" s="164">
        <f t="shared" ref="W3" si="4">B3+G3+L3+Q3</f>
        <v>28312</v>
      </c>
      <c r="X3" s="44"/>
    </row>
    <row r="4" spans="1:24" ht="39.950000000000003" customHeight="1">
      <c r="A4" s="72" t="s">
        <v>182</v>
      </c>
      <c r="B4" s="73">
        <f t="shared" si="0"/>
        <v>2528</v>
      </c>
      <c r="C4" s="27">
        <v>179</v>
      </c>
      <c r="D4" s="27">
        <v>459</v>
      </c>
      <c r="E4" s="27">
        <v>586</v>
      </c>
      <c r="F4" s="27">
        <v>1304</v>
      </c>
      <c r="G4" s="73">
        <f t="shared" ref="G4" si="5">SUM(H4:K4)</f>
        <v>1572</v>
      </c>
      <c r="H4" s="27">
        <v>510</v>
      </c>
      <c r="I4" s="27">
        <v>447</v>
      </c>
      <c r="J4" s="27">
        <v>377</v>
      </c>
      <c r="K4" s="27">
        <v>238</v>
      </c>
      <c r="L4" s="73">
        <f t="shared" ref="L4" si="6">SUM(M4:P4)</f>
        <v>2257</v>
      </c>
      <c r="M4" s="27">
        <v>873</v>
      </c>
      <c r="N4" s="27">
        <v>161</v>
      </c>
      <c r="O4" s="27">
        <v>597</v>
      </c>
      <c r="P4" s="27">
        <v>626</v>
      </c>
      <c r="Q4" s="73">
        <f t="shared" ref="Q4" si="7">+SUM(R4:V4)</f>
        <v>1814</v>
      </c>
      <c r="R4" s="27">
        <v>550</v>
      </c>
      <c r="S4" s="27">
        <v>729</v>
      </c>
      <c r="T4" s="27">
        <v>131</v>
      </c>
      <c r="U4" s="27">
        <v>179</v>
      </c>
      <c r="V4" s="27">
        <v>225</v>
      </c>
      <c r="W4" s="5">
        <f t="shared" ref="W4" si="8">B4+G4+L4+Q4</f>
        <v>8171</v>
      </c>
      <c r="X4" s="44"/>
    </row>
    <row r="5" spans="1:24" ht="39.950000000000003" customHeight="1">
      <c r="A5" s="72" t="s">
        <v>183</v>
      </c>
      <c r="B5" s="73">
        <f t="shared" si="0"/>
        <v>0</v>
      </c>
      <c r="C5" s="27"/>
      <c r="D5" s="27"/>
      <c r="E5" s="27"/>
      <c r="F5" s="27"/>
      <c r="G5" s="73">
        <f t="shared" ref="G5" si="9">SUM(H5:K5)</f>
        <v>0</v>
      </c>
      <c r="H5" s="27"/>
      <c r="I5" s="27"/>
      <c r="J5" s="27"/>
      <c r="K5" s="27"/>
      <c r="L5" s="73">
        <f t="shared" ref="L5" si="10">SUM(M5:P5)</f>
        <v>0</v>
      </c>
      <c r="M5" s="27"/>
      <c r="N5" s="27"/>
      <c r="O5" s="27"/>
      <c r="P5" s="27"/>
      <c r="Q5" s="73">
        <f t="shared" ref="Q5" si="11">+SUM(R5:V5)</f>
        <v>0</v>
      </c>
      <c r="R5" s="27"/>
      <c r="S5" s="27"/>
      <c r="T5" s="27"/>
      <c r="U5" s="27"/>
      <c r="V5" s="27"/>
      <c r="W5" s="187">
        <f t="shared" ref="W5" si="12">B5+G5+L5+Q5</f>
        <v>0</v>
      </c>
      <c r="X5" s="44"/>
    </row>
    <row r="6" spans="1:24" ht="39.950000000000003" customHeight="1">
      <c r="A6" s="72" t="s">
        <v>187</v>
      </c>
      <c r="B6" s="73">
        <f t="shared" si="0"/>
        <v>0</v>
      </c>
      <c r="C6" s="27"/>
      <c r="D6" s="27"/>
      <c r="E6" s="27"/>
      <c r="F6" s="27"/>
      <c r="G6" s="73">
        <f t="shared" ref="G6" si="13">SUM(H6:K6)</f>
        <v>0</v>
      </c>
      <c r="H6" s="27"/>
      <c r="I6" s="27"/>
      <c r="J6" s="27"/>
      <c r="K6" s="27"/>
      <c r="L6" s="73">
        <f t="shared" ref="L6" si="14">SUM(M6:P6)</f>
        <v>0</v>
      </c>
      <c r="M6" s="27"/>
      <c r="N6" s="27"/>
      <c r="O6" s="27"/>
      <c r="P6" s="27"/>
      <c r="Q6" s="73">
        <f t="shared" ref="Q6" si="15">+SUM(R6:V6)</f>
        <v>0</v>
      </c>
      <c r="R6" s="27"/>
      <c r="S6" s="27"/>
      <c r="T6" s="27"/>
      <c r="U6" s="27"/>
      <c r="V6" s="27"/>
      <c r="W6" s="187">
        <f t="shared" ref="W6" si="16">B6+G6+L6+Q6</f>
        <v>0</v>
      </c>
      <c r="X6" s="44"/>
    </row>
    <row r="7" spans="1:24" ht="39.950000000000003" customHeight="1">
      <c r="A7" s="72" t="s">
        <v>188</v>
      </c>
      <c r="B7" s="73">
        <f t="shared" si="0"/>
        <v>0</v>
      </c>
      <c r="C7" s="27"/>
      <c r="D7" s="27"/>
      <c r="E7" s="27"/>
      <c r="F7" s="27"/>
      <c r="G7" s="73">
        <f t="shared" ref="G7" si="17">SUM(H7:K7)</f>
        <v>0</v>
      </c>
      <c r="H7" s="27"/>
      <c r="I7" s="27"/>
      <c r="J7" s="27"/>
      <c r="K7" s="27"/>
      <c r="L7" s="73">
        <f t="shared" ref="L7" si="18">SUM(M7:P7)</f>
        <v>0</v>
      </c>
      <c r="M7" s="27"/>
      <c r="N7" s="27"/>
      <c r="O7" s="27"/>
      <c r="P7" s="27"/>
      <c r="Q7" s="73">
        <f t="shared" ref="Q7" si="19">+SUM(R7:V7)</f>
        <v>0</v>
      </c>
      <c r="R7" s="27"/>
      <c r="S7" s="27"/>
      <c r="T7" s="27"/>
      <c r="U7" s="27"/>
      <c r="V7" s="27"/>
      <c r="W7" s="187">
        <f t="shared" ref="W7" si="20">B7+G7+L7+Q7</f>
        <v>0</v>
      </c>
      <c r="X7" s="44"/>
    </row>
    <row r="8" spans="1:24" ht="39.950000000000003" customHeight="1">
      <c r="A8" s="74" t="s">
        <v>189</v>
      </c>
      <c r="B8" s="75">
        <f t="shared" si="0"/>
        <v>2528</v>
      </c>
      <c r="C8" s="75">
        <f>C4+C5+C6+C7</f>
        <v>179</v>
      </c>
      <c r="D8" s="75">
        <f t="shared" ref="D8:F8" si="21">D4+D5+D6+D7</f>
        <v>459</v>
      </c>
      <c r="E8" s="75">
        <f t="shared" si="21"/>
        <v>586</v>
      </c>
      <c r="F8" s="75">
        <f t="shared" si="21"/>
        <v>1304</v>
      </c>
      <c r="G8" s="75">
        <f t="shared" ref="G8" si="22">SUM(H8:K8)</f>
        <v>1572</v>
      </c>
      <c r="H8" s="75">
        <f>H4+H5+H6+H7</f>
        <v>510</v>
      </c>
      <c r="I8" s="75">
        <f t="shared" ref="I8:K8" si="23">I4+I5+I6+I7</f>
        <v>447</v>
      </c>
      <c r="J8" s="75">
        <f t="shared" si="23"/>
        <v>377</v>
      </c>
      <c r="K8" s="75">
        <f t="shared" si="23"/>
        <v>238</v>
      </c>
      <c r="L8" s="75">
        <f t="shared" ref="L8" si="24">SUM(M8:P8)</f>
        <v>2257</v>
      </c>
      <c r="M8" s="75">
        <f>M4+M5+M6+M7</f>
        <v>873</v>
      </c>
      <c r="N8" s="75">
        <f t="shared" ref="N8:P8" si="25">N4+N5+N6+N7</f>
        <v>161</v>
      </c>
      <c r="O8" s="75">
        <f t="shared" si="25"/>
        <v>597</v>
      </c>
      <c r="P8" s="75">
        <f t="shared" si="25"/>
        <v>626</v>
      </c>
      <c r="Q8" s="75">
        <f t="shared" ref="Q8" si="26">+SUM(R8:V8)</f>
        <v>1814</v>
      </c>
      <c r="R8" s="75">
        <f>R4+R5+R6+R7</f>
        <v>550</v>
      </c>
      <c r="S8" s="75">
        <f t="shared" ref="S8:V8" si="27">S4+S5+S6+S7</f>
        <v>729</v>
      </c>
      <c r="T8" s="75">
        <f t="shared" si="27"/>
        <v>131</v>
      </c>
      <c r="U8" s="75">
        <f t="shared" si="27"/>
        <v>179</v>
      </c>
      <c r="V8" s="75">
        <f t="shared" si="27"/>
        <v>225</v>
      </c>
      <c r="W8" s="75">
        <f t="shared" ref="W8" si="28">B8+G8+L8+Q8</f>
        <v>8171</v>
      </c>
      <c r="X8" s="44"/>
    </row>
    <row r="9" spans="1:24" ht="80.099999999999994" customHeight="1">
      <c r="A9" s="79" t="s">
        <v>54</v>
      </c>
      <c r="B9" s="80"/>
      <c r="C9" s="80"/>
      <c r="D9" s="80"/>
      <c r="E9" s="80"/>
      <c r="F9" s="80"/>
      <c r="G9" s="80"/>
      <c r="H9" s="80"/>
      <c r="I9" s="80"/>
      <c r="J9" s="80"/>
      <c r="K9" s="80"/>
      <c r="L9" s="80"/>
      <c r="M9" s="80"/>
      <c r="N9" s="80"/>
      <c r="O9" s="80"/>
      <c r="P9" s="80"/>
      <c r="Q9" s="80"/>
      <c r="R9" s="80"/>
      <c r="S9" s="80"/>
      <c r="T9" s="80"/>
      <c r="U9" s="80"/>
      <c r="V9" s="80"/>
      <c r="W9" s="80"/>
      <c r="X9" s="43" t="s">
        <v>130</v>
      </c>
    </row>
    <row r="10" spans="1:24" ht="39.950000000000003" customHeight="1">
      <c r="A10" s="163" t="s">
        <v>312</v>
      </c>
      <c r="B10" s="164">
        <f>SUM(C10:F10)</f>
        <v>7929</v>
      </c>
      <c r="C10" s="164">
        <v>492</v>
      </c>
      <c r="D10" s="164">
        <v>1427</v>
      </c>
      <c r="E10" s="164">
        <v>2350</v>
      </c>
      <c r="F10" s="164">
        <v>3660</v>
      </c>
      <c r="G10" s="164">
        <f t="shared" ref="G10" si="29">SUM(H10:K10)</f>
        <v>5844</v>
      </c>
      <c r="H10" s="164">
        <v>2223</v>
      </c>
      <c r="I10" s="164">
        <v>1892</v>
      </c>
      <c r="J10" s="164">
        <v>1307</v>
      </c>
      <c r="K10" s="164">
        <v>422</v>
      </c>
      <c r="L10" s="164">
        <f t="shared" ref="L10" si="30">SUM(M10:P10)</f>
        <v>7636</v>
      </c>
      <c r="M10" s="164">
        <v>3113</v>
      </c>
      <c r="N10" s="164">
        <v>603</v>
      </c>
      <c r="O10" s="164">
        <v>1869</v>
      </c>
      <c r="P10" s="164">
        <v>2051</v>
      </c>
      <c r="Q10" s="164">
        <f t="shared" ref="Q10" si="31">+SUM(R10:V10)</f>
        <v>6286</v>
      </c>
      <c r="R10" s="164">
        <v>2292</v>
      </c>
      <c r="S10" s="164">
        <v>2374</v>
      </c>
      <c r="T10" s="164">
        <v>472</v>
      </c>
      <c r="U10" s="164">
        <v>646</v>
      </c>
      <c r="V10" s="164">
        <v>502</v>
      </c>
      <c r="W10" s="164">
        <f t="shared" ref="W10" si="32">B10+G10+L10+Q10</f>
        <v>27695</v>
      </c>
      <c r="X10" s="44"/>
    </row>
    <row r="11" spans="1:24" s="1" customFormat="1" ht="39.950000000000003" customHeight="1">
      <c r="A11" s="168"/>
      <c r="B11" s="167">
        <f t="shared" ref="B11:W11" si="33">B10/B3</f>
        <v>0.99013486513486515</v>
      </c>
      <c r="C11" s="167">
        <f t="shared" si="33"/>
        <v>1</v>
      </c>
      <c r="D11" s="167">
        <f t="shared" si="33"/>
        <v>1</v>
      </c>
      <c r="E11" s="167">
        <f t="shared" si="33"/>
        <v>1</v>
      </c>
      <c r="F11" s="167">
        <f t="shared" si="33"/>
        <v>0.97887135597753405</v>
      </c>
      <c r="G11" s="167">
        <f t="shared" si="33"/>
        <v>0.97157107231920203</v>
      </c>
      <c r="H11" s="167">
        <f t="shared" si="33"/>
        <v>1</v>
      </c>
      <c r="I11" s="167">
        <f t="shared" si="33"/>
        <v>1</v>
      </c>
      <c r="J11" s="167">
        <f t="shared" si="33"/>
        <v>1</v>
      </c>
      <c r="K11" s="167">
        <f t="shared" si="33"/>
        <v>0.71163575042158511</v>
      </c>
      <c r="L11" s="167">
        <f t="shared" si="33"/>
        <v>0.95857393924177758</v>
      </c>
      <c r="M11" s="167">
        <f t="shared" si="33"/>
        <v>1</v>
      </c>
      <c r="N11" s="167">
        <f t="shared" si="33"/>
        <v>0.98368678629690054</v>
      </c>
      <c r="O11" s="167">
        <f t="shared" si="33"/>
        <v>0.90333494441759299</v>
      </c>
      <c r="P11" s="167">
        <f t="shared" si="33"/>
        <v>0.94472593274988481</v>
      </c>
      <c r="Q11" s="167">
        <f t="shared" si="33"/>
        <v>0.99414834730349522</v>
      </c>
      <c r="R11" s="167">
        <f t="shared" si="33"/>
        <v>1</v>
      </c>
      <c r="S11" s="167">
        <f t="shared" si="33"/>
        <v>1</v>
      </c>
      <c r="T11" s="167">
        <f t="shared" si="33"/>
        <v>1</v>
      </c>
      <c r="U11" s="167">
        <f t="shared" si="33"/>
        <v>0.95988112927191682</v>
      </c>
      <c r="V11" s="167">
        <f t="shared" si="33"/>
        <v>0.98046875</v>
      </c>
      <c r="W11" s="167">
        <f t="shared" si="33"/>
        <v>0.97820712065555238</v>
      </c>
      <c r="X11" s="45"/>
    </row>
    <row r="12" spans="1:24" ht="39.950000000000003" customHeight="1">
      <c r="A12" s="72" t="s">
        <v>322</v>
      </c>
      <c r="B12" s="73">
        <f>SUM(C12:F12)</f>
        <v>2528</v>
      </c>
      <c r="C12" s="27">
        <v>179</v>
      </c>
      <c r="D12" s="27">
        <v>459</v>
      </c>
      <c r="E12" s="27">
        <v>586</v>
      </c>
      <c r="F12" s="27">
        <v>1304</v>
      </c>
      <c r="G12" s="73">
        <f t="shared" ref="G12" si="34">SUM(H12:K12)</f>
        <v>1487</v>
      </c>
      <c r="H12" s="27">
        <v>510</v>
      </c>
      <c r="I12" s="27">
        <v>447</v>
      </c>
      <c r="J12" s="27">
        <v>377</v>
      </c>
      <c r="K12" s="27">
        <v>153</v>
      </c>
      <c r="L12" s="73">
        <f t="shared" ref="L12" si="35">SUM(M12:P12)</f>
        <v>2174</v>
      </c>
      <c r="M12" s="27">
        <v>873</v>
      </c>
      <c r="N12" s="27">
        <v>161</v>
      </c>
      <c r="O12" s="27">
        <v>531</v>
      </c>
      <c r="P12" s="27">
        <v>609</v>
      </c>
      <c r="Q12" s="73">
        <f t="shared" ref="Q12" si="36">+SUM(R12:V12)</f>
        <v>1779</v>
      </c>
      <c r="R12" s="27">
        <v>548</v>
      </c>
      <c r="S12" s="27">
        <v>729</v>
      </c>
      <c r="T12" s="27">
        <v>131</v>
      </c>
      <c r="U12" s="27">
        <v>150</v>
      </c>
      <c r="V12" s="27">
        <v>221</v>
      </c>
      <c r="W12" s="5">
        <f t="shared" ref="W12" si="37">B12+G12+L12+Q12</f>
        <v>7968</v>
      </c>
      <c r="X12" s="44"/>
    </row>
    <row r="13" spans="1:24" s="1" customFormat="1" ht="39.950000000000003" customHeight="1">
      <c r="A13" s="124"/>
      <c r="B13" s="82">
        <f t="shared" ref="B13:W13" si="38">B12/B4</f>
        <v>1</v>
      </c>
      <c r="C13" s="83">
        <f t="shared" si="38"/>
        <v>1</v>
      </c>
      <c r="D13" s="83">
        <f t="shared" si="38"/>
        <v>1</v>
      </c>
      <c r="E13" s="83">
        <f t="shared" si="38"/>
        <v>1</v>
      </c>
      <c r="F13" s="83">
        <f t="shared" si="38"/>
        <v>1</v>
      </c>
      <c r="G13" s="82">
        <f t="shared" si="38"/>
        <v>0.94592875318066161</v>
      </c>
      <c r="H13" s="83">
        <f t="shared" si="38"/>
        <v>1</v>
      </c>
      <c r="I13" s="83">
        <f t="shared" si="38"/>
        <v>1</v>
      </c>
      <c r="J13" s="83">
        <f t="shared" si="38"/>
        <v>1</v>
      </c>
      <c r="K13" s="83">
        <f t="shared" si="38"/>
        <v>0.6428571428571429</v>
      </c>
      <c r="L13" s="82">
        <f t="shared" si="38"/>
        <v>0.96322552060256983</v>
      </c>
      <c r="M13" s="83">
        <f t="shared" si="38"/>
        <v>1</v>
      </c>
      <c r="N13" s="83">
        <f t="shared" si="38"/>
        <v>1</v>
      </c>
      <c r="O13" s="83">
        <f t="shared" si="38"/>
        <v>0.88944723618090449</v>
      </c>
      <c r="P13" s="83">
        <f t="shared" si="38"/>
        <v>0.97284345047923326</v>
      </c>
      <c r="Q13" s="82">
        <f t="shared" si="38"/>
        <v>0.98070562293274532</v>
      </c>
      <c r="R13" s="83">
        <f t="shared" si="38"/>
        <v>0.99636363636363634</v>
      </c>
      <c r="S13" s="83">
        <f t="shared" si="38"/>
        <v>1</v>
      </c>
      <c r="T13" s="83">
        <f t="shared" si="38"/>
        <v>1</v>
      </c>
      <c r="U13" s="83">
        <f t="shared" si="38"/>
        <v>0.83798882681564246</v>
      </c>
      <c r="V13" s="83">
        <f t="shared" si="38"/>
        <v>0.98222222222222222</v>
      </c>
      <c r="W13" s="7">
        <f t="shared" si="38"/>
        <v>0.97515603965242936</v>
      </c>
      <c r="X13" s="45"/>
    </row>
    <row r="14" spans="1:24" ht="39.950000000000003" customHeight="1">
      <c r="A14" s="72" t="s">
        <v>314</v>
      </c>
      <c r="B14" s="183">
        <f>SUM(C14:F14)</f>
        <v>0</v>
      </c>
      <c r="C14" s="130"/>
      <c r="D14" s="130"/>
      <c r="E14" s="130"/>
      <c r="F14" s="130"/>
      <c r="G14" s="183">
        <f t="shared" ref="G14" si="39">SUM(H14:K14)</f>
        <v>0</v>
      </c>
      <c r="H14" s="130"/>
      <c r="I14" s="130"/>
      <c r="J14" s="130"/>
      <c r="K14" s="130"/>
      <c r="L14" s="183">
        <f t="shared" ref="L14" si="40">SUM(M14:P14)</f>
        <v>0</v>
      </c>
      <c r="M14" s="130"/>
      <c r="N14" s="130"/>
      <c r="O14" s="130"/>
      <c r="P14" s="130"/>
      <c r="Q14" s="183">
        <f t="shared" ref="Q14" si="41">+SUM(R14:V14)</f>
        <v>0</v>
      </c>
      <c r="R14" s="130"/>
      <c r="S14" s="130"/>
      <c r="T14" s="130"/>
      <c r="U14" s="130"/>
      <c r="V14" s="130"/>
      <c r="W14" s="187">
        <f t="shared" ref="W14" si="42">B14+G14+L14+Q14</f>
        <v>0</v>
      </c>
      <c r="X14" s="44"/>
    </row>
    <row r="15" spans="1:24" s="1" customFormat="1" ht="39.950000000000003" customHeight="1">
      <c r="A15" s="124"/>
      <c r="B15" s="184" t="e">
        <f t="shared" ref="B15:W15" si="43">B14/B5</f>
        <v>#DIV/0!</v>
      </c>
      <c r="C15" s="144" t="e">
        <f t="shared" si="43"/>
        <v>#DIV/0!</v>
      </c>
      <c r="D15" s="144" t="e">
        <f t="shared" si="43"/>
        <v>#DIV/0!</v>
      </c>
      <c r="E15" s="144" t="e">
        <f t="shared" si="43"/>
        <v>#DIV/0!</v>
      </c>
      <c r="F15" s="144" t="e">
        <f t="shared" si="43"/>
        <v>#DIV/0!</v>
      </c>
      <c r="G15" s="184" t="e">
        <f t="shared" si="43"/>
        <v>#DIV/0!</v>
      </c>
      <c r="H15" s="144" t="e">
        <f t="shared" si="43"/>
        <v>#DIV/0!</v>
      </c>
      <c r="I15" s="144" t="e">
        <f t="shared" si="43"/>
        <v>#DIV/0!</v>
      </c>
      <c r="J15" s="144" t="e">
        <f t="shared" si="43"/>
        <v>#DIV/0!</v>
      </c>
      <c r="K15" s="144" t="e">
        <f t="shared" si="43"/>
        <v>#DIV/0!</v>
      </c>
      <c r="L15" s="184" t="e">
        <f t="shared" si="43"/>
        <v>#DIV/0!</v>
      </c>
      <c r="M15" s="144" t="e">
        <f t="shared" si="43"/>
        <v>#DIV/0!</v>
      </c>
      <c r="N15" s="144" t="e">
        <f t="shared" si="43"/>
        <v>#DIV/0!</v>
      </c>
      <c r="O15" s="144" t="e">
        <f t="shared" si="43"/>
        <v>#DIV/0!</v>
      </c>
      <c r="P15" s="144" t="e">
        <f t="shared" si="43"/>
        <v>#DIV/0!</v>
      </c>
      <c r="Q15" s="184" t="e">
        <f t="shared" si="43"/>
        <v>#DIV/0!</v>
      </c>
      <c r="R15" s="144" t="e">
        <f t="shared" si="43"/>
        <v>#DIV/0!</v>
      </c>
      <c r="S15" s="144" t="e">
        <f t="shared" si="43"/>
        <v>#DIV/0!</v>
      </c>
      <c r="T15" s="144" t="e">
        <f t="shared" si="43"/>
        <v>#DIV/0!</v>
      </c>
      <c r="U15" s="144" t="e">
        <f t="shared" si="43"/>
        <v>#DIV/0!</v>
      </c>
      <c r="V15" s="144" t="e">
        <f t="shared" si="43"/>
        <v>#DIV/0!</v>
      </c>
      <c r="W15" s="189" t="e">
        <f t="shared" si="43"/>
        <v>#DIV/0!</v>
      </c>
      <c r="X15" s="45"/>
    </row>
    <row r="16" spans="1:24" ht="39.950000000000003" customHeight="1">
      <c r="A16" s="72" t="s">
        <v>320</v>
      </c>
      <c r="B16" s="183">
        <f>SUM(C16:F16)</f>
        <v>0</v>
      </c>
      <c r="C16" s="130"/>
      <c r="D16" s="130"/>
      <c r="E16" s="130"/>
      <c r="F16" s="130"/>
      <c r="G16" s="183">
        <f t="shared" ref="G16" si="44">SUM(H16:K16)</f>
        <v>0</v>
      </c>
      <c r="H16" s="130"/>
      <c r="I16" s="130"/>
      <c r="J16" s="130"/>
      <c r="K16" s="130"/>
      <c r="L16" s="183">
        <f t="shared" ref="L16" si="45">SUM(M16:P16)</f>
        <v>0</v>
      </c>
      <c r="M16" s="130"/>
      <c r="N16" s="130"/>
      <c r="O16" s="130"/>
      <c r="P16" s="130"/>
      <c r="Q16" s="183">
        <f t="shared" ref="Q16" si="46">+SUM(R16:V16)</f>
        <v>0</v>
      </c>
      <c r="R16" s="130"/>
      <c r="S16" s="130"/>
      <c r="T16" s="130"/>
      <c r="U16" s="130"/>
      <c r="V16" s="130"/>
      <c r="W16" s="187">
        <f t="shared" ref="W16" si="47">B16+G16+L16+Q16</f>
        <v>0</v>
      </c>
      <c r="X16" s="44"/>
    </row>
    <row r="17" spans="1:24" s="1" customFormat="1" ht="39.950000000000003" customHeight="1">
      <c r="A17" s="124"/>
      <c r="B17" s="184" t="e">
        <f t="shared" ref="B17:W17" si="48">B16/B6</f>
        <v>#DIV/0!</v>
      </c>
      <c r="C17" s="144" t="e">
        <f t="shared" si="48"/>
        <v>#DIV/0!</v>
      </c>
      <c r="D17" s="144" t="e">
        <f t="shared" si="48"/>
        <v>#DIV/0!</v>
      </c>
      <c r="E17" s="144" t="e">
        <f t="shared" si="48"/>
        <v>#DIV/0!</v>
      </c>
      <c r="F17" s="144" t="e">
        <f t="shared" si="48"/>
        <v>#DIV/0!</v>
      </c>
      <c r="G17" s="184" t="e">
        <f t="shared" si="48"/>
        <v>#DIV/0!</v>
      </c>
      <c r="H17" s="144" t="e">
        <f t="shared" si="48"/>
        <v>#DIV/0!</v>
      </c>
      <c r="I17" s="144" t="e">
        <f t="shared" si="48"/>
        <v>#DIV/0!</v>
      </c>
      <c r="J17" s="144" t="e">
        <f t="shared" si="48"/>
        <v>#DIV/0!</v>
      </c>
      <c r="K17" s="144" t="e">
        <f t="shared" si="48"/>
        <v>#DIV/0!</v>
      </c>
      <c r="L17" s="184" t="e">
        <f t="shared" si="48"/>
        <v>#DIV/0!</v>
      </c>
      <c r="M17" s="144" t="e">
        <f t="shared" si="48"/>
        <v>#DIV/0!</v>
      </c>
      <c r="N17" s="144" t="e">
        <f t="shared" si="48"/>
        <v>#DIV/0!</v>
      </c>
      <c r="O17" s="144" t="e">
        <f t="shared" si="48"/>
        <v>#DIV/0!</v>
      </c>
      <c r="P17" s="144" t="e">
        <f t="shared" si="48"/>
        <v>#DIV/0!</v>
      </c>
      <c r="Q17" s="184" t="e">
        <f t="shared" si="48"/>
        <v>#DIV/0!</v>
      </c>
      <c r="R17" s="144" t="e">
        <f t="shared" si="48"/>
        <v>#DIV/0!</v>
      </c>
      <c r="S17" s="144" t="e">
        <f t="shared" si="48"/>
        <v>#DIV/0!</v>
      </c>
      <c r="T17" s="144" t="e">
        <f t="shared" si="48"/>
        <v>#DIV/0!</v>
      </c>
      <c r="U17" s="144" t="e">
        <f t="shared" si="48"/>
        <v>#DIV/0!</v>
      </c>
      <c r="V17" s="144" t="e">
        <f t="shared" si="48"/>
        <v>#DIV/0!</v>
      </c>
      <c r="W17" s="189" t="e">
        <f t="shared" si="48"/>
        <v>#DIV/0!</v>
      </c>
      <c r="X17" s="45"/>
    </row>
    <row r="18" spans="1:24" ht="39.950000000000003" customHeight="1">
      <c r="A18" s="72" t="s">
        <v>331</v>
      </c>
      <c r="B18" s="183">
        <f>SUM(C18:F18)</f>
        <v>0</v>
      </c>
      <c r="C18" s="130"/>
      <c r="D18" s="130"/>
      <c r="E18" s="130"/>
      <c r="F18" s="130"/>
      <c r="G18" s="183">
        <f t="shared" ref="G18" si="49">SUM(H18:K18)</f>
        <v>0</v>
      </c>
      <c r="H18" s="130"/>
      <c r="I18" s="130"/>
      <c r="J18" s="130"/>
      <c r="K18" s="130"/>
      <c r="L18" s="183">
        <f t="shared" ref="L18" si="50">SUM(M18:P18)</f>
        <v>0</v>
      </c>
      <c r="M18" s="130"/>
      <c r="N18" s="130"/>
      <c r="O18" s="130"/>
      <c r="P18" s="130"/>
      <c r="Q18" s="183">
        <f t="shared" ref="Q18" si="51">+SUM(R18:V18)</f>
        <v>0</v>
      </c>
      <c r="R18" s="130"/>
      <c r="S18" s="130"/>
      <c r="T18" s="130"/>
      <c r="U18" s="130"/>
      <c r="V18" s="130"/>
      <c r="W18" s="187">
        <f t="shared" ref="W18" si="52">B18+G18+L18+Q18</f>
        <v>0</v>
      </c>
      <c r="X18" s="44"/>
    </row>
    <row r="19" spans="1:24" s="1" customFormat="1" ht="39.950000000000003" customHeight="1">
      <c r="A19" s="124"/>
      <c r="B19" s="184" t="e">
        <f t="shared" ref="B19:W19" si="53">B18/B7</f>
        <v>#DIV/0!</v>
      </c>
      <c r="C19" s="144" t="e">
        <f t="shared" si="53"/>
        <v>#DIV/0!</v>
      </c>
      <c r="D19" s="144" t="e">
        <f t="shared" si="53"/>
        <v>#DIV/0!</v>
      </c>
      <c r="E19" s="144" t="e">
        <f t="shared" si="53"/>
        <v>#DIV/0!</v>
      </c>
      <c r="F19" s="144" t="e">
        <f t="shared" si="53"/>
        <v>#DIV/0!</v>
      </c>
      <c r="G19" s="184" t="e">
        <f t="shared" si="53"/>
        <v>#DIV/0!</v>
      </c>
      <c r="H19" s="144" t="e">
        <f t="shared" si="53"/>
        <v>#DIV/0!</v>
      </c>
      <c r="I19" s="144" t="e">
        <f t="shared" si="53"/>
        <v>#DIV/0!</v>
      </c>
      <c r="J19" s="144" t="e">
        <f t="shared" si="53"/>
        <v>#DIV/0!</v>
      </c>
      <c r="K19" s="144" t="e">
        <f t="shared" si="53"/>
        <v>#DIV/0!</v>
      </c>
      <c r="L19" s="184" t="e">
        <f t="shared" si="53"/>
        <v>#DIV/0!</v>
      </c>
      <c r="M19" s="144" t="e">
        <f t="shared" si="53"/>
        <v>#DIV/0!</v>
      </c>
      <c r="N19" s="144" t="e">
        <f t="shared" si="53"/>
        <v>#DIV/0!</v>
      </c>
      <c r="O19" s="144" t="e">
        <f t="shared" si="53"/>
        <v>#DIV/0!</v>
      </c>
      <c r="P19" s="144" t="e">
        <f t="shared" si="53"/>
        <v>#DIV/0!</v>
      </c>
      <c r="Q19" s="184" t="e">
        <f t="shared" si="53"/>
        <v>#DIV/0!</v>
      </c>
      <c r="R19" s="144" t="e">
        <f t="shared" si="53"/>
        <v>#DIV/0!</v>
      </c>
      <c r="S19" s="144" t="e">
        <f t="shared" si="53"/>
        <v>#DIV/0!</v>
      </c>
      <c r="T19" s="144" t="e">
        <f t="shared" si="53"/>
        <v>#DIV/0!</v>
      </c>
      <c r="U19" s="144" t="e">
        <f t="shared" si="53"/>
        <v>#DIV/0!</v>
      </c>
      <c r="V19" s="144" t="e">
        <f t="shared" si="53"/>
        <v>#DIV/0!</v>
      </c>
      <c r="W19" s="189" t="e">
        <f t="shared" si="53"/>
        <v>#DIV/0!</v>
      </c>
      <c r="X19" s="45"/>
    </row>
    <row r="20" spans="1:24" ht="39.950000000000003" customHeight="1">
      <c r="A20" s="74" t="s">
        <v>317</v>
      </c>
      <c r="B20" s="75">
        <f>SUM(C20:F20)</f>
        <v>2528</v>
      </c>
      <c r="C20" s="75">
        <f>C12+C14+C16+C18</f>
        <v>179</v>
      </c>
      <c r="D20" s="75">
        <f t="shared" ref="D20:F20" si="54">D12+D14+D16+D18</f>
        <v>459</v>
      </c>
      <c r="E20" s="75">
        <f t="shared" si="54"/>
        <v>586</v>
      </c>
      <c r="F20" s="75">
        <f t="shared" si="54"/>
        <v>1304</v>
      </c>
      <c r="G20" s="75">
        <f t="shared" ref="G20" si="55">SUM(H20:K20)</f>
        <v>1487</v>
      </c>
      <c r="H20" s="75">
        <f>H12+H14+H16+H18</f>
        <v>510</v>
      </c>
      <c r="I20" s="75">
        <f t="shared" ref="I20:K20" si="56">I12+I14+I16+I18</f>
        <v>447</v>
      </c>
      <c r="J20" s="75">
        <f t="shared" si="56"/>
        <v>377</v>
      </c>
      <c r="K20" s="75">
        <f t="shared" si="56"/>
        <v>153</v>
      </c>
      <c r="L20" s="75">
        <f t="shared" ref="L20" si="57">SUM(M20:P20)</f>
        <v>2174</v>
      </c>
      <c r="M20" s="75">
        <f>M12+M14+M16+M18</f>
        <v>873</v>
      </c>
      <c r="N20" s="75">
        <f t="shared" ref="N20:P20" si="58">N12+N14+N16+N18</f>
        <v>161</v>
      </c>
      <c r="O20" s="75">
        <f t="shared" si="58"/>
        <v>531</v>
      </c>
      <c r="P20" s="75">
        <f t="shared" si="58"/>
        <v>609</v>
      </c>
      <c r="Q20" s="75">
        <f t="shared" ref="Q20" si="59">+SUM(R20:V20)</f>
        <v>1779</v>
      </c>
      <c r="R20" s="75">
        <f>R12+R14+R16+R18</f>
        <v>548</v>
      </c>
      <c r="S20" s="75">
        <f t="shared" ref="S20:V20" si="60">S12+S14+S16+S18</f>
        <v>729</v>
      </c>
      <c r="T20" s="75">
        <f t="shared" si="60"/>
        <v>131</v>
      </c>
      <c r="U20" s="75">
        <f t="shared" si="60"/>
        <v>150</v>
      </c>
      <c r="V20" s="75">
        <f t="shared" si="60"/>
        <v>221</v>
      </c>
      <c r="W20" s="75">
        <f t="shared" ref="W20" si="61">B20+G20+L20+Q20</f>
        <v>7968</v>
      </c>
      <c r="X20" s="44"/>
    </row>
    <row r="21" spans="1:24" s="1" customFormat="1" ht="39.950000000000003" customHeight="1">
      <c r="A21" s="125"/>
      <c r="B21" s="86">
        <f t="shared" ref="B21:W21" si="62">B20/B8</f>
        <v>1</v>
      </c>
      <c r="C21" s="86">
        <f t="shared" si="62"/>
        <v>1</v>
      </c>
      <c r="D21" s="86">
        <f t="shared" si="62"/>
        <v>1</v>
      </c>
      <c r="E21" s="86">
        <f t="shared" si="62"/>
        <v>1</v>
      </c>
      <c r="F21" s="86">
        <f t="shared" si="62"/>
        <v>1</v>
      </c>
      <c r="G21" s="86">
        <f t="shared" si="62"/>
        <v>0.94592875318066161</v>
      </c>
      <c r="H21" s="86">
        <f t="shared" si="62"/>
        <v>1</v>
      </c>
      <c r="I21" s="86">
        <f t="shared" si="62"/>
        <v>1</v>
      </c>
      <c r="J21" s="86">
        <f t="shared" si="62"/>
        <v>1</v>
      </c>
      <c r="K21" s="86">
        <f t="shared" si="62"/>
        <v>0.6428571428571429</v>
      </c>
      <c r="L21" s="86">
        <f t="shared" si="62"/>
        <v>0.96322552060256983</v>
      </c>
      <c r="M21" s="86">
        <f t="shared" si="62"/>
        <v>1</v>
      </c>
      <c r="N21" s="86">
        <f t="shared" si="62"/>
        <v>1</v>
      </c>
      <c r="O21" s="86">
        <f t="shared" si="62"/>
        <v>0.88944723618090449</v>
      </c>
      <c r="P21" s="86">
        <f t="shared" si="62"/>
        <v>0.97284345047923326</v>
      </c>
      <c r="Q21" s="86">
        <f t="shared" si="62"/>
        <v>0.98070562293274532</v>
      </c>
      <c r="R21" s="86">
        <f t="shared" si="62"/>
        <v>0.99636363636363634</v>
      </c>
      <c r="S21" s="86">
        <f t="shared" si="62"/>
        <v>1</v>
      </c>
      <c r="T21" s="86">
        <f t="shared" si="62"/>
        <v>1</v>
      </c>
      <c r="U21" s="86">
        <f t="shared" si="62"/>
        <v>0.83798882681564246</v>
      </c>
      <c r="V21" s="86">
        <f t="shared" si="62"/>
        <v>0.98222222222222222</v>
      </c>
      <c r="W21" s="86">
        <f t="shared" si="62"/>
        <v>0.97515603965242936</v>
      </c>
      <c r="X21" s="45"/>
    </row>
    <row r="22" spans="1:24" s="8" customFormat="1" ht="80.099999999999994" customHeight="1">
      <c r="A22" s="266" t="s">
        <v>55</v>
      </c>
      <c r="B22" s="266"/>
      <c r="C22" s="266"/>
      <c r="D22" s="266"/>
      <c r="E22" s="266"/>
      <c r="F22" s="266"/>
      <c r="G22" s="266"/>
      <c r="H22" s="266"/>
      <c r="I22" s="266"/>
      <c r="J22" s="266"/>
      <c r="K22" s="266"/>
      <c r="L22" s="266"/>
      <c r="M22" s="266"/>
      <c r="N22" s="266"/>
      <c r="O22" s="266"/>
      <c r="P22" s="266"/>
      <c r="Q22" s="266"/>
      <c r="R22" s="266"/>
      <c r="S22" s="266"/>
      <c r="T22" s="266"/>
      <c r="U22" s="266"/>
      <c r="V22" s="266"/>
      <c r="W22" s="266"/>
      <c r="X22" s="43" t="s">
        <v>131</v>
      </c>
    </row>
    <row r="23" spans="1:24" ht="39.950000000000003" customHeight="1">
      <c r="A23" s="163" t="s">
        <v>312</v>
      </c>
      <c r="B23" s="164">
        <f>SUM(C23:F23)</f>
        <v>4955</v>
      </c>
      <c r="C23" s="164">
        <v>278</v>
      </c>
      <c r="D23" s="164">
        <v>573</v>
      </c>
      <c r="E23" s="164">
        <v>872</v>
      </c>
      <c r="F23" s="164">
        <v>3232</v>
      </c>
      <c r="G23" s="164">
        <f t="shared" ref="G23" si="63">SUM(H23:K23)</f>
        <v>5032</v>
      </c>
      <c r="H23" s="164">
        <v>2098</v>
      </c>
      <c r="I23" s="164">
        <v>1277</v>
      </c>
      <c r="J23" s="164">
        <v>1307</v>
      </c>
      <c r="K23" s="164">
        <v>350</v>
      </c>
      <c r="L23" s="164">
        <f t="shared" ref="L23" si="64">SUM(M23:P23)</f>
        <v>2982</v>
      </c>
      <c r="M23" s="164">
        <v>1260</v>
      </c>
      <c r="N23" s="164">
        <v>357</v>
      </c>
      <c r="O23" s="164">
        <v>563</v>
      </c>
      <c r="P23" s="164">
        <v>802</v>
      </c>
      <c r="Q23" s="164">
        <f t="shared" ref="Q23" si="65">+SUM(R23:V23)</f>
        <v>5268</v>
      </c>
      <c r="R23" s="164">
        <v>2242</v>
      </c>
      <c r="S23" s="164">
        <v>2374</v>
      </c>
      <c r="T23" s="164">
        <v>406</v>
      </c>
      <c r="U23" s="164">
        <v>54</v>
      </c>
      <c r="V23" s="164">
        <v>192</v>
      </c>
      <c r="W23" s="164">
        <f t="shared" ref="W23" si="66">B23+G23+L23+Q23</f>
        <v>18237</v>
      </c>
      <c r="X23" s="44"/>
    </row>
    <row r="24" spans="1:24" ht="39.950000000000003" customHeight="1">
      <c r="A24" s="168"/>
      <c r="B24" s="167">
        <f t="shared" ref="B24:W24" si="67">B23/B10</f>
        <v>0.62492117543195869</v>
      </c>
      <c r="C24" s="167">
        <f t="shared" si="67"/>
        <v>0.56504065040650409</v>
      </c>
      <c r="D24" s="167">
        <f t="shared" si="67"/>
        <v>0.40154169586545202</v>
      </c>
      <c r="E24" s="167">
        <f t="shared" si="67"/>
        <v>0.37106382978723407</v>
      </c>
      <c r="F24" s="167">
        <f t="shared" si="67"/>
        <v>0.88306010928961753</v>
      </c>
      <c r="G24" s="167">
        <f t="shared" si="67"/>
        <v>0.86105407255304589</v>
      </c>
      <c r="H24" s="167">
        <f t="shared" si="67"/>
        <v>0.9437696806117859</v>
      </c>
      <c r="I24" s="167">
        <f t="shared" si="67"/>
        <v>0.67494714587737847</v>
      </c>
      <c r="J24" s="167">
        <f t="shared" si="67"/>
        <v>1</v>
      </c>
      <c r="K24" s="167">
        <f t="shared" si="67"/>
        <v>0.82938388625592419</v>
      </c>
      <c r="L24" s="167">
        <f t="shared" si="67"/>
        <v>0.39051859612362494</v>
      </c>
      <c r="M24" s="167">
        <f t="shared" si="67"/>
        <v>0.40475425634436235</v>
      </c>
      <c r="N24" s="167">
        <f t="shared" si="67"/>
        <v>0.59203980099502485</v>
      </c>
      <c r="O24" s="167">
        <f t="shared" si="67"/>
        <v>0.30123060460139112</v>
      </c>
      <c r="P24" s="167">
        <f t="shared" si="67"/>
        <v>0.39102876645538759</v>
      </c>
      <c r="Q24" s="167">
        <f t="shared" si="67"/>
        <v>0.83805281578110091</v>
      </c>
      <c r="R24" s="167">
        <f t="shared" si="67"/>
        <v>0.9781849912739965</v>
      </c>
      <c r="S24" s="167">
        <f t="shared" si="67"/>
        <v>1</v>
      </c>
      <c r="T24" s="167">
        <f t="shared" si="67"/>
        <v>0.86016949152542377</v>
      </c>
      <c r="U24" s="167">
        <f t="shared" si="67"/>
        <v>8.3591331269349839E-2</v>
      </c>
      <c r="V24" s="167">
        <f t="shared" si="67"/>
        <v>0.38247011952191234</v>
      </c>
      <c r="W24" s="167">
        <f t="shared" si="67"/>
        <v>0.65849431305289763</v>
      </c>
      <c r="X24" s="45"/>
    </row>
    <row r="25" spans="1:24" ht="39.950000000000003" customHeight="1">
      <c r="A25" s="72" t="s">
        <v>322</v>
      </c>
      <c r="B25" s="73">
        <f>SUM(C25:F25)</f>
        <v>1628</v>
      </c>
      <c r="C25" s="27">
        <v>114</v>
      </c>
      <c r="D25" s="27">
        <v>186</v>
      </c>
      <c r="E25" s="27">
        <v>172</v>
      </c>
      <c r="F25" s="27">
        <v>1156</v>
      </c>
      <c r="G25" s="73">
        <f t="shared" ref="G25" si="68">SUM(H25:K25)</f>
        <v>1360</v>
      </c>
      <c r="H25" s="27">
        <v>510</v>
      </c>
      <c r="I25" s="27">
        <v>320</v>
      </c>
      <c r="J25" s="27">
        <v>377</v>
      </c>
      <c r="K25" s="27">
        <v>153</v>
      </c>
      <c r="L25" s="73">
        <f t="shared" ref="L25" si="69">SUM(M25:P25)</f>
        <v>976</v>
      </c>
      <c r="M25" s="27">
        <v>389</v>
      </c>
      <c r="N25" s="27">
        <v>86</v>
      </c>
      <c r="O25" s="27">
        <v>123</v>
      </c>
      <c r="P25" s="27">
        <v>378</v>
      </c>
      <c r="Q25" s="73">
        <f t="shared" ref="Q25" si="70">+SUM(R25:V25)</f>
        <v>1497</v>
      </c>
      <c r="R25" s="27">
        <v>548</v>
      </c>
      <c r="S25" s="27">
        <v>729</v>
      </c>
      <c r="T25" s="27">
        <v>131</v>
      </c>
      <c r="U25" s="27">
        <v>10</v>
      </c>
      <c r="V25" s="27">
        <v>79</v>
      </c>
      <c r="W25" s="5">
        <f t="shared" ref="W25" si="71">B25+G25+L25+Q25</f>
        <v>5461</v>
      </c>
      <c r="X25" s="44"/>
    </row>
    <row r="26" spans="1:24" ht="39.950000000000003" customHeight="1">
      <c r="A26" s="124"/>
      <c r="B26" s="82">
        <f t="shared" ref="B26:W26" si="72">B25/B12</f>
        <v>0.64398734177215189</v>
      </c>
      <c r="C26" s="83">
        <f t="shared" si="72"/>
        <v>0.63687150837988826</v>
      </c>
      <c r="D26" s="83">
        <f t="shared" si="72"/>
        <v>0.40522875816993464</v>
      </c>
      <c r="E26" s="83">
        <f t="shared" si="72"/>
        <v>0.29351535836177473</v>
      </c>
      <c r="F26" s="83">
        <f t="shared" si="72"/>
        <v>0.88650306748466257</v>
      </c>
      <c r="G26" s="82">
        <f t="shared" si="72"/>
        <v>0.91459314055144592</v>
      </c>
      <c r="H26" s="83">
        <f t="shared" si="72"/>
        <v>1</v>
      </c>
      <c r="I26" s="83">
        <f t="shared" si="72"/>
        <v>0.71588366890380317</v>
      </c>
      <c r="J26" s="83">
        <f t="shared" si="72"/>
        <v>1</v>
      </c>
      <c r="K26" s="83">
        <f t="shared" si="72"/>
        <v>1</v>
      </c>
      <c r="L26" s="82">
        <f t="shared" si="72"/>
        <v>0.44894204231830726</v>
      </c>
      <c r="M26" s="83">
        <f t="shared" si="72"/>
        <v>0.44558991981672397</v>
      </c>
      <c r="N26" s="83">
        <f t="shared" si="72"/>
        <v>0.53416149068322982</v>
      </c>
      <c r="O26" s="83">
        <f t="shared" si="72"/>
        <v>0.23163841807909605</v>
      </c>
      <c r="P26" s="83">
        <f t="shared" si="72"/>
        <v>0.62068965517241381</v>
      </c>
      <c r="Q26" s="82">
        <f t="shared" si="72"/>
        <v>0.84148397976391232</v>
      </c>
      <c r="R26" s="83">
        <f t="shared" si="72"/>
        <v>1</v>
      </c>
      <c r="S26" s="83">
        <f t="shared" si="72"/>
        <v>1</v>
      </c>
      <c r="T26" s="83">
        <f t="shared" si="72"/>
        <v>1</v>
      </c>
      <c r="U26" s="83">
        <f t="shared" si="72"/>
        <v>6.6666666666666666E-2</v>
      </c>
      <c r="V26" s="83">
        <f t="shared" si="72"/>
        <v>0.3574660633484163</v>
      </c>
      <c r="W26" s="7">
        <f t="shared" si="72"/>
        <v>0.68536646586345384</v>
      </c>
      <c r="X26" s="45"/>
    </row>
    <row r="27" spans="1:24" ht="39.950000000000003" customHeight="1">
      <c r="A27" s="72" t="s">
        <v>183</v>
      </c>
      <c r="B27" s="183">
        <f>SUM(C27:F27)</f>
        <v>0</v>
      </c>
      <c r="C27" s="130"/>
      <c r="D27" s="130"/>
      <c r="E27" s="130"/>
      <c r="F27" s="130"/>
      <c r="G27" s="183">
        <f t="shared" ref="G27" si="73">SUM(H27:K27)</f>
        <v>0</v>
      </c>
      <c r="H27" s="130"/>
      <c r="I27" s="130"/>
      <c r="J27" s="130"/>
      <c r="K27" s="130"/>
      <c r="L27" s="183">
        <f t="shared" ref="L27" si="74">SUM(M27:P27)</f>
        <v>0</v>
      </c>
      <c r="M27" s="130"/>
      <c r="N27" s="130"/>
      <c r="O27" s="130"/>
      <c r="P27" s="130"/>
      <c r="Q27" s="183">
        <f t="shared" ref="Q27" si="75">+SUM(R27:V27)</f>
        <v>0</v>
      </c>
      <c r="R27" s="130"/>
      <c r="S27" s="130"/>
      <c r="T27" s="130"/>
      <c r="U27" s="130"/>
      <c r="V27" s="130"/>
      <c r="W27" s="187">
        <f t="shared" ref="W27" si="76">B27+G27+L27+Q27</f>
        <v>0</v>
      </c>
      <c r="X27" s="44"/>
    </row>
    <row r="28" spans="1:24" ht="39.950000000000003" customHeight="1">
      <c r="A28" s="124"/>
      <c r="B28" s="184" t="e">
        <f t="shared" ref="B28:W28" si="77">B27/B14</f>
        <v>#DIV/0!</v>
      </c>
      <c r="C28" s="144" t="e">
        <f t="shared" si="77"/>
        <v>#DIV/0!</v>
      </c>
      <c r="D28" s="144" t="e">
        <f t="shared" si="77"/>
        <v>#DIV/0!</v>
      </c>
      <c r="E28" s="144" t="e">
        <f t="shared" si="77"/>
        <v>#DIV/0!</v>
      </c>
      <c r="F28" s="144" t="e">
        <f t="shared" si="77"/>
        <v>#DIV/0!</v>
      </c>
      <c r="G28" s="184" t="e">
        <f t="shared" si="77"/>
        <v>#DIV/0!</v>
      </c>
      <c r="H28" s="144" t="e">
        <f t="shared" si="77"/>
        <v>#DIV/0!</v>
      </c>
      <c r="I28" s="144" t="e">
        <f t="shared" si="77"/>
        <v>#DIV/0!</v>
      </c>
      <c r="J28" s="144" t="e">
        <f t="shared" si="77"/>
        <v>#DIV/0!</v>
      </c>
      <c r="K28" s="144" t="e">
        <f t="shared" si="77"/>
        <v>#DIV/0!</v>
      </c>
      <c r="L28" s="184" t="e">
        <f t="shared" si="77"/>
        <v>#DIV/0!</v>
      </c>
      <c r="M28" s="144" t="e">
        <f t="shared" si="77"/>
        <v>#DIV/0!</v>
      </c>
      <c r="N28" s="144" t="e">
        <f t="shared" si="77"/>
        <v>#DIV/0!</v>
      </c>
      <c r="O28" s="144" t="e">
        <f t="shared" si="77"/>
        <v>#DIV/0!</v>
      </c>
      <c r="P28" s="144" t="e">
        <f t="shared" si="77"/>
        <v>#DIV/0!</v>
      </c>
      <c r="Q28" s="184" t="e">
        <f t="shared" si="77"/>
        <v>#DIV/0!</v>
      </c>
      <c r="R28" s="144" t="e">
        <f t="shared" si="77"/>
        <v>#DIV/0!</v>
      </c>
      <c r="S28" s="144" t="e">
        <f t="shared" si="77"/>
        <v>#DIV/0!</v>
      </c>
      <c r="T28" s="144" t="e">
        <f t="shared" si="77"/>
        <v>#DIV/0!</v>
      </c>
      <c r="U28" s="144" t="e">
        <f t="shared" si="77"/>
        <v>#DIV/0!</v>
      </c>
      <c r="V28" s="144" t="e">
        <f t="shared" si="77"/>
        <v>#DIV/0!</v>
      </c>
      <c r="W28" s="189" t="e">
        <f t="shared" si="77"/>
        <v>#DIV/0!</v>
      </c>
      <c r="X28" s="45"/>
    </row>
    <row r="29" spans="1:24" ht="39.950000000000003" customHeight="1">
      <c r="A29" s="72" t="s">
        <v>320</v>
      </c>
      <c r="B29" s="183">
        <f>SUM(C29:F29)</f>
        <v>0</v>
      </c>
      <c r="C29" s="130"/>
      <c r="D29" s="130"/>
      <c r="E29" s="130"/>
      <c r="F29" s="130"/>
      <c r="G29" s="183">
        <f t="shared" ref="G29" si="78">SUM(H29:K29)</f>
        <v>0</v>
      </c>
      <c r="H29" s="130"/>
      <c r="I29" s="130"/>
      <c r="J29" s="130"/>
      <c r="K29" s="130"/>
      <c r="L29" s="183">
        <f t="shared" ref="L29" si="79">SUM(M29:P29)</f>
        <v>0</v>
      </c>
      <c r="M29" s="130"/>
      <c r="N29" s="130"/>
      <c r="O29" s="130"/>
      <c r="P29" s="130"/>
      <c r="Q29" s="183">
        <f t="shared" ref="Q29" si="80">+SUM(R29:V29)</f>
        <v>0</v>
      </c>
      <c r="R29" s="130"/>
      <c r="S29" s="130"/>
      <c r="T29" s="130"/>
      <c r="U29" s="130"/>
      <c r="V29" s="130"/>
      <c r="W29" s="187">
        <f t="shared" ref="W29" si="81">B29+G29+L29+Q29</f>
        <v>0</v>
      </c>
      <c r="X29" s="44"/>
    </row>
    <row r="30" spans="1:24" ht="39.950000000000003" customHeight="1">
      <c r="A30" s="124"/>
      <c r="B30" s="184" t="e">
        <f t="shared" ref="B30:W30" si="82">B29/B16</f>
        <v>#DIV/0!</v>
      </c>
      <c r="C30" s="144" t="e">
        <f t="shared" si="82"/>
        <v>#DIV/0!</v>
      </c>
      <c r="D30" s="144" t="e">
        <f t="shared" si="82"/>
        <v>#DIV/0!</v>
      </c>
      <c r="E30" s="144" t="e">
        <f t="shared" si="82"/>
        <v>#DIV/0!</v>
      </c>
      <c r="F30" s="144" t="e">
        <f t="shared" si="82"/>
        <v>#DIV/0!</v>
      </c>
      <c r="G30" s="184" t="e">
        <f t="shared" si="82"/>
        <v>#DIV/0!</v>
      </c>
      <c r="H30" s="144" t="e">
        <f t="shared" si="82"/>
        <v>#DIV/0!</v>
      </c>
      <c r="I30" s="144" t="e">
        <f t="shared" si="82"/>
        <v>#DIV/0!</v>
      </c>
      <c r="J30" s="144" t="e">
        <f t="shared" si="82"/>
        <v>#DIV/0!</v>
      </c>
      <c r="K30" s="144" t="e">
        <f t="shared" si="82"/>
        <v>#DIV/0!</v>
      </c>
      <c r="L30" s="184" t="e">
        <f t="shared" si="82"/>
        <v>#DIV/0!</v>
      </c>
      <c r="M30" s="144" t="e">
        <f t="shared" si="82"/>
        <v>#DIV/0!</v>
      </c>
      <c r="N30" s="144" t="e">
        <f t="shared" si="82"/>
        <v>#DIV/0!</v>
      </c>
      <c r="O30" s="144" t="e">
        <f t="shared" si="82"/>
        <v>#DIV/0!</v>
      </c>
      <c r="P30" s="144" t="e">
        <f t="shared" si="82"/>
        <v>#DIV/0!</v>
      </c>
      <c r="Q30" s="184" t="e">
        <f t="shared" si="82"/>
        <v>#DIV/0!</v>
      </c>
      <c r="R30" s="144" t="e">
        <f t="shared" si="82"/>
        <v>#DIV/0!</v>
      </c>
      <c r="S30" s="144" t="e">
        <f t="shared" si="82"/>
        <v>#DIV/0!</v>
      </c>
      <c r="T30" s="144" t="e">
        <f t="shared" si="82"/>
        <v>#DIV/0!</v>
      </c>
      <c r="U30" s="144" t="e">
        <f t="shared" si="82"/>
        <v>#DIV/0!</v>
      </c>
      <c r="V30" s="144" t="e">
        <f t="shared" si="82"/>
        <v>#DIV/0!</v>
      </c>
      <c r="W30" s="189" t="e">
        <f t="shared" si="82"/>
        <v>#DIV/0!</v>
      </c>
      <c r="X30" s="45"/>
    </row>
    <row r="31" spans="1:24" ht="39.950000000000003" customHeight="1">
      <c r="A31" s="72" t="s">
        <v>185</v>
      </c>
      <c r="B31" s="183">
        <f>SUM(C31:F31)</f>
        <v>0</v>
      </c>
      <c r="C31" s="130"/>
      <c r="D31" s="130"/>
      <c r="E31" s="130"/>
      <c r="F31" s="130"/>
      <c r="G31" s="183">
        <f t="shared" ref="G31" si="83">SUM(H31:K31)</f>
        <v>0</v>
      </c>
      <c r="H31" s="130"/>
      <c r="I31" s="130"/>
      <c r="J31" s="130"/>
      <c r="K31" s="130"/>
      <c r="L31" s="183">
        <f t="shared" ref="L31" si="84">SUM(M31:P31)</f>
        <v>0</v>
      </c>
      <c r="M31" s="130"/>
      <c r="N31" s="130"/>
      <c r="O31" s="130"/>
      <c r="P31" s="130"/>
      <c r="Q31" s="183">
        <f t="shared" ref="Q31" si="85">+SUM(R31:V31)</f>
        <v>0</v>
      </c>
      <c r="R31" s="130"/>
      <c r="S31" s="130"/>
      <c r="T31" s="130"/>
      <c r="U31" s="130"/>
      <c r="V31" s="130"/>
      <c r="W31" s="187">
        <f t="shared" ref="W31" si="86">B31+G31+L31+Q31</f>
        <v>0</v>
      </c>
      <c r="X31" s="44"/>
    </row>
    <row r="32" spans="1:24" ht="39.950000000000003" customHeight="1">
      <c r="A32" s="124"/>
      <c r="B32" s="184" t="e">
        <f t="shared" ref="B32:W32" si="87">B31/B18</f>
        <v>#DIV/0!</v>
      </c>
      <c r="C32" s="144" t="e">
        <f t="shared" si="87"/>
        <v>#DIV/0!</v>
      </c>
      <c r="D32" s="144" t="e">
        <f t="shared" si="87"/>
        <v>#DIV/0!</v>
      </c>
      <c r="E32" s="144" t="e">
        <f t="shared" si="87"/>
        <v>#DIV/0!</v>
      </c>
      <c r="F32" s="144" t="e">
        <f t="shared" si="87"/>
        <v>#DIV/0!</v>
      </c>
      <c r="G32" s="184" t="e">
        <f t="shared" si="87"/>
        <v>#DIV/0!</v>
      </c>
      <c r="H32" s="144" t="e">
        <f t="shared" si="87"/>
        <v>#DIV/0!</v>
      </c>
      <c r="I32" s="144" t="e">
        <f t="shared" si="87"/>
        <v>#DIV/0!</v>
      </c>
      <c r="J32" s="144" t="e">
        <f t="shared" si="87"/>
        <v>#DIV/0!</v>
      </c>
      <c r="K32" s="144" t="e">
        <f t="shared" si="87"/>
        <v>#DIV/0!</v>
      </c>
      <c r="L32" s="184" t="e">
        <f t="shared" si="87"/>
        <v>#DIV/0!</v>
      </c>
      <c r="M32" s="144" t="e">
        <f t="shared" si="87"/>
        <v>#DIV/0!</v>
      </c>
      <c r="N32" s="144" t="e">
        <f t="shared" si="87"/>
        <v>#DIV/0!</v>
      </c>
      <c r="O32" s="144" t="e">
        <f t="shared" si="87"/>
        <v>#DIV/0!</v>
      </c>
      <c r="P32" s="144" t="e">
        <f t="shared" si="87"/>
        <v>#DIV/0!</v>
      </c>
      <c r="Q32" s="184" t="e">
        <f t="shared" si="87"/>
        <v>#DIV/0!</v>
      </c>
      <c r="R32" s="144" t="e">
        <f t="shared" si="87"/>
        <v>#DIV/0!</v>
      </c>
      <c r="S32" s="144" t="e">
        <f t="shared" si="87"/>
        <v>#DIV/0!</v>
      </c>
      <c r="T32" s="144" t="e">
        <f t="shared" si="87"/>
        <v>#DIV/0!</v>
      </c>
      <c r="U32" s="144" t="e">
        <f t="shared" si="87"/>
        <v>#DIV/0!</v>
      </c>
      <c r="V32" s="144" t="e">
        <f t="shared" si="87"/>
        <v>#DIV/0!</v>
      </c>
      <c r="W32" s="189" t="e">
        <f t="shared" si="87"/>
        <v>#DIV/0!</v>
      </c>
      <c r="X32" s="45"/>
    </row>
    <row r="33" spans="1:24" ht="39.950000000000003" customHeight="1">
      <c r="A33" s="74" t="s">
        <v>321</v>
      </c>
      <c r="B33" s="75">
        <f>SUM(C33:F33)</f>
        <v>1628</v>
      </c>
      <c r="C33" s="75">
        <f>C25+C27+C29+C31</f>
        <v>114</v>
      </c>
      <c r="D33" s="75">
        <f t="shared" ref="D33:F33" si="88">D25+D27+D29+D31</f>
        <v>186</v>
      </c>
      <c r="E33" s="75">
        <f t="shared" si="88"/>
        <v>172</v>
      </c>
      <c r="F33" s="75">
        <f t="shared" si="88"/>
        <v>1156</v>
      </c>
      <c r="G33" s="75">
        <f t="shared" ref="G33" si="89">SUM(H33:K33)</f>
        <v>1360</v>
      </c>
      <c r="H33" s="75">
        <f>H25+H27+H29+H31</f>
        <v>510</v>
      </c>
      <c r="I33" s="75">
        <f t="shared" ref="I33:P33" si="90">I25+I27+I29+I31</f>
        <v>320</v>
      </c>
      <c r="J33" s="75">
        <f t="shared" si="90"/>
        <v>377</v>
      </c>
      <c r="K33" s="75">
        <f t="shared" si="90"/>
        <v>153</v>
      </c>
      <c r="L33" s="75">
        <f t="shared" ref="L33" si="91">SUM(M33:P33)</f>
        <v>976</v>
      </c>
      <c r="M33" s="75">
        <f t="shared" si="90"/>
        <v>389</v>
      </c>
      <c r="N33" s="75">
        <f t="shared" si="90"/>
        <v>86</v>
      </c>
      <c r="O33" s="75">
        <f t="shared" si="90"/>
        <v>123</v>
      </c>
      <c r="P33" s="75">
        <f t="shared" si="90"/>
        <v>378</v>
      </c>
      <c r="Q33" s="75">
        <f t="shared" ref="Q33" si="92">+SUM(R33:V33)</f>
        <v>1497</v>
      </c>
      <c r="R33" s="75">
        <f>R25+R27+R29+R31</f>
        <v>548</v>
      </c>
      <c r="S33" s="75">
        <f t="shared" ref="S33:V33" si="93">S25+S27+S29+S31</f>
        <v>729</v>
      </c>
      <c r="T33" s="75">
        <f t="shared" si="93"/>
        <v>131</v>
      </c>
      <c r="U33" s="75">
        <f t="shared" si="93"/>
        <v>10</v>
      </c>
      <c r="V33" s="75">
        <f t="shared" si="93"/>
        <v>79</v>
      </c>
      <c r="W33" s="75">
        <f t="shared" ref="W33" si="94">B33+G33+L33+Q33</f>
        <v>5461</v>
      </c>
      <c r="X33" s="44"/>
    </row>
    <row r="34" spans="1:24" ht="39.950000000000003" customHeight="1">
      <c r="A34" s="125"/>
      <c r="B34" s="86">
        <f t="shared" ref="B34:W34" si="95">B33/B20</f>
        <v>0.64398734177215189</v>
      </c>
      <c r="C34" s="86">
        <f t="shared" si="95"/>
        <v>0.63687150837988826</v>
      </c>
      <c r="D34" s="86">
        <f t="shared" si="95"/>
        <v>0.40522875816993464</v>
      </c>
      <c r="E34" s="86">
        <f t="shared" si="95"/>
        <v>0.29351535836177473</v>
      </c>
      <c r="F34" s="86">
        <f t="shared" si="95"/>
        <v>0.88650306748466257</v>
      </c>
      <c r="G34" s="86">
        <f t="shared" si="95"/>
        <v>0.91459314055144592</v>
      </c>
      <c r="H34" s="86">
        <f t="shared" si="95"/>
        <v>1</v>
      </c>
      <c r="I34" s="86">
        <f t="shared" si="95"/>
        <v>0.71588366890380317</v>
      </c>
      <c r="J34" s="86">
        <f t="shared" si="95"/>
        <v>1</v>
      </c>
      <c r="K34" s="86">
        <f t="shared" si="95"/>
        <v>1</v>
      </c>
      <c r="L34" s="86">
        <f t="shared" si="95"/>
        <v>0.44894204231830726</v>
      </c>
      <c r="M34" s="86">
        <f t="shared" si="95"/>
        <v>0.44558991981672397</v>
      </c>
      <c r="N34" s="86">
        <f t="shared" si="95"/>
        <v>0.53416149068322982</v>
      </c>
      <c r="O34" s="86">
        <f t="shared" si="95"/>
        <v>0.23163841807909605</v>
      </c>
      <c r="P34" s="86">
        <f t="shared" si="95"/>
        <v>0.62068965517241381</v>
      </c>
      <c r="Q34" s="86">
        <f t="shared" si="95"/>
        <v>0.84148397976391232</v>
      </c>
      <c r="R34" s="86">
        <f t="shared" si="95"/>
        <v>1</v>
      </c>
      <c r="S34" s="86">
        <f t="shared" si="95"/>
        <v>1</v>
      </c>
      <c r="T34" s="86">
        <f t="shared" si="95"/>
        <v>1</v>
      </c>
      <c r="U34" s="86">
        <f t="shared" si="95"/>
        <v>6.6666666666666666E-2</v>
      </c>
      <c r="V34" s="86">
        <f t="shared" si="95"/>
        <v>0.3574660633484163</v>
      </c>
      <c r="W34" s="86">
        <f t="shared" si="95"/>
        <v>0.68536646586345384</v>
      </c>
      <c r="X34" s="45"/>
    </row>
    <row r="35" spans="1:24" ht="80.099999999999994" customHeight="1">
      <c r="A35" s="266" t="s">
        <v>56</v>
      </c>
      <c r="B35" s="266"/>
      <c r="C35" s="266"/>
      <c r="D35" s="266"/>
      <c r="E35" s="266"/>
      <c r="F35" s="266"/>
      <c r="G35" s="266"/>
      <c r="H35" s="266"/>
      <c r="I35" s="266"/>
      <c r="J35" s="266"/>
      <c r="K35" s="266"/>
      <c r="L35" s="266"/>
      <c r="M35" s="266"/>
      <c r="N35" s="266"/>
      <c r="O35" s="266"/>
      <c r="P35" s="266"/>
      <c r="Q35" s="266"/>
      <c r="R35" s="266"/>
      <c r="S35" s="266"/>
      <c r="T35" s="266"/>
      <c r="U35" s="266"/>
      <c r="V35" s="266"/>
      <c r="W35" s="266"/>
      <c r="X35" s="43" t="s">
        <v>132</v>
      </c>
    </row>
    <row r="36" spans="1:24" ht="39.950000000000003" customHeight="1">
      <c r="A36" s="163" t="s">
        <v>312</v>
      </c>
      <c r="B36" s="164">
        <f>SUM(C36:F36)</f>
        <v>3527</v>
      </c>
      <c r="C36" s="164">
        <v>146</v>
      </c>
      <c r="D36" s="164">
        <v>451</v>
      </c>
      <c r="E36" s="164">
        <v>1208</v>
      </c>
      <c r="F36" s="164">
        <v>1722</v>
      </c>
      <c r="G36" s="164">
        <f t="shared" ref="G36" si="96">SUM(H36:K36)</f>
        <v>1887</v>
      </c>
      <c r="H36" s="164">
        <v>757</v>
      </c>
      <c r="I36" s="164">
        <v>851</v>
      </c>
      <c r="J36" s="164">
        <v>149</v>
      </c>
      <c r="K36" s="164">
        <v>130</v>
      </c>
      <c r="L36" s="164">
        <f t="shared" ref="L36" si="97">SUM(M36:P36)</f>
        <v>2132</v>
      </c>
      <c r="M36" s="164">
        <v>1171</v>
      </c>
      <c r="N36" s="164">
        <v>200</v>
      </c>
      <c r="O36" s="164">
        <v>333</v>
      </c>
      <c r="P36" s="164">
        <v>428</v>
      </c>
      <c r="Q36" s="164">
        <f t="shared" ref="Q36" si="98">+SUM(R36:V36)</f>
        <v>2417</v>
      </c>
      <c r="R36" s="164">
        <v>963</v>
      </c>
      <c r="S36" s="164">
        <v>1051</v>
      </c>
      <c r="T36" s="164">
        <v>179</v>
      </c>
      <c r="U36" s="164">
        <v>130</v>
      </c>
      <c r="V36" s="164">
        <v>94</v>
      </c>
      <c r="W36" s="164">
        <f t="shared" ref="W36" si="99">B36+G36+L36+Q36</f>
        <v>9963</v>
      </c>
      <c r="X36" s="44"/>
    </row>
    <row r="37" spans="1:24" ht="39.950000000000003" customHeight="1">
      <c r="A37" s="168"/>
      <c r="B37" s="167">
        <f t="shared" ref="B37:W37" si="100">B36/B10</f>
        <v>0.44482280237104299</v>
      </c>
      <c r="C37" s="167">
        <f t="shared" si="100"/>
        <v>0.2967479674796748</v>
      </c>
      <c r="D37" s="167">
        <f t="shared" si="100"/>
        <v>0.31604765241765942</v>
      </c>
      <c r="E37" s="167">
        <f t="shared" si="100"/>
        <v>0.51404255319148939</v>
      </c>
      <c r="F37" s="167">
        <f t="shared" si="100"/>
        <v>0.4704918032786885</v>
      </c>
      <c r="G37" s="167">
        <f t="shared" si="100"/>
        <v>0.3228952772073922</v>
      </c>
      <c r="H37" s="167">
        <f t="shared" si="100"/>
        <v>0.34053081421502474</v>
      </c>
      <c r="I37" s="167">
        <f t="shared" si="100"/>
        <v>0.44978858350951373</v>
      </c>
      <c r="J37" s="167">
        <f t="shared" si="100"/>
        <v>0.11400153022188217</v>
      </c>
      <c r="K37" s="167">
        <f t="shared" si="100"/>
        <v>0.30805687203791471</v>
      </c>
      <c r="L37" s="167">
        <f t="shared" si="100"/>
        <v>0.27920377160817184</v>
      </c>
      <c r="M37" s="167">
        <f t="shared" si="100"/>
        <v>0.37616447157083199</v>
      </c>
      <c r="N37" s="167">
        <f t="shared" si="100"/>
        <v>0.33167495854063017</v>
      </c>
      <c r="O37" s="167">
        <f t="shared" si="100"/>
        <v>0.1781701444622793</v>
      </c>
      <c r="P37" s="167">
        <f t="shared" si="100"/>
        <v>0.20867869332033154</v>
      </c>
      <c r="Q37" s="167">
        <f t="shared" si="100"/>
        <v>0.38450524976137446</v>
      </c>
      <c r="R37" s="167">
        <f t="shared" si="100"/>
        <v>0.42015706806282721</v>
      </c>
      <c r="S37" s="167">
        <f t="shared" si="100"/>
        <v>0.44271272114574556</v>
      </c>
      <c r="T37" s="167">
        <f t="shared" si="100"/>
        <v>0.37923728813559321</v>
      </c>
      <c r="U37" s="167">
        <f t="shared" si="100"/>
        <v>0.20123839009287925</v>
      </c>
      <c r="V37" s="167">
        <f t="shared" si="100"/>
        <v>0.18725099601593626</v>
      </c>
      <c r="W37" s="167">
        <f t="shared" si="100"/>
        <v>0.35974002527532045</v>
      </c>
      <c r="X37" s="45"/>
    </row>
    <row r="38" spans="1:24" ht="39.950000000000003" customHeight="1">
      <c r="A38" s="72" t="s">
        <v>322</v>
      </c>
      <c r="B38" s="73">
        <f>SUM(C38:F38)</f>
        <v>1210</v>
      </c>
      <c r="C38" s="27">
        <v>40</v>
      </c>
      <c r="D38" s="27">
        <v>173</v>
      </c>
      <c r="E38" s="27">
        <v>302</v>
      </c>
      <c r="F38" s="27">
        <v>695</v>
      </c>
      <c r="G38" s="73">
        <f t="shared" ref="G38" si="101">SUM(H38:K38)</f>
        <v>451</v>
      </c>
      <c r="H38" s="27">
        <v>192</v>
      </c>
      <c r="I38" s="27">
        <v>195</v>
      </c>
      <c r="J38" s="27">
        <v>31</v>
      </c>
      <c r="K38" s="27">
        <v>33</v>
      </c>
      <c r="L38" s="73">
        <f t="shared" ref="L38" si="102">SUM(M38:P38)</f>
        <v>525</v>
      </c>
      <c r="M38" s="27">
        <v>314</v>
      </c>
      <c r="N38" s="27">
        <v>52</v>
      </c>
      <c r="O38" s="27">
        <v>95</v>
      </c>
      <c r="P38" s="27">
        <v>64</v>
      </c>
      <c r="Q38" s="73">
        <f t="shared" ref="Q38" si="103">+SUM(R38:V38)</f>
        <v>518</v>
      </c>
      <c r="R38" s="27">
        <v>198</v>
      </c>
      <c r="S38" s="27">
        <v>248</v>
      </c>
      <c r="T38" s="27">
        <v>40</v>
      </c>
      <c r="U38" s="27">
        <v>8</v>
      </c>
      <c r="V38" s="27">
        <v>24</v>
      </c>
      <c r="W38" s="5">
        <f t="shared" ref="W38" si="104">B38+G38+L38+Q38</f>
        <v>2704</v>
      </c>
      <c r="X38" s="44"/>
    </row>
    <row r="39" spans="1:24" ht="39.950000000000003" customHeight="1">
      <c r="A39" s="124"/>
      <c r="B39" s="82">
        <f t="shared" ref="B39:W39" si="105">B38/B12</f>
        <v>0.47863924050632911</v>
      </c>
      <c r="C39" s="83">
        <f t="shared" si="105"/>
        <v>0.22346368715083798</v>
      </c>
      <c r="D39" s="83">
        <f t="shared" si="105"/>
        <v>0.37690631808278868</v>
      </c>
      <c r="E39" s="83">
        <f t="shared" si="105"/>
        <v>0.51535836177474403</v>
      </c>
      <c r="F39" s="83">
        <f t="shared" si="105"/>
        <v>0.53297546012269936</v>
      </c>
      <c r="G39" s="82">
        <f t="shared" si="105"/>
        <v>0.30329522528581038</v>
      </c>
      <c r="H39" s="83">
        <f t="shared" si="105"/>
        <v>0.37647058823529411</v>
      </c>
      <c r="I39" s="83">
        <f t="shared" si="105"/>
        <v>0.43624161073825501</v>
      </c>
      <c r="J39" s="83">
        <f t="shared" si="105"/>
        <v>8.2228116710875335E-2</v>
      </c>
      <c r="K39" s="83">
        <f t="shared" si="105"/>
        <v>0.21568627450980393</v>
      </c>
      <c r="L39" s="82">
        <f t="shared" si="105"/>
        <v>0.24149034038638453</v>
      </c>
      <c r="M39" s="83">
        <f t="shared" si="105"/>
        <v>0.35967926689576174</v>
      </c>
      <c r="N39" s="83">
        <f t="shared" si="105"/>
        <v>0.32298136645962733</v>
      </c>
      <c r="O39" s="83">
        <f t="shared" si="105"/>
        <v>0.17890772128060264</v>
      </c>
      <c r="P39" s="83">
        <f t="shared" si="105"/>
        <v>0.10509031198686371</v>
      </c>
      <c r="Q39" s="82">
        <f t="shared" si="105"/>
        <v>0.29117481731309725</v>
      </c>
      <c r="R39" s="83">
        <f t="shared" si="105"/>
        <v>0.36131386861313869</v>
      </c>
      <c r="S39" s="83">
        <f t="shared" si="105"/>
        <v>0.34019204389574759</v>
      </c>
      <c r="T39" s="83">
        <f t="shared" si="105"/>
        <v>0.30534351145038169</v>
      </c>
      <c r="U39" s="83">
        <f t="shared" si="105"/>
        <v>5.3333333333333337E-2</v>
      </c>
      <c r="V39" s="83">
        <f t="shared" si="105"/>
        <v>0.10859728506787331</v>
      </c>
      <c r="W39" s="7">
        <f t="shared" si="105"/>
        <v>0.3393574297188755</v>
      </c>
      <c r="X39" s="45"/>
    </row>
    <row r="40" spans="1:24" ht="39.950000000000003" customHeight="1">
      <c r="A40" s="72" t="s">
        <v>183</v>
      </c>
      <c r="B40" s="183">
        <f>SUM(C40:F40)</f>
        <v>0</v>
      </c>
      <c r="C40" s="130"/>
      <c r="D40" s="130"/>
      <c r="E40" s="130"/>
      <c r="F40" s="130"/>
      <c r="G40" s="183">
        <f t="shared" ref="G40" si="106">SUM(H40:K40)</f>
        <v>0</v>
      </c>
      <c r="H40" s="130"/>
      <c r="I40" s="130"/>
      <c r="J40" s="130"/>
      <c r="K40" s="130"/>
      <c r="L40" s="183">
        <f t="shared" ref="L40" si="107">SUM(M40:P40)</f>
        <v>0</v>
      </c>
      <c r="M40" s="130"/>
      <c r="N40" s="130"/>
      <c r="O40" s="130"/>
      <c r="P40" s="130"/>
      <c r="Q40" s="183">
        <f t="shared" ref="Q40" si="108">+SUM(R40:V40)</f>
        <v>0</v>
      </c>
      <c r="R40" s="130"/>
      <c r="S40" s="130"/>
      <c r="T40" s="130"/>
      <c r="U40" s="130"/>
      <c r="V40" s="130"/>
      <c r="W40" s="187">
        <f t="shared" ref="W40" si="109">B40+G40+L40+Q40</f>
        <v>0</v>
      </c>
      <c r="X40" s="44"/>
    </row>
    <row r="41" spans="1:24" ht="39.950000000000003" customHeight="1">
      <c r="A41" s="124"/>
      <c r="B41" s="184" t="e">
        <f t="shared" ref="B41:W41" si="110">B40/B14</f>
        <v>#DIV/0!</v>
      </c>
      <c r="C41" s="144" t="e">
        <f t="shared" si="110"/>
        <v>#DIV/0!</v>
      </c>
      <c r="D41" s="144" t="e">
        <f t="shared" si="110"/>
        <v>#DIV/0!</v>
      </c>
      <c r="E41" s="144" t="e">
        <f t="shared" si="110"/>
        <v>#DIV/0!</v>
      </c>
      <c r="F41" s="144" t="e">
        <f t="shared" si="110"/>
        <v>#DIV/0!</v>
      </c>
      <c r="G41" s="184" t="e">
        <f t="shared" si="110"/>
        <v>#DIV/0!</v>
      </c>
      <c r="H41" s="144" t="e">
        <f t="shared" si="110"/>
        <v>#DIV/0!</v>
      </c>
      <c r="I41" s="144" t="e">
        <f t="shared" si="110"/>
        <v>#DIV/0!</v>
      </c>
      <c r="J41" s="144" t="e">
        <f t="shared" si="110"/>
        <v>#DIV/0!</v>
      </c>
      <c r="K41" s="144" t="e">
        <f t="shared" si="110"/>
        <v>#DIV/0!</v>
      </c>
      <c r="L41" s="184" t="e">
        <f t="shared" si="110"/>
        <v>#DIV/0!</v>
      </c>
      <c r="M41" s="144" t="e">
        <f t="shared" si="110"/>
        <v>#DIV/0!</v>
      </c>
      <c r="N41" s="144" t="e">
        <f t="shared" si="110"/>
        <v>#DIV/0!</v>
      </c>
      <c r="O41" s="144" t="e">
        <f t="shared" si="110"/>
        <v>#DIV/0!</v>
      </c>
      <c r="P41" s="144" t="e">
        <f t="shared" si="110"/>
        <v>#DIV/0!</v>
      </c>
      <c r="Q41" s="184" t="e">
        <f t="shared" si="110"/>
        <v>#DIV/0!</v>
      </c>
      <c r="R41" s="144" t="e">
        <f t="shared" si="110"/>
        <v>#DIV/0!</v>
      </c>
      <c r="S41" s="144" t="e">
        <f t="shared" si="110"/>
        <v>#DIV/0!</v>
      </c>
      <c r="T41" s="144" t="e">
        <f t="shared" si="110"/>
        <v>#DIV/0!</v>
      </c>
      <c r="U41" s="144" t="e">
        <f t="shared" si="110"/>
        <v>#DIV/0!</v>
      </c>
      <c r="V41" s="144" t="e">
        <f t="shared" si="110"/>
        <v>#DIV/0!</v>
      </c>
      <c r="W41" s="189" t="e">
        <f t="shared" si="110"/>
        <v>#DIV/0!</v>
      </c>
      <c r="X41" s="45"/>
    </row>
    <row r="42" spans="1:24" ht="39.950000000000003" customHeight="1">
      <c r="A42" s="72" t="s">
        <v>320</v>
      </c>
      <c r="B42" s="183">
        <f>SUM(C42:F42)</f>
        <v>0</v>
      </c>
      <c r="C42" s="130"/>
      <c r="D42" s="130"/>
      <c r="E42" s="130"/>
      <c r="F42" s="130"/>
      <c r="G42" s="183">
        <f t="shared" ref="G42" si="111">SUM(H42:K42)</f>
        <v>0</v>
      </c>
      <c r="H42" s="130"/>
      <c r="I42" s="130"/>
      <c r="J42" s="130"/>
      <c r="K42" s="130"/>
      <c r="L42" s="183">
        <f t="shared" ref="L42" si="112">SUM(M42:P42)</f>
        <v>0</v>
      </c>
      <c r="M42" s="130"/>
      <c r="N42" s="130"/>
      <c r="O42" s="130"/>
      <c r="P42" s="130"/>
      <c r="Q42" s="183">
        <f t="shared" ref="Q42" si="113">+SUM(R42:V42)</f>
        <v>0</v>
      </c>
      <c r="R42" s="130"/>
      <c r="S42" s="130"/>
      <c r="T42" s="130"/>
      <c r="U42" s="130"/>
      <c r="V42" s="130"/>
      <c r="W42" s="187">
        <f t="shared" ref="W42" si="114">B42+G42+L42+Q42</f>
        <v>0</v>
      </c>
      <c r="X42" s="44"/>
    </row>
    <row r="43" spans="1:24" ht="39.950000000000003" customHeight="1">
      <c r="A43" s="124"/>
      <c r="B43" s="184" t="e">
        <f t="shared" ref="B43:W43" si="115">B42/B16</f>
        <v>#DIV/0!</v>
      </c>
      <c r="C43" s="144" t="e">
        <f t="shared" si="115"/>
        <v>#DIV/0!</v>
      </c>
      <c r="D43" s="144" t="e">
        <f t="shared" si="115"/>
        <v>#DIV/0!</v>
      </c>
      <c r="E43" s="144" t="e">
        <f t="shared" si="115"/>
        <v>#DIV/0!</v>
      </c>
      <c r="F43" s="144" t="e">
        <f t="shared" si="115"/>
        <v>#DIV/0!</v>
      </c>
      <c r="G43" s="184" t="e">
        <f t="shared" si="115"/>
        <v>#DIV/0!</v>
      </c>
      <c r="H43" s="144" t="e">
        <f t="shared" si="115"/>
        <v>#DIV/0!</v>
      </c>
      <c r="I43" s="144" t="e">
        <f t="shared" si="115"/>
        <v>#DIV/0!</v>
      </c>
      <c r="J43" s="144" t="e">
        <f t="shared" si="115"/>
        <v>#DIV/0!</v>
      </c>
      <c r="K43" s="144" t="e">
        <f t="shared" si="115"/>
        <v>#DIV/0!</v>
      </c>
      <c r="L43" s="184" t="e">
        <f t="shared" si="115"/>
        <v>#DIV/0!</v>
      </c>
      <c r="M43" s="144" t="e">
        <f t="shared" si="115"/>
        <v>#DIV/0!</v>
      </c>
      <c r="N43" s="144" t="e">
        <f t="shared" si="115"/>
        <v>#DIV/0!</v>
      </c>
      <c r="O43" s="144" t="e">
        <f t="shared" si="115"/>
        <v>#DIV/0!</v>
      </c>
      <c r="P43" s="144" t="e">
        <f t="shared" si="115"/>
        <v>#DIV/0!</v>
      </c>
      <c r="Q43" s="184" t="e">
        <f t="shared" si="115"/>
        <v>#DIV/0!</v>
      </c>
      <c r="R43" s="144" t="e">
        <f t="shared" si="115"/>
        <v>#DIV/0!</v>
      </c>
      <c r="S43" s="144" t="e">
        <f t="shared" si="115"/>
        <v>#DIV/0!</v>
      </c>
      <c r="T43" s="144" t="e">
        <f t="shared" si="115"/>
        <v>#DIV/0!</v>
      </c>
      <c r="U43" s="144" t="e">
        <f t="shared" si="115"/>
        <v>#DIV/0!</v>
      </c>
      <c r="V43" s="144" t="e">
        <f t="shared" si="115"/>
        <v>#DIV/0!</v>
      </c>
      <c r="W43" s="189" t="e">
        <f t="shared" si="115"/>
        <v>#DIV/0!</v>
      </c>
      <c r="X43" s="45"/>
    </row>
    <row r="44" spans="1:24" ht="39.950000000000003" customHeight="1">
      <c r="A44" s="72" t="s">
        <v>188</v>
      </c>
      <c r="B44" s="183">
        <f>SUM(C44:F44)</f>
        <v>0</v>
      </c>
      <c r="C44" s="130"/>
      <c r="D44" s="130"/>
      <c r="E44" s="130"/>
      <c r="F44" s="130"/>
      <c r="G44" s="183">
        <f t="shared" ref="G44" si="116">SUM(H44:K44)</f>
        <v>0</v>
      </c>
      <c r="H44" s="130"/>
      <c r="I44" s="130"/>
      <c r="J44" s="130"/>
      <c r="K44" s="130"/>
      <c r="L44" s="183">
        <f t="shared" ref="L44" si="117">SUM(M44:P44)</f>
        <v>0</v>
      </c>
      <c r="M44" s="130"/>
      <c r="N44" s="130"/>
      <c r="O44" s="130"/>
      <c r="P44" s="130"/>
      <c r="Q44" s="183">
        <f t="shared" ref="Q44" si="118">+SUM(R44:V44)</f>
        <v>0</v>
      </c>
      <c r="R44" s="130"/>
      <c r="S44" s="130"/>
      <c r="T44" s="130"/>
      <c r="U44" s="130"/>
      <c r="V44" s="130"/>
      <c r="W44" s="187">
        <f t="shared" ref="W44" si="119">B44+G44+L44+Q44</f>
        <v>0</v>
      </c>
      <c r="X44" s="44"/>
    </row>
    <row r="45" spans="1:24" ht="39.950000000000003" customHeight="1">
      <c r="A45" s="124"/>
      <c r="B45" s="184" t="e">
        <f t="shared" ref="B45:W45" si="120">B44/B18</f>
        <v>#DIV/0!</v>
      </c>
      <c r="C45" s="144" t="e">
        <f t="shared" si="120"/>
        <v>#DIV/0!</v>
      </c>
      <c r="D45" s="144" t="e">
        <f t="shared" si="120"/>
        <v>#DIV/0!</v>
      </c>
      <c r="E45" s="144" t="e">
        <f t="shared" si="120"/>
        <v>#DIV/0!</v>
      </c>
      <c r="F45" s="144" t="e">
        <f t="shared" si="120"/>
        <v>#DIV/0!</v>
      </c>
      <c r="G45" s="184" t="e">
        <f t="shared" si="120"/>
        <v>#DIV/0!</v>
      </c>
      <c r="H45" s="144" t="e">
        <f t="shared" si="120"/>
        <v>#DIV/0!</v>
      </c>
      <c r="I45" s="144" t="e">
        <f t="shared" si="120"/>
        <v>#DIV/0!</v>
      </c>
      <c r="J45" s="144" t="e">
        <f t="shared" si="120"/>
        <v>#DIV/0!</v>
      </c>
      <c r="K45" s="144" t="e">
        <f t="shared" si="120"/>
        <v>#DIV/0!</v>
      </c>
      <c r="L45" s="184" t="e">
        <f t="shared" si="120"/>
        <v>#DIV/0!</v>
      </c>
      <c r="M45" s="144" t="e">
        <f t="shared" si="120"/>
        <v>#DIV/0!</v>
      </c>
      <c r="N45" s="144" t="e">
        <f t="shared" si="120"/>
        <v>#DIV/0!</v>
      </c>
      <c r="O45" s="144" t="e">
        <f t="shared" si="120"/>
        <v>#DIV/0!</v>
      </c>
      <c r="P45" s="144" t="e">
        <f t="shared" si="120"/>
        <v>#DIV/0!</v>
      </c>
      <c r="Q45" s="184" t="e">
        <f t="shared" si="120"/>
        <v>#DIV/0!</v>
      </c>
      <c r="R45" s="144" t="e">
        <f t="shared" si="120"/>
        <v>#DIV/0!</v>
      </c>
      <c r="S45" s="144" t="e">
        <f t="shared" si="120"/>
        <v>#DIV/0!</v>
      </c>
      <c r="T45" s="144" t="e">
        <f t="shared" si="120"/>
        <v>#DIV/0!</v>
      </c>
      <c r="U45" s="144" t="e">
        <f t="shared" si="120"/>
        <v>#DIV/0!</v>
      </c>
      <c r="V45" s="144" t="e">
        <f t="shared" si="120"/>
        <v>#DIV/0!</v>
      </c>
      <c r="W45" s="189" t="e">
        <f t="shared" si="120"/>
        <v>#DIV/0!</v>
      </c>
      <c r="X45" s="45"/>
    </row>
    <row r="46" spans="1:24" ht="39.950000000000003" customHeight="1">
      <c r="A46" s="74" t="s">
        <v>321</v>
      </c>
      <c r="B46" s="75">
        <f>SUM(C46:F46)</f>
        <v>1210</v>
      </c>
      <c r="C46" s="75">
        <f>C38+C40+C42+C44</f>
        <v>40</v>
      </c>
      <c r="D46" s="75">
        <f t="shared" ref="D46:F46" si="121">D38+D40+D42+D44</f>
        <v>173</v>
      </c>
      <c r="E46" s="75">
        <f t="shared" si="121"/>
        <v>302</v>
      </c>
      <c r="F46" s="75">
        <f t="shared" si="121"/>
        <v>695</v>
      </c>
      <c r="G46" s="75">
        <f t="shared" ref="G46" si="122">SUM(H46:K46)</f>
        <v>451</v>
      </c>
      <c r="H46" s="75">
        <f>H38+H40+H42+H44</f>
        <v>192</v>
      </c>
      <c r="I46" s="75">
        <f t="shared" ref="I46:K46" si="123">I38+I40+I42+I44</f>
        <v>195</v>
      </c>
      <c r="J46" s="75">
        <f t="shared" si="123"/>
        <v>31</v>
      </c>
      <c r="K46" s="75">
        <f t="shared" si="123"/>
        <v>33</v>
      </c>
      <c r="L46" s="75">
        <f t="shared" ref="L46" si="124">SUM(M46:P46)</f>
        <v>525</v>
      </c>
      <c r="M46" s="75">
        <f>M38+M40+M42+M44</f>
        <v>314</v>
      </c>
      <c r="N46" s="75">
        <f t="shared" ref="N46:P46" si="125">N38+N40+N42+N44</f>
        <v>52</v>
      </c>
      <c r="O46" s="75">
        <f t="shared" si="125"/>
        <v>95</v>
      </c>
      <c r="P46" s="75">
        <f t="shared" si="125"/>
        <v>64</v>
      </c>
      <c r="Q46" s="75">
        <f t="shared" ref="Q46" si="126">+SUM(R46:V46)</f>
        <v>518</v>
      </c>
      <c r="R46" s="75">
        <f>R38+R40+R42+R44</f>
        <v>198</v>
      </c>
      <c r="S46" s="75">
        <f t="shared" ref="S46:V46" si="127">S38+S40+S42+S44</f>
        <v>248</v>
      </c>
      <c r="T46" s="75">
        <f t="shared" si="127"/>
        <v>40</v>
      </c>
      <c r="U46" s="75">
        <f t="shared" si="127"/>
        <v>8</v>
      </c>
      <c r="V46" s="75">
        <f t="shared" si="127"/>
        <v>24</v>
      </c>
      <c r="W46" s="75">
        <f t="shared" ref="W46" si="128">B46+G46+L46+Q46</f>
        <v>2704</v>
      </c>
      <c r="X46" s="44"/>
    </row>
    <row r="47" spans="1:24" ht="39.950000000000003" customHeight="1">
      <c r="A47" s="125"/>
      <c r="B47" s="86">
        <f t="shared" ref="B47:W47" si="129">B46/B20</f>
        <v>0.47863924050632911</v>
      </c>
      <c r="C47" s="86">
        <f t="shared" si="129"/>
        <v>0.22346368715083798</v>
      </c>
      <c r="D47" s="86">
        <f t="shared" si="129"/>
        <v>0.37690631808278868</v>
      </c>
      <c r="E47" s="86">
        <f t="shared" si="129"/>
        <v>0.51535836177474403</v>
      </c>
      <c r="F47" s="86">
        <f t="shared" si="129"/>
        <v>0.53297546012269936</v>
      </c>
      <c r="G47" s="86">
        <f t="shared" si="129"/>
        <v>0.30329522528581038</v>
      </c>
      <c r="H47" s="86">
        <f t="shared" si="129"/>
        <v>0.37647058823529411</v>
      </c>
      <c r="I47" s="86">
        <f t="shared" si="129"/>
        <v>0.43624161073825501</v>
      </c>
      <c r="J47" s="86">
        <f t="shared" si="129"/>
        <v>8.2228116710875335E-2</v>
      </c>
      <c r="K47" s="86">
        <f t="shared" si="129"/>
        <v>0.21568627450980393</v>
      </c>
      <c r="L47" s="86">
        <f t="shared" si="129"/>
        <v>0.24149034038638453</v>
      </c>
      <c r="M47" s="86">
        <f t="shared" si="129"/>
        <v>0.35967926689576174</v>
      </c>
      <c r="N47" s="86">
        <f t="shared" si="129"/>
        <v>0.32298136645962733</v>
      </c>
      <c r="O47" s="86">
        <f t="shared" si="129"/>
        <v>0.17890772128060264</v>
      </c>
      <c r="P47" s="86">
        <f t="shared" si="129"/>
        <v>0.10509031198686371</v>
      </c>
      <c r="Q47" s="86">
        <f t="shared" si="129"/>
        <v>0.29117481731309725</v>
      </c>
      <c r="R47" s="86">
        <f t="shared" si="129"/>
        <v>0.36131386861313869</v>
      </c>
      <c r="S47" s="86">
        <f t="shared" si="129"/>
        <v>0.34019204389574759</v>
      </c>
      <c r="T47" s="86">
        <f t="shared" si="129"/>
        <v>0.30534351145038169</v>
      </c>
      <c r="U47" s="86">
        <f t="shared" si="129"/>
        <v>5.3333333333333337E-2</v>
      </c>
      <c r="V47" s="86">
        <f t="shared" si="129"/>
        <v>0.10859728506787331</v>
      </c>
      <c r="W47" s="86">
        <f t="shared" si="129"/>
        <v>0.3393574297188755</v>
      </c>
      <c r="X47" s="45"/>
    </row>
    <row r="48" spans="1:24" ht="80.099999999999994" customHeight="1">
      <c r="A48" s="266" t="s">
        <v>324</v>
      </c>
      <c r="B48" s="266"/>
      <c r="C48" s="266"/>
      <c r="D48" s="266"/>
      <c r="E48" s="266"/>
      <c r="F48" s="266"/>
      <c r="G48" s="266"/>
      <c r="H48" s="266"/>
      <c r="I48" s="266"/>
      <c r="J48" s="266"/>
      <c r="K48" s="266"/>
      <c r="L48" s="266"/>
      <c r="M48" s="266"/>
      <c r="N48" s="266"/>
      <c r="O48" s="266"/>
      <c r="P48" s="266"/>
      <c r="Q48" s="266"/>
      <c r="R48" s="266"/>
      <c r="S48" s="266"/>
      <c r="T48" s="266"/>
      <c r="U48" s="266"/>
      <c r="V48" s="266"/>
      <c r="W48" s="266"/>
      <c r="X48" s="43" t="s">
        <v>133</v>
      </c>
    </row>
    <row r="49" spans="1:24" ht="39.950000000000003" customHeight="1">
      <c r="A49" s="163" t="s">
        <v>186</v>
      </c>
      <c r="B49" s="164">
        <f>SUM(C49:F49)</f>
        <v>2407</v>
      </c>
      <c r="C49" s="164">
        <v>91</v>
      </c>
      <c r="D49" s="164">
        <v>191</v>
      </c>
      <c r="E49" s="164">
        <v>523</v>
      </c>
      <c r="F49" s="164">
        <v>1602</v>
      </c>
      <c r="G49" s="164">
        <f t="shared" ref="G49" si="130">SUM(H49:K49)</f>
        <v>1935</v>
      </c>
      <c r="H49" s="164">
        <v>831</v>
      </c>
      <c r="I49" s="164">
        <v>820</v>
      </c>
      <c r="J49" s="164">
        <v>149</v>
      </c>
      <c r="K49" s="164">
        <v>135</v>
      </c>
      <c r="L49" s="164">
        <f t="shared" ref="L49" si="131">SUM(M49:P49)</f>
        <v>829</v>
      </c>
      <c r="M49" s="164">
        <v>462</v>
      </c>
      <c r="N49" s="164">
        <v>115</v>
      </c>
      <c r="O49" s="164">
        <v>66</v>
      </c>
      <c r="P49" s="164">
        <v>186</v>
      </c>
      <c r="Q49" s="164">
        <f t="shared" ref="Q49" si="132">+SUM(R49:V49)</f>
        <v>2593</v>
      </c>
      <c r="R49" s="164">
        <v>1265</v>
      </c>
      <c r="S49" s="164">
        <v>1051</v>
      </c>
      <c r="T49" s="164">
        <v>223</v>
      </c>
      <c r="U49" s="164">
        <v>11</v>
      </c>
      <c r="V49" s="164">
        <v>43</v>
      </c>
      <c r="W49" s="164">
        <f t="shared" ref="W49" si="133">B49+G49+L49+Q49</f>
        <v>7764</v>
      </c>
      <c r="X49" s="43"/>
    </row>
    <row r="50" spans="1:24" ht="39.950000000000003" customHeight="1">
      <c r="A50" s="166"/>
      <c r="B50" s="167">
        <f t="shared" ref="B50:W50" si="134">B49/B23</f>
        <v>0.48577194752774977</v>
      </c>
      <c r="C50" s="167">
        <f t="shared" si="134"/>
        <v>0.3273381294964029</v>
      </c>
      <c r="D50" s="167">
        <f t="shared" si="134"/>
        <v>0.33333333333333331</v>
      </c>
      <c r="E50" s="167">
        <f t="shared" si="134"/>
        <v>0.59977064220183485</v>
      </c>
      <c r="F50" s="167">
        <f t="shared" si="134"/>
        <v>0.49566831683168316</v>
      </c>
      <c r="G50" s="167">
        <f t="shared" si="134"/>
        <v>0.38453895071542132</v>
      </c>
      <c r="H50" s="167">
        <f t="shared" si="134"/>
        <v>0.39609151572926599</v>
      </c>
      <c r="I50" s="167">
        <f t="shared" si="134"/>
        <v>0.64212999216914646</v>
      </c>
      <c r="J50" s="167">
        <f t="shared" si="134"/>
        <v>0.11400153022188217</v>
      </c>
      <c r="K50" s="167">
        <f t="shared" si="134"/>
        <v>0.38571428571428573</v>
      </c>
      <c r="L50" s="167">
        <f t="shared" si="134"/>
        <v>0.27800134138162308</v>
      </c>
      <c r="M50" s="167">
        <f t="shared" si="134"/>
        <v>0.36666666666666664</v>
      </c>
      <c r="N50" s="167">
        <f t="shared" si="134"/>
        <v>0.32212885154061627</v>
      </c>
      <c r="O50" s="167">
        <f t="shared" si="134"/>
        <v>0.11722912966252221</v>
      </c>
      <c r="P50" s="167">
        <f t="shared" si="134"/>
        <v>0.23192019950124687</v>
      </c>
      <c r="Q50" s="167">
        <f t="shared" si="134"/>
        <v>0.49221716021260442</v>
      </c>
      <c r="R50" s="167">
        <f t="shared" si="134"/>
        <v>0.56422836752899197</v>
      </c>
      <c r="S50" s="167">
        <f t="shared" si="134"/>
        <v>0.44271272114574556</v>
      </c>
      <c r="T50" s="167">
        <f t="shared" si="134"/>
        <v>0.54926108374384242</v>
      </c>
      <c r="U50" s="167">
        <f t="shared" si="134"/>
        <v>0.20370370370370369</v>
      </c>
      <c r="V50" s="167">
        <f t="shared" si="134"/>
        <v>0.22395833333333334</v>
      </c>
      <c r="W50" s="167">
        <f t="shared" si="134"/>
        <v>0.42572791577562097</v>
      </c>
      <c r="X50" s="43"/>
    </row>
    <row r="51" spans="1:24" ht="39.950000000000003" customHeight="1">
      <c r="A51" s="72" t="s">
        <v>322</v>
      </c>
      <c r="B51" s="73">
        <f>SUM(C51:F51)</f>
        <v>890</v>
      </c>
      <c r="C51" s="27">
        <v>37</v>
      </c>
      <c r="D51" s="27">
        <v>83</v>
      </c>
      <c r="E51" s="27">
        <v>111</v>
      </c>
      <c r="F51" s="27">
        <v>659</v>
      </c>
      <c r="G51" s="73">
        <f t="shared" ref="G51" si="135">SUM(H51:K51)</f>
        <v>451</v>
      </c>
      <c r="H51" s="27">
        <v>192</v>
      </c>
      <c r="I51" s="27">
        <v>195</v>
      </c>
      <c r="J51" s="27">
        <v>31</v>
      </c>
      <c r="K51" s="27">
        <v>33</v>
      </c>
      <c r="L51" s="73">
        <f t="shared" ref="L51" si="136">SUM(M51:P51)</f>
        <v>176</v>
      </c>
      <c r="M51" s="27">
        <v>103</v>
      </c>
      <c r="N51" s="27">
        <v>24</v>
      </c>
      <c r="O51" s="27">
        <v>6</v>
      </c>
      <c r="P51" s="27">
        <v>43</v>
      </c>
      <c r="Q51" s="73">
        <f t="shared" ref="Q51" si="137">+SUM(R51:V51)</f>
        <v>494</v>
      </c>
      <c r="R51" s="27">
        <v>198</v>
      </c>
      <c r="S51" s="27">
        <v>248</v>
      </c>
      <c r="T51" s="27">
        <v>40</v>
      </c>
      <c r="U51" s="27">
        <v>1</v>
      </c>
      <c r="V51" s="27">
        <v>7</v>
      </c>
      <c r="W51" s="5">
        <f t="shared" ref="W51" si="138">B51+G51+L51+Q51</f>
        <v>2011</v>
      </c>
      <c r="X51" s="44"/>
    </row>
    <row r="52" spans="1:24" ht="39.950000000000003" customHeight="1">
      <c r="A52" s="124"/>
      <c r="B52" s="82">
        <f t="shared" ref="B52:W52" si="139">B51/B25</f>
        <v>0.54668304668304668</v>
      </c>
      <c r="C52" s="83">
        <f t="shared" si="139"/>
        <v>0.32456140350877194</v>
      </c>
      <c r="D52" s="83">
        <f t="shared" si="139"/>
        <v>0.44623655913978494</v>
      </c>
      <c r="E52" s="83">
        <f t="shared" si="139"/>
        <v>0.64534883720930236</v>
      </c>
      <c r="F52" s="83">
        <f t="shared" si="139"/>
        <v>0.57006920415224915</v>
      </c>
      <c r="G52" s="82">
        <f t="shared" si="139"/>
        <v>0.33161764705882352</v>
      </c>
      <c r="H52" s="83">
        <f t="shared" si="139"/>
        <v>0.37647058823529411</v>
      </c>
      <c r="I52" s="83">
        <f t="shared" si="139"/>
        <v>0.609375</v>
      </c>
      <c r="J52" s="83">
        <f t="shared" si="139"/>
        <v>8.2228116710875335E-2</v>
      </c>
      <c r="K52" s="83">
        <f t="shared" si="139"/>
        <v>0.21568627450980393</v>
      </c>
      <c r="L52" s="82">
        <f t="shared" si="139"/>
        <v>0.18032786885245902</v>
      </c>
      <c r="M52" s="83">
        <f t="shared" si="139"/>
        <v>0.2647814910025707</v>
      </c>
      <c r="N52" s="83">
        <f t="shared" si="139"/>
        <v>0.27906976744186046</v>
      </c>
      <c r="O52" s="83">
        <f t="shared" si="139"/>
        <v>4.878048780487805E-2</v>
      </c>
      <c r="P52" s="83">
        <f t="shared" si="139"/>
        <v>0.11375661375661375</v>
      </c>
      <c r="Q52" s="82">
        <f t="shared" si="139"/>
        <v>0.32999331997327991</v>
      </c>
      <c r="R52" s="83">
        <f t="shared" si="139"/>
        <v>0.36131386861313869</v>
      </c>
      <c r="S52" s="83">
        <f t="shared" si="139"/>
        <v>0.34019204389574759</v>
      </c>
      <c r="T52" s="83">
        <f t="shared" si="139"/>
        <v>0.30534351145038169</v>
      </c>
      <c r="U52" s="83">
        <f t="shared" si="139"/>
        <v>0.1</v>
      </c>
      <c r="V52" s="83">
        <f t="shared" si="139"/>
        <v>8.8607594936708861E-2</v>
      </c>
      <c r="W52" s="7">
        <f t="shared" si="139"/>
        <v>0.36824757370444972</v>
      </c>
      <c r="X52" s="45"/>
    </row>
    <row r="53" spans="1:24" ht="39.950000000000003" customHeight="1">
      <c r="A53" s="72" t="s">
        <v>325</v>
      </c>
      <c r="B53" s="183">
        <f>SUM(C53:F53)</f>
        <v>0</v>
      </c>
      <c r="C53" s="130"/>
      <c r="D53" s="130"/>
      <c r="E53" s="130"/>
      <c r="F53" s="130"/>
      <c r="G53" s="183">
        <f t="shared" ref="G53" si="140">SUM(H53:K53)</f>
        <v>0</v>
      </c>
      <c r="H53" s="130"/>
      <c r="I53" s="130"/>
      <c r="J53" s="130"/>
      <c r="K53" s="130"/>
      <c r="L53" s="183">
        <f t="shared" ref="L53" si="141">SUM(M53:P53)</f>
        <v>0</v>
      </c>
      <c r="M53" s="130"/>
      <c r="N53" s="130"/>
      <c r="O53" s="130"/>
      <c r="P53" s="130"/>
      <c r="Q53" s="183">
        <f t="shared" ref="Q53" si="142">+SUM(R53:V53)</f>
        <v>0</v>
      </c>
      <c r="R53" s="130"/>
      <c r="S53" s="130"/>
      <c r="T53" s="130"/>
      <c r="U53" s="130"/>
      <c r="V53" s="130"/>
      <c r="W53" s="187">
        <f t="shared" ref="W53" si="143">B53+G53+L53+Q53</f>
        <v>0</v>
      </c>
      <c r="X53" s="44"/>
    </row>
    <row r="54" spans="1:24" ht="39.950000000000003" customHeight="1">
      <c r="A54" s="124"/>
      <c r="B54" s="184" t="e">
        <f t="shared" ref="B54:W54" si="144">B53/B27</f>
        <v>#DIV/0!</v>
      </c>
      <c r="C54" s="144" t="e">
        <f t="shared" si="144"/>
        <v>#DIV/0!</v>
      </c>
      <c r="D54" s="144" t="e">
        <f t="shared" si="144"/>
        <v>#DIV/0!</v>
      </c>
      <c r="E54" s="144" t="e">
        <f t="shared" si="144"/>
        <v>#DIV/0!</v>
      </c>
      <c r="F54" s="144" t="e">
        <f t="shared" si="144"/>
        <v>#DIV/0!</v>
      </c>
      <c r="G54" s="184" t="e">
        <f t="shared" si="144"/>
        <v>#DIV/0!</v>
      </c>
      <c r="H54" s="144" t="e">
        <f t="shared" si="144"/>
        <v>#DIV/0!</v>
      </c>
      <c r="I54" s="144" t="e">
        <f t="shared" si="144"/>
        <v>#DIV/0!</v>
      </c>
      <c r="J54" s="144" t="e">
        <f t="shared" si="144"/>
        <v>#DIV/0!</v>
      </c>
      <c r="K54" s="144" t="e">
        <f t="shared" si="144"/>
        <v>#DIV/0!</v>
      </c>
      <c r="L54" s="184" t="e">
        <f t="shared" si="144"/>
        <v>#DIV/0!</v>
      </c>
      <c r="M54" s="144" t="e">
        <f t="shared" si="144"/>
        <v>#DIV/0!</v>
      </c>
      <c r="N54" s="144" t="e">
        <f t="shared" si="144"/>
        <v>#DIV/0!</v>
      </c>
      <c r="O54" s="144" t="e">
        <f t="shared" si="144"/>
        <v>#DIV/0!</v>
      </c>
      <c r="P54" s="144" t="e">
        <f t="shared" si="144"/>
        <v>#DIV/0!</v>
      </c>
      <c r="Q54" s="184" t="e">
        <f t="shared" si="144"/>
        <v>#DIV/0!</v>
      </c>
      <c r="R54" s="144" t="e">
        <f t="shared" si="144"/>
        <v>#DIV/0!</v>
      </c>
      <c r="S54" s="144" t="e">
        <f t="shared" si="144"/>
        <v>#DIV/0!</v>
      </c>
      <c r="T54" s="144" t="e">
        <f t="shared" si="144"/>
        <v>#DIV/0!</v>
      </c>
      <c r="U54" s="144" t="e">
        <f t="shared" si="144"/>
        <v>#DIV/0!</v>
      </c>
      <c r="V54" s="144" t="e">
        <f t="shared" si="144"/>
        <v>#DIV/0!</v>
      </c>
      <c r="W54" s="189" t="e">
        <f t="shared" si="144"/>
        <v>#DIV/0!</v>
      </c>
      <c r="X54" s="45"/>
    </row>
    <row r="55" spans="1:24" ht="39.950000000000003" customHeight="1">
      <c r="A55" s="72" t="s">
        <v>315</v>
      </c>
      <c r="B55" s="183">
        <f>SUM(C55:F55)</f>
        <v>0</v>
      </c>
      <c r="C55" s="130"/>
      <c r="D55" s="130"/>
      <c r="E55" s="130"/>
      <c r="F55" s="130"/>
      <c r="G55" s="183">
        <f t="shared" ref="G55" si="145">SUM(H55:K55)</f>
        <v>0</v>
      </c>
      <c r="H55" s="130"/>
      <c r="I55" s="130"/>
      <c r="J55" s="130"/>
      <c r="K55" s="130"/>
      <c r="L55" s="183">
        <f t="shared" ref="L55" si="146">SUM(M55:P55)</f>
        <v>0</v>
      </c>
      <c r="M55" s="130"/>
      <c r="N55" s="130"/>
      <c r="O55" s="130"/>
      <c r="P55" s="130"/>
      <c r="Q55" s="183">
        <f t="shared" ref="Q55" si="147">+SUM(R55:V55)</f>
        <v>0</v>
      </c>
      <c r="R55" s="130"/>
      <c r="S55" s="130"/>
      <c r="T55" s="130"/>
      <c r="U55" s="130"/>
      <c r="V55" s="130"/>
      <c r="W55" s="187">
        <f t="shared" ref="W55" si="148">B55+G55+L55+Q55</f>
        <v>0</v>
      </c>
      <c r="X55" s="44"/>
    </row>
    <row r="56" spans="1:24" ht="39.950000000000003" customHeight="1">
      <c r="A56" s="124"/>
      <c r="B56" s="184" t="e">
        <f t="shared" ref="B56:W56" si="149">B55/B29</f>
        <v>#DIV/0!</v>
      </c>
      <c r="C56" s="144" t="e">
        <f t="shared" si="149"/>
        <v>#DIV/0!</v>
      </c>
      <c r="D56" s="144" t="e">
        <f t="shared" si="149"/>
        <v>#DIV/0!</v>
      </c>
      <c r="E56" s="144" t="e">
        <f t="shared" si="149"/>
        <v>#DIV/0!</v>
      </c>
      <c r="F56" s="144" t="e">
        <f t="shared" si="149"/>
        <v>#DIV/0!</v>
      </c>
      <c r="G56" s="184" t="e">
        <f t="shared" si="149"/>
        <v>#DIV/0!</v>
      </c>
      <c r="H56" s="144" t="e">
        <f t="shared" si="149"/>
        <v>#DIV/0!</v>
      </c>
      <c r="I56" s="144" t="e">
        <f t="shared" si="149"/>
        <v>#DIV/0!</v>
      </c>
      <c r="J56" s="144" t="e">
        <f t="shared" si="149"/>
        <v>#DIV/0!</v>
      </c>
      <c r="K56" s="144" t="e">
        <f t="shared" si="149"/>
        <v>#DIV/0!</v>
      </c>
      <c r="L56" s="184" t="e">
        <f t="shared" si="149"/>
        <v>#DIV/0!</v>
      </c>
      <c r="M56" s="144" t="e">
        <f t="shared" si="149"/>
        <v>#DIV/0!</v>
      </c>
      <c r="N56" s="144" t="e">
        <f t="shared" si="149"/>
        <v>#DIV/0!</v>
      </c>
      <c r="O56" s="144" t="e">
        <f t="shared" si="149"/>
        <v>#DIV/0!</v>
      </c>
      <c r="P56" s="144" t="e">
        <f t="shared" si="149"/>
        <v>#DIV/0!</v>
      </c>
      <c r="Q56" s="184" t="e">
        <f t="shared" si="149"/>
        <v>#DIV/0!</v>
      </c>
      <c r="R56" s="144" t="e">
        <f t="shared" si="149"/>
        <v>#DIV/0!</v>
      </c>
      <c r="S56" s="144" t="e">
        <f t="shared" si="149"/>
        <v>#DIV/0!</v>
      </c>
      <c r="T56" s="144" t="e">
        <f t="shared" si="149"/>
        <v>#DIV/0!</v>
      </c>
      <c r="U56" s="144" t="e">
        <f t="shared" si="149"/>
        <v>#DIV/0!</v>
      </c>
      <c r="V56" s="144" t="e">
        <f t="shared" si="149"/>
        <v>#DIV/0!</v>
      </c>
      <c r="W56" s="189" t="e">
        <f t="shared" si="149"/>
        <v>#DIV/0!</v>
      </c>
      <c r="X56" s="45"/>
    </row>
    <row r="57" spans="1:24" ht="39.950000000000003" customHeight="1">
      <c r="A57" s="72" t="s">
        <v>185</v>
      </c>
      <c r="B57" s="183">
        <f>SUM(C57:F57)</f>
        <v>0</v>
      </c>
      <c r="C57" s="130"/>
      <c r="D57" s="130"/>
      <c r="E57" s="130"/>
      <c r="F57" s="130"/>
      <c r="G57" s="183">
        <f t="shared" ref="G57" si="150">SUM(H57:K57)</f>
        <v>0</v>
      </c>
      <c r="H57" s="130"/>
      <c r="I57" s="130"/>
      <c r="J57" s="130"/>
      <c r="K57" s="130"/>
      <c r="L57" s="183">
        <f t="shared" ref="L57" si="151">SUM(M57:P57)</f>
        <v>0</v>
      </c>
      <c r="M57" s="130"/>
      <c r="N57" s="130"/>
      <c r="O57" s="130"/>
      <c r="P57" s="130"/>
      <c r="Q57" s="183">
        <f t="shared" ref="Q57" si="152">+SUM(R57:V57)</f>
        <v>0</v>
      </c>
      <c r="R57" s="130"/>
      <c r="S57" s="130"/>
      <c r="T57" s="130"/>
      <c r="U57" s="130"/>
      <c r="V57" s="130"/>
      <c r="W57" s="187">
        <f t="shared" ref="W57" si="153">B57+G57+L57+Q57</f>
        <v>0</v>
      </c>
      <c r="X57" s="44"/>
    </row>
    <row r="58" spans="1:24" ht="39.950000000000003" customHeight="1">
      <c r="A58" s="124"/>
      <c r="B58" s="184" t="e">
        <f t="shared" ref="B58:W58" si="154">B57/B31</f>
        <v>#DIV/0!</v>
      </c>
      <c r="C58" s="144" t="e">
        <f t="shared" si="154"/>
        <v>#DIV/0!</v>
      </c>
      <c r="D58" s="144" t="e">
        <f t="shared" si="154"/>
        <v>#DIV/0!</v>
      </c>
      <c r="E58" s="144" t="e">
        <f t="shared" si="154"/>
        <v>#DIV/0!</v>
      </c>
      <c r="F58" s="144" t="e">
        <f t="shared" si="154"/>
        <v>#DIV/0!</v>
      </c>
      <c r="G58" s="184" t="e">
        <f t="shared" si="154"/>
        <v>#DIV/0!</v>
      </c>
      <c r="H58" s="144" t="e">
        <f t="shared" si="154"/>
        <v>#DIV/0!</v>
      </c>
      <c r="I58" s="144" t="e">
        <f t="shared" si="154"/>
        <v>#DIV/0!</v>
      </c>
      <c r="J58" s="144" t="e">
        <f t="shared" si="154"/>
        <v>#DIV/0!</v>
      </c>
      <c r="K58" s="144" t="e">
        <f t="shared" si="154"/>
        <v>#DIV/0!</v>
      </c>
      <c r="L58" s="184" t="e">
        <f t="shared" si="154"/>
        <v>#DIV/0!</v>
      </c>
      <c r="M58" s="144" t="e">
        <f t="shared" si="154"/>
        <v>#DIV/0!</v>
      </c>
      <c r="N58" s="144" t="e">
        <f t="shared" si="154"/>
        <v>#DIV/0!</v>
      </c>
      <c r="O58" s="144" t="e">
        <f t="shared" si="154"/>
        <v>#DIV/0!</v>
      </c>
      <c r="P58" s="144" t="e">
        <f t="shared" si="154"/>
        <v>#DIV/0!</v>
      </c>
      <c r="Q58" s="184" t="e">
        <f t="shared" si="154"/>
        <v>#DIV/0!</v>
      </c>
      <c r="R58" s="144" t="e">
        <f t="shared" si="154"/>
        <v>#DIV/0!</v>
      </c>
      <c r="S58" s="144" t="e">
        <f t="shared" si="154"/>
        <v>#DIV/0!</v>
      </c>
      <c r="T58" s="144" t="e">
        <f t="shared" si="154"/>
        <v>#DIV/0!</v>
      </c>
      <c r="U58" s="144" t="e">
        <f t="shared" si="154"/>
        <v>#DIV/0!</v>
      </c>
      <c r="V58" s="144" t="e">
        <f t="shared" si="154"/>
        <v>#DIV/0!</v>
      </c>
      <c r="W58" s="189" t="e">
        <f t="shared" si="154"/>
        <v>#DIV/0!</v>
      </c>
      <c r="X58" s="45"/>
    </row>
    <row r="59" spans="1:24" ht="39.950000000000003" customHeight="1">
      <c r="A59" s="74" t="s">
        <v>323</v>
      </c>
      <c r="B59" s="75">
        <f>SUM(C59:F59)</f>
        <v>890</v>
      </c>
      <c r="C59" s="75">
        <f>C51+C53+C55+C57</f>
        <v>37</v>
      </c>
      <c r="D59" s="75">
        <f t="shared" ref="D59:F59" si="155">D51+D53+D55+D57</f>
        <v>83</v>
      </c>
      <c r="E59" s="75">
        <f t="shared" si="155"/>
        <v>111</v>
      </c>
      <c r="F59" s="75">
        <f t="shared" si="155"/>
        <v>659</v>
      </c>
      <c r="G59" s="75">
        <f t="shared" ref="G59" si="156">SUM(H59:K59)</f>
        <v>451</v>
      </c>
      <c r="H59" s="75">
        <f>H51+H53+H55+H57</f>
        <v>192</v>
      </c>
      <c r="I59" s="75">
        <f t="shared" ref="I59:K59" si="157">I51+I53+I55+I57</f>
        <v>195</v>
      </c>
      <c r="J59" s="75">
        <f t="shared" si="157"/>
        <v>31</v>
      </c>
      <c r="K59" s="75">
        <f t="shared" si="157"/>
        <v>33</v>
      </c>
      <c r="L59" s="75">
        <f t="shared" ref="L59" si="158">SUM(M59:P59)</f>
        <v>176</v>
      </c>
      <c r="M59" s="75">
        <f>M51+M53+M55+M57</f>
        <v>103</v>
      </c>
      <c r="N59" s="75">
        <f t="shared" ref="N59:P59" si="159">N51+N53+N55+N57</f>
        <v>24</v>
      </c>
      <c r="O59" s="75">
        <f t="shared" si="159"/>
        <v>6</v>
      </c>
      <c r="P59" s="75">
        <f t="shared" si="159"/>
        <v>43</v>
      </c>
      <c r="Q59" s="75">
        <f t="shared" ref="Q59" si="160">+SUM(R59:V59)</f>
        <v>494</v>
      </c>
      <c r="R59" s="75">
        <f>R51+R53+R55+R57</f>
        <v>198</v>
      </c>
      <c r="S59" s="75">
        <f t="shared" ref="S59:U59" si="161">S51+S53+S55+S57</f>
        <v>248</v>
      </c>
      <c r="T59" s="75">
        <f t="shared" si="161"/>
        <v>40</v>
      </c>
      <c r="U59" s="75">
        <f t="shared" si="161"/>
        <v>1</v>
      </c>
      <c r="V59" s="75">
        <f>V51+V53+V55+V57</f>
        <v>7</v>
      </c>
      <c r="W59" s="75">
        <f t="shared" ref="W59" si="162">B59+G59+L59+Q59</f>
        <v>2011</v>
      </c>
      <c r="X59" s="44"/>
    </row>
    <row r="60" spans="1:24" ht="39.950000000000003" customHeight="1">
      <c r="A60" s="125"/>
      <c r="B60" s="86">
        <f t="shared" ref="B60:W60" si="163">B59/B33</f>
        <v>0.54668304668304668</v>
      </c>
      <c r="C60" s="86">
        <f t="shared" si="163"/>
        <v>0.32456140350877194</v>
      </c>
      <c r="D60" s="86">
        <f t="shared" si="163"/>
        <v>0.44623655913978494</v>
      </c>
      <c r="E60" s="86">
        <f t="shared" si="163"/>
        <v>0.64534883720930236</v>
      </c>
      <c r="F60" s="86">
        <f t="shared" si="163"/>
        <v>0.57006920415224915</v>
      </c>
      <c r="G60" s="86">
        <f t="shared" si="163"/>
        <v>0.33161764705882352</v>
      </c>
      <c r="H60" s="86">
        <f t="shared" si="163"/>
        <v>0.37647058823529411</v>
      </c>
      <c r="I60" s="86">
        <f t="shared" si="163"/>
        <v>0.609375</v>
      </c>
      <c r="J60" s="86">
        <f t="shared" si="163"/>
        <v>8.2228116710875335E-2</v>
      </c>
      <c r="K60" s="86">
        <f t="shared" si="163"/>
        <v>0.21568627450980393</v>
      </c>
      <c r="L60" s="86">
        <f t="shared" si="163"/>
        <v>0.18032786885245902</v>
      </c>
      <c r="M60" s="86">
        <f t="shared" si="163"/>
        <v>0.2647814910025707</v>
      </c>
      <c r="N60" s="86">
        <f t="shared" si="163"/>
        <v>0.27906976744186046</v>
      </c>
      <c r="O60" s="86">
        <f t="shared" si="163"/>
        <v>4.878048780487805E-2</v>
      </c>
      <c r="P60" s="86">
        <f t="shared" si="163"/>
        <v>0.11375661375661375</v>
      </c>
      <c r="Q60" s="86">
        <f t="shared" si="163"/>
        <v>0.32999331997327991</v>
      </c>
      <c r="R60" s="86">
        <f t="shared" si="163"/>
        <v>0.36131386861313869</v>
      </c>
      <c r="S60" s="86">
        <f t="shared" si="163"/>
        <v>0.34019204389574759</v>
      </c>
      <c r="T60" s="86">
        <f t="shared" si="163"/>
        <v>0.30534351145038169</v>
      </c>
      <c r="U60" s="86">
        <f t="shared" si="163"/>
        <v>0.1</v>
      </c>
      <c r="V60" s="86">
        <f t="shared" si="163"/>
        <v>8.8607594936708861E-2</v>
      </c>
      <c r="W60" s="86">
        <f t="shared" si="163"/>
        <v>0.36824757370444972</v>
      </c>
      <c r="X60" s="45"/>
    </row>
    <row r="61" spans="1:24" ht="80.099999999999994" customHeight="1">
      <c r="A61" s="266" t="s">
        <v>126</v>
      </c>
      <c r="B61" s="266"/>
      <c r="C61" s="266"/>
      <c r="D61" s="266"/>
      <c r="E61" s="266"/>
      <c r="F61" s="266"/>
      <c r="G61" s="266"/>
      <c r="H61" s="266"/>
      <c r="I61" s="266"/>
      <c r="J61" s="266"/>
      <c r="K61" s="266"/>
      <c r="L61" s="266"/>
      <c r="M61" s="266"/>
      <c r="N61" s="266"/>
      <c r="O61" s="266"/>
      <c r="P61" s="266"/>
      <c r="Q61" s="266"/>
      <c r="R61" s="266"/>
      <c r="S61" s="266"/>
      <c r="T61" s="266"/>
      <c r="U61" s="266"/>
      <c r="V61" s="266"/>
      <c r="W61" s="266"/>
      <c r="X61" s="43" t="s">
        <v>127</v>
      </c>
    </row>
    <row r="62" spans="1:24" ht="39.950000000000003" customHeight="1">
      <c r="A62" s="163" t="s">
        <v>312</v>
      </c>
      <c r="B62" s="164">
        <f>SUM(C62:F62)</f>
        <v>302</v>
      </c>
      <c r="C62" s="164">
        <v>24</v>
      </c>
      <c r="D62" s="164">
        <v>59</v>
      </c>
      <c r="E62" s="164">
        <v>40</v>
      </c>
      <c r="F62" s="164">
        <v>179</v>
      </c>
      <c r="G62" s="164">
        <f t="shared" ref="G62" si="164">SUM(H62:K62)</f>
        <v>76</v>
      </c>
      <c r="H62" s="164">
        <v>7</v>
      </c>
      <c r="I62" s="164">
        <v>10</v>
      </c>
      <c r="J62" s="164">
        <v>58</v>
      </c>
      <c r="K62" s="164">
        <v>1</v>
      </c>
      <c r="L62" s="164">
        <f t="shared" ref="L62" si="165">SUM(M62:P62)</f>
        <v>236</v>
      </c>
      <c r="M62" s="164">
        <v>72</v>
      </c>
      <c r="N62" s="164">
        <v>23</v>
      </c>
      <c r="O62" s="164">
        <v>50</v>
      </c>
      <c r="P62" s="164">
        <v>91</v>
      </c>
      <c r="Q62" s="164">
        <f t="shared" ref="Q62" si="166">+SUM(R62:V62)</f>
        <v>663</v>
      </c>
      <c r="R62" s="164">
        <v>392</v>
      </c>
      <c r="S62" s="164">
        <v>135</v>
      </c>
      <c r="T62" s="164">
        <v>108</v>
      </c>
      <c r="U62" s="164">
        <v>17</v>
      </c>
      <c r="V62" s="164">
        <v>11</v>
      </c>
      <c r="W62" s="164">
        <f t="shared" ref="W62" si="167">B62+G62+L62+Q62</f>
        <v>1277</v>
      </c>
      <c r="X62" s="44"/>
    </row>
    <row r="63" spans="1:24" ht="39.950000000000003" customHeight="1">
      <c r="A63" s="168"/>
      <c r="B63" s="167">
        <f t="shared" ref="B63:W63" si="168">B62/B36</f>
        <v>8.5625177204423017E-2</v>
      </c>
      <c r="C63" s="167">
        <f t="shared" si="168"/>
        <v>0.16438356164383561</v>
      </c>
      <c r="D63" s="167">
        <f t="shared" si="168"/>
        <v>0.13082039911308205</v>
      </c>
      <c r="E63" s="167">
        <f t="shared" si="168"/>
        <v>3.3112582781456956E-2</v>
      </c>
      <c r="F63" s="167">
        <f t="shared" si="168"/>
        <v>0.10394889663182347</v>
      </c>
      <c r="G63" s="167">
        <f t="shared" si="168"/>
        <v>4.0275569687334395E-2</v>
      </c>
      <c r="H63" s="167">
        <f t="shared" si="168"/>
        <v>9.247027741083224E-3</v>
      </c>
      <c r="I63" s="167">
        <f t="shared" si="168"/>
        <v>1.1750881316098707E-2</v>
      </c>
      <c r="J63" s="167">
        <f t="shared" si="168"/>
        <v>0.38926174496644295</v>
      </c>
      <c r="K63" s="167">
        <f t="shared" si="168"/>
        <v>7.6923076923076927E-3</v>
      </c>
      <c r="L63" s="167">
        <f t="shared" si="168"/>
        <v>0.11069418386491557</v>
      </c>
      <c r="M63" s="167">
        <f t="shared" si="168"/>
        <v>6.1485909479077713E-2</v>
      </c>
      <c r="N63" s="167">
        <f t="shared" si="168"/>
        <v>0.115</v>
      </c>
      <c r="O63" s="167">
        <f t="shared" si="168"/>
        <v>0.15015015015015015</v>
      </c>
      <c r="P63" s="167">
        <f t="shared" si="168"/>
        <v>0.21261682242990654</v>
      </c>
      <c r="Q63" s="167">
        <f t="shared" si="168"/>
        <v>0.27430699213901533</v>
      </c>
      <c r="R63" s="167">
        <f t="shared" si="168"/>
        <v>0.40706126687435101</v>
      </c>
      <c r="S63" s="167">
        <f t="shared" si="168"/>
        <v>0.12844909609895339</v>
      </c>
      <c r="T63" s="167">
        <f t="shared" si="168"/>
        <v>0.6033519553072626</v>
      </c>
      <c r="U63" s="167">
        <f t="shared" si="168"/>
        <v>0.13076923076923078</v>
      </c>
      <c r="V63" s="167">
        <f t="shared" si="168"/>
        <v>0.11702127659574468</v>
      </c>
      <c r="W63" s="167">
        <f t="shared" si="168"/>
        <v>0.12817424470541003</v>
      </c>
      <c r="X63" s="46"/>
    </row>
    <row r="64" spans="1:24" ht="39.950000000000003" customHeight="1">
      <c r="A64" s="72" t="s">
        <v>322</v>
      </c>
      <c r="B64" s="73">
        <f>SUM(C64:F64)</f>
        <v>56</v>
      </c>
      <c r="C64" s="27">
        <v>2</v>
      </c>
      <c r="D64" s="27">
        <v>4</v>
      </c>
      <c r="E64" s="27">
        <v>0</v>
      </c>
      <c r="F64" s="27">
        <v>50</v>
      </c>
      <c r="G64" s="73">
        <f t="shared" ref="G64" si="169">SUM(H64:K64)</f>
        <v>13</v>
      </c>
      <c r="H64" s="27">
        <v>1</v>
      </c>
      <c r="I64" s="27">
        <v>0</v>
      </c>
      <c r="J64" s="27">
        <v>12</v>
      </c>
      <c r="K64" s="27">
        <v>0</v>
      </c>
      <c r="L64" s="73">
        <f t="shared" ref="L64" si="170">SUM(M64:P64)</f>
        <v>72</v>
      </c>
      <c r="M64" s="27">
        <v>27</v>
      </c>
      <c r="N64" s="27">
        <v>1</v>
      </c>
      <c r="O64" s="27">
        <v>6</v>
      </c>
      <c r="P64" s="27">
        <v>38</v>
      </c>
      <c r="Q64" s="73">
        <f t="shared" ref="Q64" si="171">+SUM(R64:V64)</f>
        <v>212</v>
      </c>
      <c r="R64" s="27">
        <v>112</v>
      </c>
      <c r="S64" s="27">
        <v>78</v>
      </c>
      <c r="T64" s="27">
        <v>21</v>
      </c>
      <c r="U64" s="27">
        <v>1</v>
      </c>
      <c r="V64" s="27">
        <v>0</v>
      </c>
      <c r="W64" s="5">
        <f t="shared" ref="W64" si="172">B64+G64+L64+Q64</f>
        <v>353</v>
      </c>
      <c r="X64" s="44"/>
    </row>
    <row r="65" spans="1:24" ht="39.950000000000003" customHeight="1">
      <c r="A65" s="124"/>
      <c r="B65" s="82">
        <f t="shared" ref="B65:W65" si="173">B64/B38</f>
        <v>4.6280991735537187E-2</v>
      </c>
      <c r="C65" s="83">
        <f t="shared" si="173"/>
        <v>0.05</v>
      </c>
      <c r="D65" s="83">
        <f t="shared" si="173"/>
        <v>2.3121387283236993E-2</v>
      </c>
      <c r="E65" s="83">
        <f t="shared" si="173"/>
        <v>0</v>
      </c>
      <c r="F65" s="83">
        <f t="shared" si="173"/>
        <v>7.1942446043165464E-2</v>
      </c>
      <c r="G65" s="82">
        <f t="shared" si="173"/>
        <v>2.8824833702882482E-2</v>
      </c>
      <c r="H65" s="83">
        <f t="shared" si="173"/>
        <v>5.208333333333333E-3</v>
      </c>
      <c r="I65" s="83">
        <f t="shared" si="173"/>
        <v>0</v>
      </c>
      <c r="J65" s="83">
        <f t="shared" si="173"/>
        <v>0.38709677419354838</v>
      </c>
      <c r="K65" s="83">
        <f t="shared" si="173"/>
        <v>0</v>
      </c>
      <c r="L65" s="82">
        <f t="shared" si="173"/>
        <v>0.13714285714285715</v>
      </c>
      <c r="M65" s="83">
        <f t="shared" si="173"/>
        <v>8.598726114649681E-2</v>
      </c>
      <c r="N65" s="83">
        <f t="shared" si="173"/>
        <v>1.9230769230769232E-2</v>
      </c>
      <c r="O65" s="83">
        <f t="shared" si="173"/>
        <v>6.3157894736842107E-2</v>
      </c>
      <c r="P65" s="83">
        <f t="shared" si="173"/>
        <v>0.59375</v>
      </c>
      <c r="Q65" s="82">
        <f t="shared" si="173"/>
        <v>0.40926640926640928</v>
      </c>
      <c r="R65" s="83">
        <f t="shared" si="173"/>
        <v>0.56565656565656564</v>
      </c>
      <c r="S65" s="83">
        <f t="shared" si="173"/>
        <v>0.31451612903225806</v>
      </c>
      <c r="T65" s="83">
        <f t="shared" si="173"/>
        <v>0.52500000000000002</v>
      </c>
      <c r="U65" s="83">
        <f t="shared" si="173"/>
        <v>0.125</v>
      </c>
      <c r="V65" s="83">
        <f t="shared" si="173"/>
        <v>0</v>
      </c>
      <c r="W65" s="7">
        <f t="shared" si="173"/>
        <v>0.1305473372781065</v>
      </c>
      <c r="X65" s="46"/>
    </row>
    <row r="66" spans="1:24" ht="39.950000000000003" customHeight="1">
      <c r="A66" s="72" t="s">
        <v>314</v>
      </c>
      <c r="B66" s="183">
        <f>SUM(C66:F66)</f>
        <v>0</v>
      </c>
      <c r="C66" s="130"/>
      <c r="D66" s="130"/>
      <c r="E66" s="130"/>
      <c r="F66" s="130"/>
      <c r="G66" s="183">
        <f t="shared" ref="G66" si="174">SUM(H66:K66)</f>
        <v>0</v>
      </c>
      <c r="H66" s="130"/>
      <c r="I66" s="130"/>
      <c r="J66" s="130"/>
      <c r="K66" s="130"/>
      <c r="L66" s="183">
        <f t="shared" ref="L66" si="175">SUM(M66:P66)</f>
        <v>0</v>
      </c>
      <c r="M66" s="130"/>
      <c r="N66" s="130"/>
      <c r="O66" s="130"/>
      <c r="P66" s="130"/>
      <c r="Q66" s="183">
        <f t="shared" ref="Q66" si="176">+SUM(R66:V66)</f>
        <v>0</v>
      </c>
      <c r="R66" s="130"/>
      <c r="S66" s="130"/>
      <c r="T66" s="130"/>
      <c r="U66" s="130"/>
      <c r="V66" s="130"/>
      <c r="W66" s="187">
        <f t="shared" ref="W66" si="177">B66+G66+L66+Q66</f>
        <v>0</v>
      </c>
      <c r="X66" s="44"/>
    </row>
    <row r="67" spans="1:24" ht="39.950000000000003" customHeight="1">
      <c r="A67" s="124"/>
      <c r="B67" s="184" t="e">
        <f t="shared" ref="B67:W67" si="178">B66/B40</f>
        <v>#DIV/0!</v>
      </c>
      <c r="C67" s="144" t="e">
        <f t="shared" si="178"/>
        <v>#DIV/0!</v>
      </c>
      <c r="D67" s="144" t="e">
        <f t="shared" si="178"/>
        <v>#DIV/0!</v>
      </c>
      <c r="E67" s="144" t="e">
        <f t="shared" si="178"/>
        <v>#DIV/0!</v>
      </c>
      <c r="F67" s="144" t="e">
        <f t="shared" si="178"/>
        <v>#DIV/0!</v>
      </c>
      <c r="G67" s="184" t="e">
        <f t="shared" si="178"/>
        <v>#DIV/0!</v>
      </c>
      <c r="H67" s="144" t="e">
        <f t="shared" si="178"/>
        <v>#DIV/0!</v>
      </c>
      <c r="I67" s="144" t="e">
        <f t="shared" si="178"/>
        <v>#DIV/0!</v>
      </c>
      <c r="J67" s="144" t="e">
        <f t="shared" si="178"/>
        <v>#DIV/0!</v>
      </c>
      <c r="K67" s="144" t="e">
        <f t="shared" si="178"/>
        <v>#DIV/0!</v>
      </c>
      <c r="L67" s="184" t="e">
        <f t="shared" si="178"/>
        <v>#DIV/0!</v>
      </c>
      <c r="M67" s="144" t="e">
        <f t="shared" si="178"/>
        <v>#DIV/0!</v>
      </c>
      <c r="N67" s="144" t="e">
        <f t="shared" si="178"/>
        <v>#DIV/0!</v>
      </c>
      <c r="O67" s="144" t="e">
        <f t="shared" si="178"/>
        <v>#DIV/0!</v>
      </c>
      <c r="P67" s="144" t="e">
        <f t="shared" si="178"/>
        <v>#DIV/0!</v>
      </c>
      <c r="Q67" s="184" t="e">
        <f t="shared" si="178"/>
        <v>#DIV/0!</v>
      </c>
      <c r="R67" s="144" t="e">
        <f t="shared" si="178"/>
        <v>#DIV/0!</v>
      </c>
      <c r="S67" s="144" t="e">
        <f t="shared" si="178"/>
        <v>#DIV/0!</v>
      </c>
      <c r="T67" s="144" t="e">
        <f t="shared" si="178"/>
        <v>#DIV/0!</v>
      </c>
      <c r="U67" s="144" t="e">
        <f t="shared" si="178"/>
        <v>#DIV/0!</v>
      </c>
      <c r="V67" s="144" t="e">
        <f t="shared" si="178"/>
        <v>#DIV/0!</v>
      </c>
      <c r="W67" s="189" t="e">
        <f t="shared" si="178"/>
        <v>#DIV/0!</v>
      </c>
      <c r="X67" s="46"/>
    </row>
    <row r="68" spans="1:24" ht="39.950000000000003" customHeight="1">
      <c r="A68" s="72" t="s">
        <v>320</v>
      </c>
      <c r="B68" s="183">
        <f>SUM(C68:F68)</f>
        <v>0</v>
      </c>
      <c r="C68" s="130"/>
      <c r="D68" s="130"/>
      <c r="E68" s="130"/>
      <c r="F68" s="130"/>
      <c r="G68" s="183">
        <f t="shared" ref="G68" si="179">SUM(H68:K68)</f>
        <v>0</v>
      </c>
      <c r="H68" s="130"/>
      <c r="I68" s="130"/>
      <c r="J68" s="130"/>
      <c r="K68" s="130"/>
      <c r="L68" s="183">
        <f t="shared" ref="L68" si="180">SUM(M68:P68)</f>
        <v>0</v>
      </c>
      <c r="M68" s="130"/>
      <c r="N68" s="130"/>
      <c r="O68" s="130"/>
      <c r="P68" s="130"/>
      <c r="Q68" s="183">
        <f t="shared" ref="Q68" si="181">+SUM(R68:V68)</f>
        <v>0</v>
      </c>
      <c r="R68" s="130"/>
      <c r="S68" s="130"/>
      <c r="T68" s="130"/>
      <c r="U68" s="130"/>
      <c r="V68" s="130"/>
      <c r="W68" s="187">
        <f t="shared" ref="W68" si="182">B68+G68+L68+Q68</f>
        <v>0</v>
      </c>
      <c r="X68" s="44"/>
    </row>
    <row r="69" spans="1:24" ht="39.950000000000003" customHeight="1">
      <c r="A69" s="124"/>
      <c r="B69" s="184" t="e">
        <f t="shared" ref="B69:W69" si="183">B68/B42</f>
        <v>#DIV/0!</v>
      </c>
      <c r="C69" s="144" t="e">
        <f t="shared" si="183"/>
        <v>#DIV/0!</v>
      </c>
      <c r="D69" s="144" t="e">
        <f t="shared" si="183"/>
        <v>#DIV/0!</v>
      </c>
      <c r="E69" s="144" t="e">
        <f t="shared" si="183"/>
        <v>#DIV/0!</v>
      </c>
      <c r="F69" s="144" t="e">
        <f t="shared" si="183"/>
        <v>#DIV/0!</v>
      </c>
      <c r="G69" s="184" t="e">
        <f t="shared" si="183"/>
        <v>#DIV/0!</v>
      </c>
      <c r="H69" s="144" t="e">
        <f t="shared" si="183"/>
        <v>#DIV/0!</v>
      </c>
      <c r="I69" s="144" t="e">
        <f t="shared" si="183"/>
        <v>#DIV/0!</v>
      </c>
      <c r="J69" s="144" t="e">
        <f t="shared" si="183"/>
        <v>#DIV/0!</v>
      </c>
      <c r="K69" s="144" t="e">
        <f t="shared" si="183"/>
        <v>#DIV/0!</v>
      </c>
      <c r="L69" s="184" t="e">
        <f t="shared" si="183"/>
        <v>#DIV/0!</v>
      </c>
      <c r="M69" s="144" t="e">
        <f t="shared" si="183"/>
        <v>#DIV/0!</v>
      </c>
      <c r="N69" s="144" t="e">
        <f t="shared" si="183"/>
        <v>#DIV/0!</v>
      </c>
      <c r="O69" s="144" t="e">
        <f t="shared" si="183"/>
        <v>#DIV/0!</v>
      </c>
      <c r="P69" s="144" t="e">
        <f t="shared" si="183"/>
        <v>#DIV/0!</v>
      </c>
      <c r="Q69" s="184" t="e">
        <f t="shared" si="183"/>
        <v>#DIV/0!</v>
      </c>
      <c r="R69" s="144" t="e">
        <f t="shared" si="183"/>
        <v>#DIV/0!</v>
      </c>
      <c r="S69" s="144" t="e">
        <f t="shared" si="183"/>
        <v>#DIV/0!</v>
      </c>
      <c r="T69" s="144" t="e">
        <f t="shared" si="183"/>
        <v>#DIV/0!</v>
      </c>
      <c r="U69" s="144" t="e">
        <f t="shared" si="183"/>
        <v>#DIV/0!</v>
      </c>
      <c r="V69" s="144" t="e">
        <f t="shared" si="183"/>
        <v>#DIV/0!</v>
      </c>
      <c r="W69" s="189" t="e">
        <f t="shared" si="183"/>
        <v>#DIV/0!</v>
      </c>
      <c r="X69" s="46"/>
    </row>
    <row r="70" spans="1:24" ht="39.950000000000003" customHeight="1">
      <c r="A70" s="72" t="s">
        <v>333</v>
      </c>
      <c r="B70" s="183">
        <f>SUM(C70:F70)</f>
        <v>0</v>
      </c>
      <c r="C70" s="130"/>
      <c r="D70" s="130"/>
      <c r="E70" s="130"/>
      <c r="F70" s="130"/>
      <c r="G70" s="183">
        <f t="shared" ref="G70" si="184">SUM(H70:K70)</f>
        <v>0</v>
      </c>
      <c r="H70" s="130"/>
      <c r="I70" s="130"/>
      <c r="J70" s="130"/>
      <c r="K70" s="130"/>
      <c r="L70" s="183">
        <f t="shared" ref="L70" si="185">SUM(M70:P70)</f>
        <v>0</v>
      </c>
      <c r="M70" s="130"/>
      <c r="N70" s="130"/>
      <c r="O70" s="130"/>
      <c r="P70" s="130"/>
      <c r="Q70" s="183">
        <f t="shared" ref="Q70" si="186">+SUM(R70:V70)</f>
        <v>0</v>
      </c>
      <c r="R70" s="130"/>
      <c r="S70" s="130"/>
      <c r="T70" s="130"/>
      <c r="U70" s="130"/>
      <c r="V70" s="130"/>
      <c r="W70" s="187">
        <f t="shared" ref="W70" si="187">B70+G70+L70+Q70</f>
        <v>0</v>
      </c>
      <c r="X70" s="44"/>
    </row>
    <row r="71" spans="1:24" ht="39.950000000000003" customHeight="1">
      <c r="A71" s="124"/>
      <c r="B71" s="184" t="e">
        <f t="shared" ref="B71:W71" si="188">B70/B44</f>
        <v>#DIV/0!</v>
      </c>
      <c r="C71" s="144" t="e">
        <f t="shared" si="188"/>
        <v>#DIV/0!</v>
      </c>
      <c r="D71" s="144" t="e">
        <f t="shared" si="188"/>
        <v>#DIV/0!</v>
      </c>
      <c r="E71" s="144" t="e">
        <f t="shared" si="188"/>
        <v>#DIV/0!</v>
      </c>
      <c r="F71" s="144" t="e">
        <f t="shared" si="188"/>
        <v>#DIV/0!</v>
      </c>
      <c r="G71" s="184" t="e">
        <f t="shared" si="188"/>
        <v>#DIV/0!</v>
      </c>
      <c r="H71" s="144" t="e">
        <f t="shared" si="188"/>
        <v>#DIV/0!</v>
      </c>
      <c r="I71" s="144" t="e">
        <f t="shared" si="188"/>
        <v>#DIV/0!</v>
      </c>
      <c r="J71" s="144" t="e">
        <f t="shared" si="188"/>
        <v>#DIV/0!</v>
      </c>
      <c r="K71" s="144" t="e">
        <f t="shared" si="188"/>
        <v>#DIV/0!</v>
      </c>
      <c r="L71" s="184" t="e">
        <f t="shared" si="188"/>
        <v>#DIV/0!</v>
      </c>
      <c r="M71" s="144" t="e">
        <f t="shared" si="188"/>
        <v>#DIV/0!</v>
      </c>
      <c r="N71" s="144" t="e">
        <f t="shared" si="188"/>
        <v>#DIV/0!</v>
      </c>
      <c r="O71" s="144" t="e">
        <f t="shared" si="188"/>
        <v>#DIV/0!</v>
      </c>
      <c r="P71" s="144" t="e">
        <f t="shared" si="188"/>
        <v>#DIV/0!</v>
      </c>
      <c r="Q71" s="184" t="e">
        <f t="shared" si="188"/>
        <v>#DIV/0!</v>
      </c>
      <c r="R71" s="144" t="e">
        <f t="shared" si="188"/>
        <v>#DIV/0!</v>
      </c>
      <c r="S71" s="144" t="e">
        <f t="shared" si="188"/>
        <v>#DIV/0!</v>
      </c>
      <c r="T71" s="144" t="e">
        <f t="shared" si="188"/>
        <v>#DIV/0!</v>
      </c>
      <c r="U71" s="144" t="e">
        <f t="shared" si="188"/>
        <v>#DIV/0!</v>
      </c>
      <c r="V71" s="144" t="e">
        <f t="shared" si="188"/>
        <v>#DIV/0!</v>
      </c>
      <c r="W71" s="189" t="e">
        <f t="shared" si="188"/>
        <v>#DIV/0!</v>
      </c>
      <c r="X71" s="46"/>
    </row>
    <row r="72" spans="1:24" ht="39.950000000000003" customHeight="1">
      <c r="A72" s="74" t="s">
        <v>195</v>
      </c>
      <c r="B72" s="75">
        <f>SUM(C72:F72)</f>
        <v>56</v>
      </c>
      <c r="C72" s="75">
        <f>C64+C66+C68+C70</f>
        <v>2</v>
      </c>
      <c r="D72" s="75">
        <f t="shared" ref="D72:F72" si="189">D64+D66+D68+D70</f>
        <v>4</v>
      </c>
      <c r="E72" s="75">
        <f t="shared" si="189"/>
        <v>0</v>
      </c>
      <c r="F72" s="75">
        <f t="shared" si="189"/>
        <v>50</v>
      </c>
      <c r="G72" s="75">
        <f t="shared" ref="G72" si="190">SUM(H72:K72)</f>
        <v>13</v>
      </c>
      <c r="H72" s="75">
        <f>H64+H66+H68+H70</f>
        <v>1</v>
      </c>
      <c r="I72" s="75">
        <f t="shared" ref="I72:K72" si="191">I64+I66+I68+I70</f>
        <v>0</v>
      </c>
      <c r="J72" s="75">
        <f t="shared" si="191"/>
        <v>12</v>
      </c>
      <c r="K72" s="75">
        <f t="shared" si="191"/>
        <v>0</v>
      </c>
      <c r="L72" s="75">
        <f t="shared" ref="L72" si="192">SUM(M72:P72)</f>
        <v>72</v>
      </c>
      <c r="M72" s="75">
        <f>M64+M66+M68+M70</f>
        <v>27</v>
      </c>
      <c r="N72" s="75">
        <f t="shared" ref="N72:P72" si="193">N64+N66+N68+N70</f>
        <v>1</v>
      </c>
      <c r="O72" s="75">
        <f t="shared" si="193"/>
        <v>6</v>
      </c>
      <c r="P72" s="75">
        <f t="shared" si="193"/>
        <v>38</v>
      </c>
      <c r="Q72" s="75">
        <f t="shared" ref="Q72" si="194">+SUM(R72:V72)</f>
        <v>212</v>
      </c>
      <c r="R72" s="75">
        <f>R64+R66+R68+R70</f>
        <v>112</v>
      </c>
      <c r="S72" s="75">
        <f t="shared" ref="S72:V72" si="195">S64+S66+S68+S70</f>
        <v>78</v>
      </c>
      <c r="T72" s="75">
        <f t="shared" si="195"/>
        <v>21</v>
      </c>
      <c r="U72" s="75">
        <f t="shared" si="195"/>
        <v>1</v>
      </c>
      <c r="V72" s="75">
        <f t="shared" si="195"/>
        <v>0</v>
      </c>
      <c r="W72" s="75">
        <f t="shared" ref="W72" si="196">B72+G72+L72+Q72</f>
        <v>353</v>
      </c>
      <c r="X72" s="44"/>
    </row>
    <row r="73" spans="1:24" ht="39.950000000000003" customHeight="1">
      <c r="A73" s="125"/>
      <c r="B73" s="86">
        <f t="shared" ref="B73:W73" si="197">B72/B46</f>
        <v>4.6280991735537187E-2</v>
      </c>
      <c r="C73" s="86">
        <f t="shared" si="197"/>
        <v>0.05</v>
      </c>
      <c r="D73" s="86">
        <f t="shared" si="197"/>
        <v>2.3121387283236993E-2</v>
      </c>
      <c r="E73" s="86">
        <f t="shared" si="197"/>
        <v>0</v>
      </c>
      <c r="F73" s="86">
        <f t="shared" si="197"/>
        <v>7.1942446043165464E-2</v>
      </c>
      <c r="G73" s="86">
        <f t="shared" si="197"/>
        <v>2.8824833702882482E-2</v>
      </c>
      <c r="H73" s="86">
        <f t="shared" si="197"/>
        <v>5.208333333333333E-3</v>
      </c>
      <c r="I73" s="86">
        <f t="shared" si="197"/>
        <v>0</v>
      </c>
      <c r="J73" s="86">
        <f t="shared" si="197"/>
        <v>0.38709677419354838</v>
      </c>
      <c r="K73" s="86">
        <f t="shared" si="197"/>
        <v>0</v>
      </c>
      <c r="L73" s="86">
        <f t="shared" si="197"/>
        <v>0.13714285714285715</v>
      </c>
      <c r="M73" s="86">
        <f t="shared" si="197"/>
        <v>8.598726114649681E-2</v>
      </c>
      <c r="N73" s="86">
        <f t="shared" si="197"/>
        <v>1.9230769230769232E-2</v>
      </c>
      <c r="O73" s="86">
        <f t="shared" si="197"/>
        <v>6.3157894736842107E-2</v>
      </c>
      <c r="P73" s="86">
        <f t="shared" si="197"/>
        <v>0.59375</v>
      </c>
      <c r="Q73" s="86">
        <f t="shared" si="197"/>
        <v>0.40926640926640928</v>
      </c>
      <c r="R73" s="86">
        <f t="shared" si="197"/>
        <v>0.56565656565656564</v>
      </c>
      <c r="S73" s="86">
        <f t="shared" si="197"/>
        <v>0.31451612903225806</v>
      </c>
      <c r="T73" s="86">
        <f t="shared" si="197"/>
        <v>0.52500000000000002</v>
      </c>
      <c r="U73" s="86">
        <f t="shared" si="197"/>
        <v>0.125</v>
      </c>
      <c r="V73" s="86">
        <f t="shared" si="197"/>
        <v>0</v>
      </c>
      <c r="W73" s="86">
        <f t="shared" si="197"/>
        <v>0.1305473372781065</v>
      </c>
      <c r="X73" s="46"/>
    </row>
    <row r="74" spans="1:24" ht="80.099999999999994" customHeight="1">
      <c r="A74" s="266" t="s">
        <v>332</v>
      </c>
      <c r="B74" s="266"/>
      <c r="C74" s="266"/>
      <c r="D74" s="266"/>
      <c r="E74" s="266"/>
      <c r="F74" s="266"/>
      <c r="G74" s="266"/>
      <c r="H74" s="266"/>
      <c r="I74" s="266"/>
      <c r="J74" s="266"/>
      <c r="K74" s="266"/>
      <c r="L74" s="266"/>
      <c r="M74" s="266"/>
      <c r="N74" s="266"/>
      <c r="O74" s="266"/>
      <c r="P74" s="266"/>
      <c r="Q74" s="266"/>
      <c r="R74" s="266"/>
      <c r="S74" s="266"/>
      <c r="T74" s="266"/>
      <c r="U74" s="266"/>
      <c r="V74" s="266"/>
      <c r="W74" s="266"/>
      <c r="X74" s="43" t="s">
        <v>134</v>
      </c>
    </row>
    <row r="75" spans="1:24" ht="39.950000000000003" customHeight="1">
      <c r="A75" s="163" t="s">
        <v>312</v>
      </c>
      <c r="B75" s="164">
        <f>SUM(C75:F75)</f>
        <v>302</v>
      </c>
      <c r="C75" s="164">
        <v>18</v>
      </c>
      <c r="D75" s="164">
        <v>28</v>
      </c>
      <c r="E75" s="164">
        <v>60</v>
      </c>
      <c r="F75" s="164">
        <v>196</v>
      </c>
      <c r="G75" s="164">
        <f t="shared" ref="G75" si="198">SUM(H75:K75)</f>
        <v>76</v>
      </c>
      <c r="H75" s="164">
        <v>10</v>
      </c>
      <c r="I75" s="164">
        <v>7</v>
      </c>
      <c r="J75" s="164">
        <v>58</v>
      </c>
      <c r="K75" s="164">
        <v>1</v>
      </c>
      <c r="L75" s="164">
        <f t="shared" ref="L75" si="199">SUM(M75:P75)</f>
        <v>131</v>
      </c>
      <c r="M75" s="164">
        <v>47</v>
      </c>
      <c r="N75" s="164">
        <v>18</v>
      </c>
      <c r="O75" s="164">
        <v>20</v>
      </c>
      <c r="P75" s="164">
        <v>46</v>
      </c>
      <c r="Q75" s="164">
        <f t="shared" ref="Q75" si="200">+SUM(R75:V75)</f>
        <v>623</v>
      </c>
      <c r="R75" s="164">
        <v>391</v>
      </c>
      <c r="S75" s="164">
        <v>135</v>
      </c>
      <c r="T75" s="164">
        <v>92</v>
      </c>
      <c r="U75" s="164">
        <v>2</v>
      </c>
      <c r="V75" s="164">
        <v>3</v>
      </c>
      <c r="W75" s="164">
        <f t="shared" ref="W75" si="201">B75+G75+L75+Q75</f>
        <v>1132</v>
      </c>
      <c r="X75" s="43"/>
    </row>
    <row r="76" spans="1:24" ht="39.950000000000003" customHeight="1">
      <c r="A76" s="168"/>
      <c r="B76" s="167">
        <f t="shared" ref="B76:W76" si="202">B75/B49</f>
        <v>0.12546738678853345</v>
      </c>
      <c r="C76" s="167">
        <f t="shared" si="202"/>
        <v>0.19780219780219779</v>
      </c>
      <c r="D76" s="167">
        <f t="shared" si="202"/>
        <v>0.14659685863874344</v>
      </c>
      <c r="E76" s="167">
        <f t="shared" si="202"/>
        <v>0.1147227533460803</v>
      </c>
      <c r="F76" s="167">
        <f t="shared" si="202"/>
        <v>0.12234706616729088</v>
      </c>
      <c r="G76" s="167">
        <f t="shared" si="202"/>
        <v>3.9276485788113692E-2</v>
      </c>
      <c r="H76" s="167">
        <f t="shared" si="202"/>
        <v>1.2033694344163659E-2</v>
      </c>
      <c r="I76" s="167">
        <f t="shared" si="202"/>
        <v>8.5365853658536592E-3</v>
      </c>
      <c r="J76" s="167">
        <f t="shared" si="202"/>
        <v>0.38926174496644295</v>
      </c>
      <c r="K76" s="167">
        <f t="shared" si="202"/>
        <v>7.4074074074074077E-3</v>
      </c>
      <c r="L76" s="167">
        <f t="shared" si="202"/>
        <v>0.158021712907117</v>
      </c>
      <c r="M76" s="167">
        <f t="shared" si="202"/>
        <v>0.10173160173160173</v>
      </c>
      <c r="N76" s="167">
        <f t="shared" si="202"/>
        <v>0.15652173913043479</v>
      </c>
      <c r="O76" s="167">
        <f t="shared" si="202"/>
        <v>0.30303030303030304</v>
      </c>
      <c r="P76" s="167">
        <f t="shared" si="202"/>
        <v>0.24731182795698925</v>
      </c>
      <c r="Q76" s="167">
        <f t="shared" si="202"/>
        <v>0.24026224450443501</v>
      </c>
      <c r="R76" s="167">
        <f t="shared" si="202"/>
        <v>0.30909090909090908</v>
      </c>
      <c r="S76" s="167">
        <f t="shared" si="202"/>
        <v>0.12844909609895339</v>
      </c>
      <c r="T76" s="167">
        <f t="shared" si="202"/>
        <v>0.41255605381165922</v>
      </c>
      <c r="U76" s="167">
        <f t="shared" si="202"/>
        <v>0.18181818181818182</v>
      </c>
      <c r="V76" s="167">
        <f t="shared" si="202"/>
        <v>6.9767441860465115E-2</v>
      </c>
      <c r="W76" s="167">
        <f t="shared" si="202"/>
        <v>0.14580113343637299</v>
      </c>
      <c r="X76" s="43"/>
    </row>
    <row r="77" spans="1:24" ht="39.950000000000003" customHeight="1">
      <c r="A77" s="72" t="s">
        <v>313</v>
      </c>
      <c r="B77" s="73">
        <f>SUM(C77:F77)</f>
        <v>57</v>
      </c>
      <c r="C77" s="27">
        <v>6</v>
      </c>
      <c r="D77" s="27">
        <v>3</v>
      </c>
      <c r="E77" s="27">
        <v>1</v>
      </c>
      <c r="F77" s="27">
        <v>47</v>
      </c>
      <c r="G77" s="73">
        <f t="shared" ref="G77" si="203">SUM(H77:K77)</f>
        <v>13</v>
      </c>
      <c r="H77" s="27">
        <v>1</v>
      </c>
      <c r="I77" s="27">
        <v>0</v>
      </c>
      <c r="J77" s="27">
        <v>12</v>
      </c>
      <c r="K77" s="27">
        <v>0</v>
      </c>
      <c r="L77" s="73">
        <f t="shared" ref="L77" si="204">SUM(M77:P77)</f>
        <v>46</v>
      </c>
      <c r="M77" s="27">
        <v>19</v>
      </c>
      <c r="N77" s="27">
        <v>0</v>
      </c>
      <c r="O77" s="27">
        <v>0</v>
      </c>
      <c r="P77" s="27">
        <v>27</v>
      </c>
      <c r="Q77" s="73">
        <f t="shared" ref="Q77" si="205">+SUM(R77:V77)</f>
        <v>212</v>
      </c>
      <c r="R77" s="27">
        <v>112</v>
      </c>
      <c r="S77" s="27">
        <v>78</v>
      </c>
      <c r="T77" s="27">
        <v>21</v>
      </c>
      <c r="U77" s="27">
        <v>1</v>
      </c>
      <c r="V77" s="27">
        <v>0</v>
      </c>
      <c r="W77" s="5">
        <f t="shared" ref="W77" si="206">B77+G77+L77+Q77</f>
        <v>328</v>
      </c>
      <c r="X77" s="44"/>
    </row>
    <row r="78" spans="1:24" ht="39.950000000000003" customHeight="1">
      <c r="A78" s="124"/>
      <c r="B78" s="82">
        <f t="shared" ref="B78:W78" si="207">B77/B51</f>
        <v>6.4044943820224715E-2</v>
      </c>
      <c r="C78" s="83">
        <f t="shared" si="207"/>
        <v>0.16216216216216217</v>
      </c>
      <c r="D78" s="83">
        <f t="shared" si="207"/>
        <v>3.614457831325301E-2</v>
      </c>
      <c r="E78" s="83">
        <f t="shared" si="207"/>
        <v>9.0090090090090089E-3</v>
      </c>
      <c r="F78" s="83">
        <f t="shared" si="207"/>
        <v>7.1320182094081946E-2</v>
      </c>
      <c r="G78" s="82">
        <f t="shared" si="207"/>
        <v>2.8824833702882482E-2</v>
      </c>
      <c r="H78" s="83">
        <f t="shared" si="207"/>
        <v>5.208333333333333E-3</v>
      </c>
      <c r="I78" s="83">
        <f t="shared" si="207"/>
        <v>0</v>
      </c>
      <c r="J78" s="83">
        <f t="shared" si="207"/>
        <v>0.38709677419354838</v>
      </c>
      <c r="K78" s="83">
        <f t="shared" si="207"/>
        <v>0</v>
      </c>
      <c r="L78" s="82">
        <f t="shared" si="207"/>
        <v>0.26136363636363635</v>
      </c>
      <c r="M78" s="83">
        <f t="shared" si="207"/>
        <v>0.18446601941747573</v>
      </c>
      <c r="N78" s="83">
        <f t="shared" si="207"/>
        <v>0</v>
      </c>
      <c r="O78" s="83">
        <f t="shared" si="207"/>
        <v>0</v>
      </c>
      <c r="P78" s="83">
        <f t="shared" si="207"/>
        <v>0.62790697674418605</v>
      </c>
      <c r="Q78" s="82">
        <f t="shared" si="207"/>
        <v>0.4291497975708502</v>
      </c>
      <c r="R78" s="83">
        <f t="shared" si="207"/>
        <v>0.56565656565656564</v>
      </c>
      <c r="S78" s="83">
        <f t="shared" si="207"/>
        <v>0.31451612903225806</v>
      </c>
      <c r="T78" s="83">
        <f t="shared" si="207"/>
        <v>0.52500000000000002</v>
      </c>
      <c r="U78" s="83">
        <f t="shared" si="207"/>
        <v>1</v>
      </c>
      <c r="V78" s="83">
        <f t="shared" si="207"/>
        <v>0</v>
      </c>
      <c r="W78" s="7">
        <f t="shared" si="207"/>
        <v>0.16310293386374938</v>
      </c>
      <c r="X78" s="45"/>
    </row>
    <row r="79" spans="1:24" ht="39.950000000000003" customHeight="1">
      <c r="A79" s="72" t="s">
        <v>314</v>
      </c>
      <c r="B79" s="183">
        <f>SUM(C79:F79)</f>
        <v>0</v>
      </c>
      <c r="C79" s="130"/>
      <c r="D79" s="130"/>
      <c r="E79" s="130"/>
      <c r="F79" s="130"/>
      <c r="G79" s="183">
        <f t="shared" ref="G79" si="208">SUM(H79:K79)</f>
        <v>0</v>
      </c>
      <c r="H79" s="130"/>
      <c r="I79" s="130"/>
      <c r="J79" s="130"/>
      <c r="K79" s="130"/>
      <c r="L79" s="183">
        <f t="shared" ref="L79" si="209">SUM(M79:P79)</f>
        <v>0</v>
      </c>
      <c r="M79" s="130"/>
      <c r="N79" s="130"/>
      <c r="O79" s="130"/>
      <c r="P79" s="130"/>
      <c r="Q79" s="183">
        <f t="shared" ref="Q79" si="210">+SUM(R79:V79)</f>
        <v>0</v>
      </c>
      <c r="R79" s="130"/>
      <c r="S79" s="130"/>
      <c r="T79" s="130"/>
      <c r="U79" s="130"/>
      <c r="V79" s="130"/>
      <c r="W79" s="187">
        <f t="shared" ref="W79" si="211">B79+G79+L79+Q79</f>
        <v>0</v>
      </c>
      <c r="X79" s="44"/>
    </row>
    <row r="80" spans="1:24" ht="39.950000000000003" customHeight="1">
      <c r="A80" s="124"/>
      <c r="B80" s="184" t="e">
        <f t="shared" ref="B80:W80" si="212">B79/B53</f>
        <v>#DIV/0!</v>
      </c>
      <c r="C80" s="144" t="e">
        <f t="shared" si="212"/>
        <v>#DIV/0!</v>
      </c>
      <c r="D80" s="144" t="e">
        <f t="shared" si="212"/>
        <v>#DIV/0!</v>
      </c>
      <c r="E80" s="144" t="e">
        <f t="shared" si="212"/>
        <v>#DIV/0!</v>
      </c>
      <c r="F80" s="144" t="e">
        <f t="shared" si="212"/>
        <v>#DIV/0!</v>
      </c>
      <c r="G80" s="184" t="e">
        <f t="shared" si="212"/>
        <v>#DIV/0!</v>
      </c>
      <c r="H80" s="144" t="e">
        <f t="shared" si="212"/>
        <v>#DIV/0!</v>
      </c>
      <c r="I80" s="144" t="e">
        <f t="shared" si="212"/>
        <v>#DIV/0!</v>
      </c>
      <c r="J80" s="144" t="e">
        <f t="shared" si="212"/>
        <v>#DIV/0!</v>
      </c>
      <c r="K80" s="144" t="e">
        <f t="shared" si="212"/>
        <v>#DIV/0!</v>
      </c>
      <c r="L80" s="184" t="e">
        <f t="shared" si="212"/>
        <v>#DIV/0!</v>
      </c>
      <c r="M80" s="144" t="e">
        <f t="shared" si="212"/>
        <v>#DIV/0!</v>
      </c>
      <c r="N80" s="144" t="e">
        <f t="shared" si="212"/>
        <v>#DIV/0!</v>
      </c>
      <c r="O80" s="144" t="e">
        <f t="shared" si="212"/>
        <v>#DIV/0!</v>
      </c>
      <c r="P80" s="144" t="e">
        <f t="shared" si="212"/>
        <v>#DIV/0!</v>
      </c>
      <c r="Q80" s="184" t="e">
        <f t="shared" si="212"/>
        <v>#DIV/0!</v>
      </c>
      <c r="R80" s="144" t="e">
        <f t="shared" si="212"/>
        <v>#DIV/0!</v>
      </c>
      <c r="S80" s="144" t="e">
        <f t="shared" si="212"/>
        <v>#DIV/0!</v>
      </c>
      <c r="T80" s="144" t="e">
        <f t="shared" si="212"/>
        <v>#DIV/0!</v>
      </c>
      <c r="U80" s="144" t="e">
        <f t="shared" si="212"/>
        <v>#DIV/0!</v>
      </c>
      <c r="V80" s="144" t="e">
        <f t="shared" si="212"/>
        <v>#DIV/0!</v>
      </c>
      <c r="W80" s="189" t="e">
        <f t="shared" si="212"/>
        <v>#DIV/0!</v>
      </c>
      <c r="X80" s="45"/>
    </row>
    <row r="81" spans="1:24" ht="39.950000000000003" customHeight="1">
      <c r="A81" s="72" t="s">
        <v>187</v>
      </c>
      <c r="B81" s="183">
        <f>SUM(C81:F81)</f>
        <v>0</v>
      </c>
      <c r="C81" s="130"/>
      <c r="D81" s="130"/>
      <c r="E81" s="130"/>
      <c r="F81" s="130"/>
      <c r="G81" s="183">
        <f t="shared" ref="G81" si="213">SUM(H81:K81)</f>
        <v>0</v>
      </c>
      <c r="H81" s="130"/>
      <c r="I81" s="130"/>
      <c r="J81" s="130"/>
      <c r="K81" s="130"/>
      <c r="L81" s="183">
        <f t="shared" ref="L81" si="214">SUM(M81:P81)</f>
        <v>0</v>
      </c>
      <c r="M81" s="130"/>
      <c r="N81" s="130"/>
      <c r="O81" s="130"/>
      <c r="P81" s="130"/>
      <c r="Q81" s="183">
        <f t="shared" ref="Q81" si="215">+SUM(R81:V81)</f>
        <v>0</v>
      </c>
      <c r="R81" s="130"/>
      <c r="S81" s="130"/>
      <c r="T81" s="130"/>
      <c r="U81" s="130"/>
      <c r="V81" s="130"/>
      <c r="W81" s="187">
        <f t="shared" ref="W81" si="216">B81+G81+L81+Q81</f>
        <v>0</v>
      </c>
      <c r="X81" s="44"/>
    </row>
    <row r="82" spans="1:24" ht="39.950000000000003" customHeight="1">
      <c r="A82" s="124"/>
      <c r="B82" s="184" t="e">
        <f t="shared" ref="B82:W82" si="217">B81/B55</f>
        <v>#DIV/0!</v>
      </c>
      <c r="C82" s="144" t="e">
        <f t="shared" si="217"/>
        <v>#DIV/0!</v>
      </c>
      <c r="D82" s="144" t="e">
        <f t="shared" si="217"/>
        <v>#DIV/0!</v>
      </c>
      <c r="E82" s="144" t="e">
        <f t="shared" si="217"/>
        <v>#DIV/0!</v>
      </c>
      <c r="F82" s="144" t="e">
        <f t="shared" si="217"/>
        <v>#DIV/0!</v>
      </c>
      <c r="G82" s="184" t="e">
        <f t="shared" si="217"/>
        <v>#DIV/0!</v>
      </c>
      <c r="H82" s="144" t="e">
        <f t="shared" si="217"/>
        <v>#DIV/0!</v>
      </c>
      <c r="I82" s="144" t="e">
        <f t="shared" si="217"/>
        <v>#DIV/0!</v>
      </c>
      <c r="J82" s="144" t="e">
        <f t="shared" si="217"/>
        <v>#DIV/0!</v>
      </c>
      <c r="K82" s="144" t="e">
        <f t="shared" si="217"/>
        <v>#DIV/0!</v>
      </c>
      <c r="L82" s="184" t="e">
        <f t="shared" si="217"/>
        <v>#DIV/0!</v>
      </c>
      <c r="M82" s="144" t="e">
        <f t="shared" si="217"/>
        <v>#DIV/0!</v>
      </c>
      <c r="N82" s="144" t="e">
        <f t="shared" si="217"/>
        <v>#DIV/0!</v>
      </c>
      <c r="O82" s="144" t="e">
        <f t="shared" si="217"/>
        <v>#DIV/0!</v>
      </c>
      <c r="P82" s="144" t="e">
        <f t="shared" si="217"/>
        <v>#DIV/0!</v>
      </c>
      <c r="Q82" s="184" t="e">
        <f t="shared" si="217"/>
        <v>#DIV/0!</v>
      </c>
      <c r="R82" s="144" t="e">
        <f t="shared" si="217"/>
        <v>#DIV/0!</v>
      </c>
      <c r="S82" s="144" t="e">
        <f t="shared" si="217"/>
        <v>#DIV/0!</v>
      </c>
      <c r="T82" s="144" t="e">
        <f t="shared" si="217"/>
        <v>#DIV/0!</v>
      </c>
      <c r="U82" s="144" t="e">
        <f t="shared" si="217"/>
        <v>#DIV/0!</v>
      </c>
      <c r="V82" s="144" t="e">
        <f t="shared" si="217"/>
        <v>#DIV/0!</v>
      </c>
      <c r="W82" s="189" t="e">
        <f t="shared" si="217"/>
        <v>#DIV/0!</v>
      </c>
      <c r="X82" s="45"/>
    </row>
    <row r="83" spans="1:24" ht="39.950000000000003" customHeight="1">
      <c r="A83" s="72" t="s">
        <v>188</v>
      </c>
      <c r="B83" s="183">
        <f>SUM(C83:F83)</f>
        <v>0</v>
      </c>
      <c r="C83" s="130"/>
      <c r="D83" s="130"/>
      <c r="E83" s="130"/>
      <c r="F83" s="130"/>
      <c r="G83" s="183">
        <f t="shared" ref="G83" si="218">SUM(H83:K83)</f>
        <v>0</v>
      </c>
      <c r="H83" s="130"/>
      <c r="I83" s="130"/>
      <c r="J83" s="130"/>
      <c r="K83" s="130"/>
      <c r="L83" s="183">
        <f t="shared" ref="L83" si="219">SUM(M83:P83)</f>
        <v>0</v>
      </c>
      <c r="M83" s="130"/>
      <c r="N83" s="130"/>
      <c r="O83" s="130"/>
      <c r="P83" s="130"/>
      <c r="Q83" s="183">
        <f t="shared" ref="Q83" si="220">+SUM(R83:V83)</f>
        <v>0</v>
      </c>
      <c r="R83" s="130"/>
      <c r="S83" s="130"/>
      <c r="T83" s="130"/>
      <c r="U83" s="130"/>
      <c r="V83" s="130"/>
      <c r="W83" s="187">
        <f t="shared" ref="W83" si="221">B83+G83+L83+Q83</f>
        <v>0</v>
      </c>
      <c r="X83" s="44"/>
    </row>
    <row r="84" spans="1:24" ht="39.950000000000003" customHeight="1">
      <c r="A84" s="124"/>
      <c r="B84" s="184" t="e">
        <f t="shared" ref="B84:W84" si="222">B83/B57</f>
        <v>#DIV/0!</v>
      </c>
      <c r="C84" s="144" t="e">
        <f t="shared" si="222"/>
        <v>#DIV/0!</v>
      </c>
      <c r="D84" s="144" t="e">
        <f t="shared" si="222"/>
        <v>#DIV/0!</v>
      </c>
      <c r="E84" s="144" t="e">
        <f t="shared" si="222"/>
        <v>#DIV/0!</v>
      </c>
      <c r="F84" s="144" t="e">
        <f t="shared" si="222"/>
        <v>#DIV/0!</v>
      </c>
      <c r="G84" s="184" t="e">
        <f t="shared" si="222"/>
        <v>#DIV/0!</v>
      </c>
      <c r="H84" s="144" t="e">
        <f t="shared" si="222"/>
        <v>#DIV/0!</v>
      </c>
      <c r="I84" s="144" t="e">
        <f t="shared" si="222"/>
        <v>#DIV/0!</v>
      </c>
      <c r="J84" s="144" t="e">
        <f t="shared" si="222"/>
        <v>#DIV/0!</v>
      </c>
      <c r="K84" s="144" t="e">
        <f t="shared" si="222"/>
        <v>#DIV/0!</v>
      </c>
      <c r="L84" s="184" t="e">
        <f t="shared" si="222"/>
        <v>#DIV/0!</v>
      </c>
      <c r="M84" s="144" t="e">
        <f t="shared" si="222"/>
        <v>#DIV/0!</v>
      </c>
      <c r="N84" s="144" t="e">
        <f t="shared" si="222"/>
        <v>#DIV/0!</v>
      </c>
      <c r="O84" s="144" t="e">
        <f t="shared" si="222"/>
        <v>#DIV/0!</v>
      </c>
      <c r="P84" s="144" t="e">
        <f t="shared" si="222"/>
        <v>#DIV/0!</v>
      </c>
      <c r="Q84" s="184" t="e">
        <f t="shared" si="222"/>
        <v>#DIV/0!</v>
      </c>
      <c r="R84" s="144" t="e">
        <f t="shared" si="222"/>
        <v>#DIV/0!</v>
      </c>
      <c r="S84" s="144" t="e">
        <f t="shared" si="222"/>
        <v>#DIV/0!</v>
      </c>
      <c r="T84" s="144" t="e">
        <f t="shared" si="222"/>
        <v>#DIV/0!</v>
      </c>
      <c r="U84" s="144" t="e">
        <f t="shared" si="222"/>
        <v>#DIV/0!</v>
      </c>
      <c r="V84" s="144" t="e">
        <f t="shared" si="222"/>
        <v>#DIV/0!</v>
      </c>
      <c r="W84" s="189" t="e">
        <f t="shared" si="222"/>
        <v>#DIV/0!</v>
      </c>
      <c r="X84" s="45"/>
    </row>
    <row r="85" spans="1:24" ht="39.950000000000003" customHeight="1">
      <c r="A85" s="74" t="s">
        <v>52</v>
      </c>
      <c r="B85" s="75">
        <f>SUM(C85:F85)</f>
        <v>57</v>
      </c>
      <c r="C85" s="75">
        <f>C77+C79+C81+C83</f>
        <v>6</v>
      </c>
      <c r="D85" s="75">
        <f t="shared" ref="D85:F85" si="223">D77+D79+D81+D83</f>
        <v>3</v>
      </c>
      <c r="E85" s="75">
        <f t="shared" si="223"/>
        <v>1</v>
      </c>
      <c r="F85" s="75">
        <f t="shared" si="223"/>
        <v>47</v>
      </c>
      <c r="G85" s="75">
        <f t="shared" ref="G85" si="224">SUM(H85:K85)</f>
        <v>13</v>
      </c>
      <c r="H85" s="75">
        <f>H77+H79+H81+H83</f>
        <v>1</v>
      </c>
      <c r="I85" s="75">
        <f t="shared" ref="I85:K85" si="225">I77+I79+I81+I83</f>
        <v>0</v>
      </c>
      <c r="J85" s="75">
        <f t="shared" si="225"/>
        <v>12</v>
      </c>
      <c r="K85" s="75">
        <f t="shared" si="225"/>
        <v>0</v>
      </c>
      <c r="L85" s="75">
        <f t="shared" ref="L85" si="226">SUM(M85:P85)</f>
        <v>46</v>
      </c>
      <c r="M85" s="75">
        <f>M77+M79+M81+M83</f>
        <v>19</v>
      </c>
      <c r="N85" s="75">
        <f t="shared" ref="N85:P85" si="227">N77+N79+N81+N83</f>
        <v>0</v>
      </c>
      <c r="O85" s="75">
        <f t="shared" si="227"/>
        <v>0</v>
      </c>
      <c r="P85" s="75">
        <f t="shared" si="227"/>
        <v>27</v>
      </c>
      <c r="Q85" s="75">
        <f t="shared" ref="Q85" si="228">+SUM(R85:V85)</f>
        <v>212</v>
      </c>
      <c r="R85" s="75">
        <f>R77+R79+R81+R83</f>
        <v>112</v>
      </c>
      <c r="S85" s="75">
        <f t="shared" ref="S85:U85" si="229">S77+S79+S81+S83</f>
        <v>78</v>
      </c>
      <c r="T85" s="75">
        <f t="shared" si="229"/>
        <v>21</v>
      </c>
      <c r="U85" s="75">
        <f t="shared" si="229"/>
        <v>1</v>
      </c>
      <c r="V85" s="75">
        <f>V77+V79+V81+V83</f>
        <v>0</v>
      </c>
      <c r="W85" s="75">
        <f t="shared" ref="W85" si="230">B85+G85+L85+Q85</f>
        <v>328</v>
      </c>
      <c r="X85" s="44"/>
    </row>
    <row r="86" spans="1:24" ht="39.950000000000003" customHeight="1">
      <c r="A86" s="125"/>
      <c r="B86" s="86">
        <f t="shared" ref="B86:W86" si="231">B85/B59</f>
        <v>6.4044943820224715E-2</v>
      </c>
      <c r="C86" s="86">
        <f t="shared" si="231"/>
        <v>0.16216216216216217</v>
      </c>
      <c r="D86" s="86">
        <f t="shared" si="231"/>
        <v>3.614457831325301E-2</v>
      </c>
      <c r="E86" s="86">
        <f t="shared" si="231"/>
        <v>9.0090090090090089E-3</v>
      </c>
      <c r="F86" s="86">
        <f t="shared" si="231"/>
        <v>7.1320182094081946E-2</v>
      </c>
      <c r="G86" s="86">
        <f t="shared" si="231"/>
        <v>2.8824833702882482E-2</v>
      </c>
      <c r="H86" s="86">
        <f t="shared" si="231"/>
        <v>5.208333333333333E-3</v>
      </c>
      <c r="I86" s="86">
        <f t="shared" si="231"/>
        <v>0</v>
      </c>
      <c r="J86" s="86">
        <f t="shared" si="231"/>
        <v>0.38709677419354838</v>
      </c>
      <c r="K86" s="86">
        <f t="shared" si="231"/>
        <v>0</v>
      </c>
      <c r="L86" s="86">
        <f t="shared" si="231"/>
        <v>0.26136363636363635</v>
      </c>
      <c r="M86" s="86">
        <f t="shared" si="231"/>
        <v>0.18446601941747573</v>
      </c>
      <c r="N86" s="86">
        <f t="shared" si="231"/>
        <v>0</v>
      </c>
      <c r="O86" s="86">
        <f t="shared" si="231"/>
        <v>0</v>
      </c>
      <c r="P86" s="86">
        <f t="shared" si="231"/>
        <v>0.62790697674418605</v>
      </c>
      <c r="Q86" s="86">
        <f t="shared" si="231"/>
        <v>0.4291497975708502</v>
      </c>
      <c r="R86" s="86">
        <f t="shared" si="231"/>
        <v>0.56565656565656564</v>
      </c>
      <c r="S86" s="86">
        <f t="shared" si="231"/>
        <v>0.31451612903225806</v>
      </c>
      <c r="T86" s="86">
        <f t="shared" si="231"/>
        <v>0.52500000000000002</v>
      </c>
      <c r="U86" s="86">
        <f t="shared" si="231"/>
        <v>1</v>
      </c>
      <c r="V86" s="86">
        <f t="shared" si="231"/>
        <v>0</v>
      </c>
      <c r="W86" s="86">
        <f t="shared" si="231"/>
        <v>0.16310293386374938</v>
      </c>
      <c r="X86" s="45"/>
    </row>
    <row r="87" spans="1:24" ht="80.099999999999994" customHeight="1">
      <c r="A87" s="266" t="s">
        <v>57</v>
      </c>
      <c r="B87" s="266"/>
      <c r="C87" s="266"/>
      <c r="D87" s="266"/>
      <c r="E87" s="266"/>
      <c r="F87" s="266"/>
      <c r="G87" s="266"/>
      <c r="H87" s="266"/>
      <c r="I87" s="266"/>
      <c r="J87" s="266"/>
      <c r="K87" s="266"/>
      <c r="L87" s="266"/>
      <c r="M87" s="266"/>
      <c r="N87" s="266"/>
      <c r="O87" s="266"/>
      <c r="P87" s="266"/>
      <c r="Q87" s="266"/>
      <c r="R87" s="266"/>
      <c r="S87" s="266"/>
      <c r="T87" s="266"/>
      <c r="U87" s="266"/>
      <c r="V87" s="266"/>
      <c r="W87" s="266"/>
      <c r="X87" s="43"/>
    </row>
    <row r="88" spans="1:24" ht="39.950000000000003" customHeight="1">
      <c r="A88" s="163" t="s">
        <v>326</v>
      </c>
      <c r="B88" s="164">
        <f>SUM(C88:F88)</f>
        <v>1021</v>
      </c>
      <c r="C88" s="164">
        <v>45</v>
      </c>
      <c r="D88" s="164">
        <v>177</v>
      </c>
      <c r="E88" s="164">
        <v>188</v>
      </c>
      <c r="F88" s="164">
        <v>611</v>
      </c>
      <c r="G88" s="164">
        <f t="shared" ref="G88:G89" si="232">SUM(H88:K88)</f>
        <v>392</v>
      </c>
      <c r="H88" s="164">
        <v>145</v>
      </c>
      <c r="I88" s="164">
        <v>68</v>
      </c>
      <c r="J88" s="164">
        <v>176</v>
      </c>
      <c r="K88" s="164">
        <v>3</v>
      </c>
      <c r="L88" s="164">
        <f t="shared" ref="L88:L89" si="233">SUM(M88:P88)</f>
        <v>952</v>
      </c>
      <c r="M88" s="164">
        <v>426</v>
      </c>
      <c r="N88" s="164">
        <v>144</v>
      </c>
      <c r="O88" s="164">
        <v>143</v>
      </c>
      <c r="P88" s="164">
        <v>239</v>
      </c>
      <c r="Q88" s="164">
        <f t="shared" ref="Q88:Q89" si="234">+SUM(R88:V88)</f>
        <v>1842</v>
      </c>
      <c r="R88" s="164">
        <v>817</v>
      </c>
      <c r="S88" s="164">
        <v>671</v>
      </c>
      <c r="T88" s="164">
        <v>163</v>
      </c>
      <c r="U88" s="164">
        <v>125</v>
      </c>
      <c r="V88" s="164">
        <v>66</v>
      </c>
      <c r="W88" s="164">
        <f t="shared" ref="W88:W89" si="235">B88+G88+L88+Q88</f>
        <v>4207</v>
      </c>
      <c r="X88" s="44"/>
    </row>
    <row r="89" spans="1:24" ht="39.950000000000003" customHeight="1">
      <c r="A89" s="165" t="s">
        <v>51</v>
      </c>
      <c r="B89" s="164">
        <f>SUM(C89:F89)</f>
        <v>254</v>
      </c>
      <c r="C89" s="164">
        <v>0</v>
      </c>
      <c r="D89" s="164">
        <v>6</v>
      </c>
      <c r="E89" s="164">
        <v>10</v>
      </c>
      <c r="F89" s="164">
        <v>238</v>
      </c>
      <c r="G89" s="164">
        <f t="shared" si="232"/>
        <v>28</v>
      </c>
      <c r="H89" s="164">
        <v>10</v>
      </c>
      <c r="I89" s="164">
        <v>0</v>
      </c>
      <c r="J89" s="164">
        <v>16</v>
      </c>
      <c r="K89" s="164">
        <v>2</v>
      </c>
      <c r="L89" s="164">
        <f t="shared" si="233"/>
        <v>63</v>
      </c>
      <c r="M89" s="164">
        <v>25</v>
      </c>
      <c r="N89" s="164">
        <v>1</v>
      </c>
      <c r="O89" s="164">
        <v>5</v>
      </c>
      <c r="P89" s="164">
        <v>32</v>
      </c>
      <c r="Q89" s="164">
        <f t="shared" si="234"/>
        <v>122</v>
      </c>
      <c r="R89" s="164">
        <v>61</v>
      </c>
      <c r="S89" s="164">
        <v>27</v>
      </c>
      <c r="T89" s="164">
        <v>5</v>
      </c>
      <c r="U89" s="164">
        <v>13</v>
      </c>
      <c r="V89" s="164">
        <v>16</v>
      </c>
      <c r="W89" s="164">
        <f t="shared" si="235"/>
        <v>467</v>
      </c>
      <c r="X89" s="44" t="s">
        <v>135</v>
      </c>
    </row>
    <row r="90" spans="1:24" ht="39.950000000000003" customHeight="1">
      <c r="A90" s="166"/>
      <c r="B90" s="167">
        <f t="shared" ref="B90:W90" si="236">B89/B88</f>
        <v>0.24877571008814886</v>
      </c>
      <c r="C90" s="167">
        <f t="shared" si="236"/>
        <v>0</v>
      </c>
      <c r="D90" s="167">
        <f t="shared" si="236"/>
        <v>3.3898305084745763E-2</v>
      </c>
      <c r="E90" s="167">
        <f t="shared" si="236"/>
        <v>5.3191489361702128E-2</v>
      </c>
      <c r="F90" s="167">
        <f t="shared" si="236"/>
        <v>0.38952536824877249</v>
      </c>
      <c r="G90" s="167">
        <f t="shared" si="236"/>
        <v>7.1428571428571425E-2</v>
      </c>
      <c r="H90" s="167">
        <f t="shared" si="236"/>
        <v>6.8965517241379309E-2</v>
      </c>
      <c r="I90" s="167">
        <f t="shared" si="236"/>
        <v>0</v>
      </c>
      <c r="J90" s="167">
        <f t="shared" si="236"/>
        <v>9.0909090909090912E-2</v>
      </c>
      <c r="K90" s="167">
        <f t="shared" si="236"/>
        <v>0.66666666666666663</v>
      </c>
      <c r="L90" s="167">
        <f t="shared" si="236"/>
        <v>6.6176470588235295E-2</v>
      </c>
      <c r="M90" s="167">
        <f t="shared" si="236"/>
        <v>5.8685446009389672E-2</v>
      </c>
      <c r="N90" s="167">
        <f t="shared" si="236"/>
        <v>6.9444444444444441E-3</v>
      </c>
      <c r="O90" s="167">
        <f t="shared" si="236"/>
        <v>3.4965034965034968E-2</v>
      </c>
      <c r="P90" s="167">
        <f t="shared" si="236"/>
        <v>0.13389121338912133</v>
      </c>
      <c r="Q90" s="167">
        <f t="shared" si="236"/>
        <v>6.6232356134636267E-2</v>
      </c>
      <c r="R90" s="167">
        <f t="shared" si="236"/>
        <v>7.4663402692778463E-2</v>
      </c>
      <c r="S90" s="167">
        <f t="shared" si="236"/>
        <v>4.0238450074515646E-2</v>
      </c>
      <c r="T90" s="167">
        <f t="shared" si="236"/>
        <v>3.0674846625766871E-2</v>
      </c>
      <c r="U90" s="167">
        <f t="shared" si="236"/>
        <v>0.104</v>
      </c>
      <c r="V90" s="167">
        <f t="shared" si="236"/>
        <v>0.24242424242424243</v>
      </c>
      <c r="W90" s="167">
        <f t="shared" si="236"/>
        <v>0.11100546707867839</v>
      </c>
      <c r="X90" s="45"/>
    </row>
    <row r="91" spans="1:24" ht="39.950000000000003" customHeight="1">
      <c r="A91" s="72" t="s">
        <v>319</v>
      </c>
      <c r="B91" s="73">
        <f>SUM(C91:F91)</f>
        <v>352</v>
      </c>
      <c r="C91" s="27">
        <v>10</v>
      </c>
      <c r="D91" s="27">
        <v>72</v>
      </c>
      <c r="E91" s="27">
        <v>10</v>
      </c>
      <c r="F91" s="27">
        <v>260</v>
      </c>
      <c r="G91" s="73">
        <f t="shared" ref="G91:G92" si="237">SUM(H91:K91)</f>
        <v>58</v>
      </c>
      <c r="H91" s="27">
        <v>26</v>
      </c>
      <c r="I91" s="27">
        <v>0</v>
      </c>
      <c r="J91" s="27">
        <v>32</v>
      </c>
      <c r="K91" s="27">
        <v>0</v>
      </c>
      <c r="L91" s="73">
        <f t="shared" ref="L91:L92" si="238">SUM(M91:P91)</f>
        <v>206</v>
      </c>
      <c r="M91" s="27">
        <v>95</v>
      </c>
      <c r="N91" s="27">
        <v>17</v>
      </c>
      <c r="O91" s="27">
        <v>34</v>
      </c>
      <c r="P91" s="27">
        <v>60</v>
      </c>
      <c r="Q91" s="73">
        <f t="shared" ref="Q91:Q92" si="239">+SUM(R91:V91)</f>
        <v>432</v>
      </c>
      <c r="R91" s="27">
        <v>252</v>
      </c>
      <c r="S91" s="27">
        <v>147</v>
      </c>
      <c r="T91" s="27">
        <v>21</v>
      </c>
      <c r="U91" s="27">
        <v>4</v>
      </c>
      <c r="V91" s="27">
        <v>8</v>
      </c>
      <c r="W91" s="5">
        <f t="shared" ref="W91:W92" si="240">B91+G91+L91+Q91</f>
        <v>1048</v>
      </c>
      <c r="X91" s="44"/>
    </row>
    <row r="92" spans="1:24" ht="39.950000000000003" customHeight="1">
      <c r="A92" s="126" t="s">
        <v>51</v>
      </c>
      <c r="B92" s="73">
        <f>SUM(C92:F92)</f>
        <v>53</v>
      </c>
      <c r="C92" s="27">
        <v>0</v>
      </c>
      <c r="D92" s="27">
        <v>0</v>
      </c>
      <c r="E92" s="27">
        <v>0</v>
      </c>
      <c r="F92" s="27">
        <v>53</v>
      </c>
      <c r="G92" s="73">
        <f t="shared" si="237"/>
        <v>2</v>
      </c>
      <c r="H92" s="27">
        <v>0</v>
      </c>
      <c r="I92" s="27">
        <v>0</v>
      </c>
      <c r="J92" s="27">
        <v>2</v>
      </c>
      <c r="K92" s="27">
        <v>0</v>
      </c>
      <c r="L92" s="73">
        <f t="shared" si="238"/>
        <v>11</v>
      </c>
      <c r="M92" s="27">
        <v>3</v>
      </c>
      <c r="N92" s="27">
        <v>0</v>
      </c>
      <c r="O92" s="27">
        <v>2</v>
      </c>
      <c r="P92" s="27">
        <v>6</v>
      </c>
      <c r="Q92" s="73">
        <f t="shared" si="239"/>
        <v>18</v>
      </c>
      <c r="R92" s="27">
        <v>11</v>
      </c>
      <c r="S92" s="27">
        <v>4</v>
      </c>
      <c r="T92" s="27">
        <v>0</v>
      </c>
      <c r="U92" s="27">
        <v>0</v>
      </c>
      <c r="V92" s="27">
        <v>3</v>
      </c>
      <c r="W92" s="5">
        <f t="shared" si="240"/>
        <v>84</v>
      </c>
      <c r="X92" s="44" t="s">
        <v>135</v>
      </c>
    </row>
    <row r="93" spans="1:24" ht="39.950000000000003" customHeight="1">
      <c r="A93" s="124"/>
      <c r="B93" s="82">
        <f t="shared" ref="B93:W93" si="241">B92/B91</f>
        <v>0.15056818181818182</v>
      </c>
      <c r="C93" s="83">
        <f t="shared" si="241"/>
        <v>0</v>
      </c>
      <c r="D93" s="83">
        <f t="shared" si="241"/>
        <v>0</v>
      </c>
      <c r="E93" s="83">
        <f t="shared" si="241"/>
        <v>0</v>
      </c>
      <c r="F93" s="83">
        <f t="shared" si="241"/>
        <v>0.20384615384615384</v>
      </c>
      <c r="G93" s="82">
        <f t="shared" si="241"/>
        <v>3.4482758620689655E-2</v>
      </c>
      <c r="H93" s="83">
        <f t="shared" si="241"/>
        <v>0</v>
      </c>
      <c r="I93" s="83" t="e">
        <f t="shared" si="241"/>
        <v>#DIV/0!</v>
      </c>
      <c r="J93" s="83">
        <f t="shared" si="241"/>
        <v>6.25E-2</v>
      </c>
      <c r="K93" s="83" t="e">
        <f t="shared" si="241"/>
        <v>#DIV/0!</v>
      </c>
      <c r="L93" s="82">
        <f t="shared" si="241"/>
        <v>5.3398058252427182E-2</v>
      </c>
      <c r="M93" s="83">
        <f t="shared" si="241"/>
        <v>3.1578947368421054E-2</v>
      </c>
      <c r="N93" s="83">
        <f t="shared" si="241"/>
        <v>0</v>
      </c>
      <c r="O93" s="83">
        <f t="shared" si="241"/>
        <v>5.8823529411764705E-2</v>
      </c>
      <c r="P93" s="83">
        <f t="shared" si="241"/>
        <v>0.1</v>
      </c>
      <c r="Q93" s="82">
        <f t="shared" si="241"/>
        <v>4.1666666666666664E-2</v>
      </c>
      <c r="R93" s="83">
        <f t="shared" si="241"/>
        <v>4.3650793650793648E-2</v>
      </c>
      <c r="S93" s="83">
        <f t="shared" si="241"/>
        <v>2.7210884353741496E-2</v>
      </c>
      <c r="T93" s="83">
        <f t="shared" si="241"/>
        <v>0</v>
      </c>
      <c r="U93" s="83">
        <f t="shared" si="241"/>
        <v>0</v>
      </c>
      <c r="V93" s="83">
        <f t="shared" si="241"/>
        <v>0.375</v>
      </c>
      <c r="W93" s="7">
        <f t="shared" si="241"/>
        <v>8.0152671755725186E-2</v>
      </c>
      <c r="X93" s="45"/>
    </row>
    <row r="94" spans="1:24" ht="39.950000000000003" customHeight="1">
      <c r="A94" s="72" t="s">
        <v>334</v>
      </c>
      <c r="B94" s="183">
        <f>SUM(C94:F94)</f>
        <v>0</v>
      </c>
      <c r="C94" s="130"/>
      <c r="D94" s="130"/>
      <c r="E94" s="130"/>
      <c r="F94" s="130"/>
      <c r="G94" s="183">
        <f t="shared" ref="G94:G95" si="242">SUM(H94:K94)</f>
        <v>0</v>
      </c>
      <c r="H94" s="130"/>
      <c r="I94" s="130"/>
      <c r="J94" s="130"/>
      <c r="K94" s="130"/>
      <c r="L94" s="183">
        <f t="shared" ref="L94:L95" si="243">SUM(M94:P94)</f>
        <v>0</v>
      </c>
      <c r="M94" s="130"/>
      <c r="N94" s="130"/>
      <c r="O94" s="130"/>
      <c r="P94" s="130"/>
      <c r="Q94" s="183">
        <f t="shared" ref="Q94:Q95" si="244">+SUM(R94:V94)</f>
        <v>0</v>
      </c>
      <c r="R94" s="130"/>
      <c r="S94" s="130"/>
      <c r="T94" s="130"/>
      <c r="U94" s="130"/>
      <c r="V94" s="130"/>
      <c r="W94" s="187">
        <f t="shared" ref="W94:W95" si="245">B94+G94+L94+Q94</f>
        <v>0</v>
      </c>
      <c r="X94" s="44"/>
    </row>
    <row r="95" spans="1:24" ht="39.950000000000003" customHeight="1">
      <c r="A95" s="126" t="s">
        <v>51</v>
      </c>
      <c r="B95" s="183">
        <f>SUM(C95:F95)</f>
        <v>0</v>
      </c>
      <c r="C95" s="130"/>
      <c r="D95" s="130"/>
      <c r="E95" s="130"/>
      <c r="F95" s="130"/>
      <c r="G95" s="183">
        <f t="shared" si="242"/>
        <v>0</v>
      </c>
      <c r="H95" s="130"/>
      <c r="I95" s="130"/>
      <c r="J95" s="130"/>
      <c r="K95" s="130"/>
      <c r="L95" s="183">
        <f t="shared" si="243"/>
        <v>0</v>
      </c>
      <c r="M95" s="130"/>
      <c r="N95" s="130"/>
      <c r="O95" s="130"/>
      <c r="P95" s="130"/>
      <c r="Q95" s="183">
        <f t="shared" si="244"/>
        <v>0</v>
      </c>
      <c r="R95" s="130"/>
      <c r="S95" s="130"/>
      <c r="T95" s="130"/>
      <c r="U95" s="130"/>
      <c r="V95" s="130"/>
      <c r="W95" s="187">
        <f t="shared" si="245"/>
        <v>0</v>
      </c>
      <c r="X95" s="44" t="s">
        <v>135</v>
      </c>
    </row>
    <row r="96" spans="1:24" ht="39.950000000000003" customHeight="1">
      <c r="A96" s="124"/>
      <c r="B96" s="184" t="e">
        <f t="shared" ref="B96:W96" si="246">B95/B94</f>
        <v>#DIV/0!</v>
      </c>
      <c r="C96" s="144" t="e">
        <f t="shared" si="246"/>
        <v>#DIV/0!</v>
      </c>
      <c r="D96" s="144" t="e">
        <f t="shared" si="246"/>
        <v>#DIV/0!</v>
      </c>
      <c r="E96" s="144" t="e">
        <f t="shared" si="246"/>
        <v>#DIV/0!</v>
      </c>
      <c r="F96" s="144" t="e">
        <f t="shared" si="246"/>
        <v>#DIV/0!</v>
      </c>
      <c r="G96" s="184" t="e">
        <f t="shared" si="246"/>
        <v>#DIV/0!</v>
      </c>
      <c r="H96" s="144" t="e">
        <f t="shared" si="246"/>
        <v>#DIV/0!</v>
      </c>
      <c r="I96" s="144" t="e">
        <f t="shared" si="246"/>
        <v>#DIV/0!</v>
      </c>
      <c r="J96" s="144" t="e">
        <f t="shared" si="246"/>
        <v>#DIV/0!</v>
      </c>
      <c r="K96" s="144" t="e">
        <f t="shared" si="246"/>
        <v>#DIV/0!</v>
      </c>
      <c r="L96" s="184" t="e">
        <f t="shared" si="246"/>
        <v>#DIV/0!</v>
      </c>
      <c r="M96" s="144" t="e">
        <f t="shared" si="246"/>
        <v>#DIV/0!</v>
      </c>
      <c r="N96" s="144" t="e">
        <f t="shared" si="246"/>
        <v>#DIV/0!</v>
      </c>
      <c r="O96" s="144" t="e">
        <f t="shared" si="246"/>
        <v>#DIV/0!</v>
      </c>
      <c r="P96" s="144" t="e">
        <f t="shared" si="246"/>
        <v>#DIV/0!</v>
      </c>
      <c r="Q96" s="184" t="e">
        <f t="shared" si="246"/>
        <v>#DIV/0!</v>
      </c>
      <c r="R96" s="144" t="e">
        <f t="shared" si="246"/>
        <v>#DIV/0!</v>
      </c>
      <c r="S96" s="144" t="e">
        <f t="shared" si="246"/>
        <v>#DIV/0!</v>
      </c>
      <c r="T96" s="144" t="e">
        <f t="shared" si="246"/>
        <v>#DIV/0!</v>
      </c>
      <c r="U96" s="144" t="e">
        <f t="shared" si="246"/>
        <v>#DIV/0!</v>
      </c>
      <c r="V96" s="144" t="e">
        <f t="shared" si="246"/>
        <v>#DIV/0!</v>
      </c>
      <c r="W96" s="189" t="e">
        <f t="shared" si="246"/>
        <v>#DIV/0!</v>
      </c>
      <c r="X96" s="45"/>
    </row>
    <row r="97" spans="1:24" ht="39.950000000000003" customHeight="1">
      <c r="A97" s="72" t="s">
        <v>320</v>
      </c>
      <c r="B97" s="183">
        <f>SUM(C97:F97)</f>
        <v>0</v>
      </c>
      <c r="C97" s="130"/>
      <c r="D97" s="130"/>
      <c r="E97" s="130"/>
      <c r="F97" s="130"/>
      <c r="G97" s="183">
        <f t="shared" ref="G97:G98" si="247">SUM(H97:K97)</f>
        <v>0</v>
      </c>
      <c r="H97" s="130"/>
      <c r="I97" s="130"/>
      <c r="J97" s="130"/>
      <c r="K97" s="130"/>
      <c r="L97" s="183">
        <f t="shared" ref="L97:L98" si="248">SUM(M97:P97)</f>
        <v>0</v>
      </c>
      <c r="M97" s="130"/>
      <c r="N97" s="130"/>
      <c r="O97" s="130"/>
      <c r="P97" s="130"/>
      <c r="Q97" s="183">
        <f t="shared" ref="Q97:Q98" si="249">+SUM(R97:V97)</f>
        <v>0</v>
      </c>
      <c r="R97" s="130"/>
      <c r="S97" s="130"/>
      <c r="T97" s="130"/>
      <c r="U97" s="130"/>
      <c r="V97" s="130"/>
      <c r="W97" s="187">
        <f t="shared" ref="W97:W98" si="250">B97+G97+L97+Q97</f>
        <v>0</v>
      </c>
      <c r="X97" s="44"/>
    </row>
    <row r="98" spans="1:24" ht="39.950000000000003" customHeight="1">
      <c r="A98" s="126" t="s">
        <v>51</v>
      </c>
      <c r="B98" s="183">
        <f>SUM(C98:F98)</f>
        <v>0</v>
      </c>
      <c r="C98" s="130"/>
      <c r="D98" s="130"/>
      <c r="E98" s="130"/>
      <c r="F98" s="130"/>
      <c r="G98" s="183">
        <f t="shared" si="247"/>
        <v>0</v>
      </c>
      <c r="H98" s="130"/>
      <c r="I98" s="130"/>
      <c r="J98" s="130"/>
      <c r="K98" s="130"/>
      <c r="L98" s="183">
        <f t="shared" si="248"/>
        <v>0</v>
      </c>
      <c r="M98" s="130"/>
      <c r="N98" s="130"/>
      <c r="O98" s="130"/>
      <c r="P98" s="130"/>
      <c r="Q98" s="183">
        <f t="shared" si="249"/>
        <v>0</v>
      </c>
      <c r="R98" s="130"/>
      <c r="S98" s="130"/>
      <c r="T98" s="130"/>
      <c r="U98" s="130"/>
      <c r="V98" s="130"/>
      <c r="W98" s="187">
        <f t="shared" si="250"/>
        <v>0</v>
      </c>
      <c r="X98" s="44" t="s">
        <v>135</v>
      </c>
    </row>
    <row r="99" spans="1:24" ht="39.950000000000003" customHeight="1">
      <c r="A99" s="124"/>
      <c r="B99" s="184" t="e">
        <f t="shared" ref="B99:W99" si="251">B98/B97</f>
        <v>#DIV/0!</v>
      </c>
      <c r="C99" s="144" t="e">
        <f t="shared" si="251"/>
        <v>#DIV/0!</v>
      </c>
      <c r="D99" s="144" t="e">
        <f t="shared" si="251"/>
        <v>#DIV/0!</v>
      </c>
      <c r="E99" s="144" t="e">
        <f t="shared" si="251"/>
        <v>#DIV/0!</v>
      </c>
      <c r="F99" s="144" t="e">
        <f t="shared" si="251"/>
        <v>#DIV/0!</v>
      </c>
      <c r="G99" s="184" t="e">
        <f t="shared" si="251"/>
        <v>#DIV/0!</v>
      </c>
      <c r="H99" s="144" t="e">
        <f t="shared" si="251"/>
        <v>#DIV/0!</v>
      </c>
      <c r="I99" s="144" t="e">
        <f t="shared" si="251"/>
        <v>#DIV/0!</v>
      </c>
      <c r="J99" s="144" t="e">
        <f t="shared" si="251"/>
        <v>#DIV/0!</v>
      </c>
      <c r="K99" s="144" t="e">
        <f t="shared" si="251"/>
        <v>#DIV/0!</v>
      </c>
      <c r="L99" s="184" t="e">
        <f t="shared" si="251"/>
        <v>#DIV/0!</v>
      </c>
      <c r="M99" s="144" t="e">
        <f t="shared" si="251"/>
        <v>#DIV/0!</v>
      </c>
      <c r="N99" s="144" t="e">
        <f t="shared" si="251"/>
        <v>#DIV/0!</v>
      </c>
      <c r="O99" s="144" t="e">
        <f t="shared" si="251"/>
        <v>#DIV/0!</v>
      </c>
      <c r="P99" s="144" t="e">
        <f t="shared" si="251"/>
        <v>#DIV/0!</v>
      </c>
      <c r="Q99" s="184" t="e">
        <f t="shared" si="251"/>
        <v>#DIV/0!</v>
      </c>
      <c r="R99" s="144" t="e">
        <f t="shared" si="251"/>
        <v>#DIV/0!</v>
      </c>
      <c r="S99" s="144" t="e">
        <f t="shared" si="251"/>
        <v>#DIV/0!</v>
      </c>
      <c r="T99" s="144" t="e">
        <f t="shared" si="251"/>
        <v>#DIV/0!</v>
      </c>
      <c r="U99" s="144" t="e">
        <f t="shared" si="251"/>
        <v>#DIV/0!</v>
      </c>
      <c r="V99" s="144" t="e">
        <f t="shared" si="251"/>
        <v>#DIV/0!</v>
      </c>
      <c r="W99" s="189" t="e">
        <f t="shared" si="251"/>
        <v>#DIV/0!</v>
      </c>
      <c r="X99" s="45"/>
    </row>
    <row r="100" spans="1:24" ht="39.950000000000003" customHeight="1">
      <c r="A100" s="72" t="s">
        <v>331</v>
      </c>
      <c r="B100" s="183">
        <f>SUM(C100:F100)</f>
        <v>0</v>
      </c>
      <c r="C100" s="130"/>
      <c r="D100" s="130"/>
      <c r="E100" s="130"/>
      <c r="F100" s="130"/>
      <c r="G100" s="183">
        <f t="shared" ref="G100:G101" si="252">SUM(H100:K100)</f>
        <v>0</v>
      </c>
      <c r="H100" s="130"/>
      <c r="I100" s="130"/>
      <c r="J100" s="130"/>
      <c r="K100" s="130"/>
      <c r="L100" s="183">
        <f t="shared" ref="L100:L101" si="253">SUM(M100:P100)</f>
        <v>0</v>
      </c>
      <c r="M100" s="130"/>
      <c r="N100" s="130"/>
      <c r="O100" s="130"/>
      <c r="P100" s="130"/>
      <c r="Q100" s="183">
        <f t="shared" ref="Q100:Q101" si="254">+SUM(R100:V100)</f>
        <v>0</v>
      </c>
      <c r="R100" s="130"/>
      <c r="S100" s="130"/>
      <c r="T100" s="130"/>
      <c r="U100" s="130"/>
      <c r="V100" s="27"/>
      <c r="W100" s="187">
        <f t="shared" ref="W100:W101" si="255">B100+G100+L100+Q100</f>
        <v>0</v>
      </c>
      <c r="X100" s="44"/>
    </row>
    <row r="101" spans="1:24" ht="39.950000000000003" customHeight="1">
      <c r="A101" s="126" t="s">
        <v>51</v>
      </c>
      <c r="B101" s="183">
        <f>SUM(C101:F101)</f>
        <v>0</v>
      </c>
      <c r="C101" s="130"/>
      <c r="D101" s="130"/>
      <c r="E101" s="130"/>
      <c r="F101" s="130"/>
      <c r="G101" s="183">
        <f t="shared" si="252"/>
        <v>0</v>
      </c>
      <c r="H101" s="130"/>
      <c r="I101" s="130"/>
      <c r="J101" s="130"/>
      <c r="K101" s="130"/>
      <c r="L101" s="183">
        <f t="shared" si="253"/>
        <v>0</v>
      </c>
      <c r="M101" s="130"/>
      <c r="N101" s="130"/>
      <c r="O101" s="130"/>
      <c r="P101" s="130"/>
      <c r="Q101" s="183">
        <f t="shared" si="254"/>
        <v>0</v>
      </c>
      <c r="R101" s="130"/>
      <c r="S101" s="130"/>
      <c r="T101" s="130"/>
      <c r="U101" s="130"/>
      <c r="V101" s="27"/>
      <c r="W101" s="187">
        <f t="shared" si="255"/>
        <v>0</v>
      </c>
      <c r="X101" s="44" t="s">
        <v>135</v>
      </c>
    </row>
    <row r="102" spans="1:24" ht="39.950000000000003" customHeight="1">
      <c r="A102" s="124"/>
      <c r="B102" s="184" t="e">
        <f t="shared" ref="B102:W102" si="256">B101/B100</f>
        <v>#DIV/0!</v>
      </c>
      <c r="C102" s="144" t="e">
        <f t="shared" si="256"/>
        <v>#DIV/0!</v>
      </c>
      <c r="D102" s="144" t="e">
        <f t="shared" si="256"/>
        <v>#DIV/0!</v>
      </c>
      <c r="E102" s="144" t="e">
        <f t="shared" si="256"/>
        <v>#DIV/0!</v>
      </c>
      <c r="F102" s="144" t="e">
        <f t="shared" si="256"/>
        <v>#DIV/0!</v>
      </c>
      <c r="G102" s="184" t="e">
        <f t="shared" si="256"/>
        <v>#DIV/0!</v>
      </c>
      <c r="H102" s="144" t="e">
        <f t="shared" si="256"/>
        <v>#DIV/0!</v>
      </c>
      <c r="I102" s="144" t="e">
        <f t="shared" si="256"/>
        <v>#DIV/0!</v>
      </c>
      <c r="J102" s="144" t="e">
        <f t="shared" si="256"/>
        <v>#DIV/0!</v>
      </c>
      <c r="K102" s="144" t="e">
        <f t="shared" si="256"/>
        <v>#DIV/0!</v>
      </c>
      <c r="L102" s="184" t="e">
        <f t="shared" si="256"/>
        <v>#DIV/0!</v>
      </c>
      <c r="M102" s="144" t="e">
        <f t="shared" si="256"/>
        <v>#DIV/0!</v>
      </c>
      <c r="N102" s="144" t="e">
        <f t="shared" si="256"/>
        <v>#DIV/0!</v>
      </c>
      <c r="O102" s="144" t="e">
        <f t="shared" si="256"/>
        <v>#DIV/0!</v>
      </c>
      <c r="P102" s="144" t="e">
        <f t="shared" si="256"/>
        <v>#DIV/0!</v>
      </c>
      <c r="Q102" s="184" t="e">
        <f t="shared" si="256"/>
        <v>#DIV/0!</v>
      </c>
      <c r="R102" s="144" t="e">
        <f t="shared" si="256"/>
        <v>#DIV/0!</v>
      </c>
      <c r="S102" s="144" t="e">
        <f t="shared" si="256"/>
        <v>#DIV/0!</v>
      </c>
      <c r="T102" s="144" t="e">
        <f t="shared" si="256"/>
        <v>#DIV/0!</v>
      </c>
      <c r="U102" s="144" t="e">
        <f t="shared" si="256"/>
        <v>#DIV/0!</v>
      </c>
      <c r="V102" s="144" t="e">
        <f t="shared" si="256"/>
        <v>#DIV/0!</v>
      </c>
      <c r="W102" s="189" t="e">
        <f t="shared" si="256"/>
        <v>#DIV/0!</v>
      </c>
      <c r="X102" s="45"/>
    </row>
    <row r="103" spans="1:24" ht="39.950000000000003" customHeight="1">
      <c r="A103" s="74" t="s">
        <v>317</v>
      </c>
      <c r="B103" s="75">
        <f>SUM(C103:F103)</f>
        <v>352</v>
      </c>
      <c r="C103" s="75">
        <f>C91+C94+C97+C100</f>
        <v>10</v>
      </c>
      <c r="D103" s="75">
        <f t="shared" ref="D103:F103" si="257">D91+D94+D97+D100</f>
        <v>72</v>
      </c>
      <c r="E103" s="75">
        <f t="shared" si="257"/>
        <v>10</v>
      </c>
      <c r="F103" s="75">
        <f t="shared" si="257"/>
        <v>260</v>
      </c>
      <c r="G103" s="75">
        <f t="shared" ref="G103:G104" si="258">SUM(H103:K103)</f>
        <v>58</v>
      </c>
      <c r="H103" s="75">
        <f>H91+H94+H97+H100</f>
        <v>26</v>
      </c>
      <c r="I103" s="75">
        <f t="shared" ref="I103:K103" si="259">I91+I94+I97+I100</f>
        <v>0</v>
      </c>
      <c r="J103" s="75">
        <f t="shared" si="259"/>
        <v>32</v>
      </c>
      <c r="K103" s="75">
        <f t="shared" si="259"/>
        <v>0</v>
      </c>
      <c r="L103" s="75">
        <f t="shared" ref="L103:L104" si="260">SUM(M103:P103)</f>
        <v>206</v>
      </c>
      <c r="M103" s="75">
        <f>M91+M94+M97+M100</f>
        <v>95</v>
      </c>
      <c r="N103" s="75">
        <f t="shared" ref="N103:P103" si="261">N91+N94+N97+N100</f>
        <v>17</v>
      </c>
      <c r="O103" s="75">
        <f t="shared" si="261"/>
        <v>34</v>
      </c>
      <c r="P103" s="75">
        <f t="shared" si="261"/>
        <v>60</v>
      </c>
      <c r="Q103" s="75">
        <f t="shared" ref="Q103:Q104" si="262">+SUM(R103:V103)</f>
        <v>432</v>
      </c>
      <c r="R103" s="75">
        <f>R91+R94+R97+R100</f>
        <v>252</v>
      </c>
      <c r="S103" s="75">
        <f t="shared" ref="S103:V103" si="263">S91+S94+S97+S100</f>
        <v>147</v>
      </c>
      <c r="T103" s="75">
        <f t="shared" si="263"/>
        <v>21</v>
      </c>
      <c r="U103" s="75">
        <f t="shared" si="263"/>
        <v>4</v>
      </c>
      <c r="V103" s="75">
        <f t="shared" si="263"/>
        <v>8</v>
      </c>
      <c r="W103" s="75">
        <f t="shared" ref="W103:W104" si="264">B103+G103+L103+Q103</f>
        <v>1048</v>
      </c>
      <c r="X103" s="44"/>
    </row>
    <row r="104" spans="1:24" ht="39.950000000000003" customHeight="1">
      <c r="A104" s="127" t="s">
        <v>51</v>
      </c>
      <c r="B104" s="75">
        <f>SUM(C104:F104)</f>
        <v>53</v>
      </c>
      <c r="C104" s="75">
        <f>C92+C95+C98+C101</f>
        <v>0</v>
      </c>
      <c r="D104" s="75">
        <f>D92+D95+D98+D101</f>
        <v>0</v>
      </c>
      <c r="E104" s="75">
        <f>E92+E95+E98+E101</f>
        <v>0</v>
      </c>
      <c r="F104" s="75">
        <f>F92+F95+F98+F101</f>
        <v>53</v>
      </c>
      <c r="G104" s="75">
        <f t="shared" si="258"/>
        <v>2</v>
      </c>
      <c r="H104" s="75">
        <f>H92+H95+H98+H101</f>
        <v>0</v>
      </c>
      <c r="I104" s="75">
        <f>I92+I95+I98+I101</f>
        <v>0</v>
      </c>
      <c r="J104" s="75">
        <f>J92+J95+J98+J101</f>
        <v>2</v>
      </c>
      <c r="K104" s="75">
        <f>K92+K95+K98+K101</f>
        <v>0</v>
      </c>
      <c r="L104" s="75">
        <f t="shared" si="260"/>
        <v>11</v>
      </c>
      <c r="M104" s="75">
        <f>M92+M95+M98+M101</f>
        <v>3</v>
      </c>
      <c r="N104" s="75">
        <f>N92+N95+N98+N101</f>
        <v>0</v>
      </c>
      <c r="O104" s="75">
        <f>O92+O95+O98+O101</f>
        <v>2</v>
      </c>
      <c r="P104" s="75">
        <f>P92+P95+P98+P101</f>
        <v>6</v>
      </c>
      <c r="Q104" s="75">
        <f t="shared" si="262"/>
        <v>18</v>
      </c>
      <c r="R104" s="75">
        <f>R92+R95+R98+R101</f>
        <v>11</v>
      </c>
      <c r="S104" s="75">
        <f>S92+S95+S98+S101</f>
        <v>4</v>
      </c>
      <c r="T104" s="75">
        <f>T92+T95+T98+T101</f>
        <v>0</v>
      </c>
      <c r="U104" s="75">
        <f>U92+U95+U98+U101</f>
        <v>0</v>
      </c>
      <c r="V104" s="75">
        <f>V92+V95+V98+V101</f>
        <v>3</v>
      </c>
      <c r="W104" s="75">
        <f t="shared" si="264"/>
        <v>84</v>
      </c>
      <c r="X104" s="44"/>
    </row>
    <row r="105" spans="1:24" ht="39.950000000000003" customHeight="1">
      <c r="A105" s="125"/>
      <c r="B105" s="86">
        <f t="shared" ref="B105:W105" si="265">B104/B103</f>
        <v>0.15056818181818182</v>
      </c>
      <c r="C105" s="86">
        <f t="shared" si="265"/>
        <v>0</v>
      </c>
      <c r="D105" s="86">
        <f t="shared" si="265"/>
        <v>0</v>
      </c>
      <c r="E105" s="86">
        <f t="shared" si="265"/>
        <v>0</v>
      </c>
      <c r="F105" s="86">
        <f t="shared" si="265"/>
        <v>0.20384615384615384</v>
      </c>
      <c r="G105" s="86">
        <f t="shared" si="265"/>
        <v>3.4482758620689655E-2</v>
      </c>
      <c r="H105" s="86">
        <f t="shared" si="265"/>
        <v>0</v>
      </c>
      <c r="I105" s="86" t="e">
        <f t="shared" si="265"/>
        <v>#DIV/0!</v>
      </c>
      <c r="J105" s="86">
        <f t="shared" si="265"/>
        <v>6.25E-2</v>
      </c>
      <c r="K105" s="86" t="e">
        <f t="shared" si="265"/>
        <v>#DIV/0!</v>
      </c>
      <c r="L105" s="86">
        <f t="shared" si="265"/>
        <v>5.3398058252427182E-2</v>
      </c>
      <c r="M105" s="86">
        <f t="shared" si="265"/>
        <v>3.1578947368421054E-2</v>
      </c>
      <c r="N105" s="86">
        <f t="shared" si="265"/>
        <v>0</v>
      </c>
      <c r="O105" s="86">
        <f t="shared" si="265"/>
        <v>5.8823529411764705E-2</v>
      </c>
      <c r="P105" s="86">
        <f t="shared" si="265"/>
        <v>0.1</v>
      </c>
      <c r="Q105" s="86">
        <f t="shared" si="265"/>
        <v>4.1666666666666664E-2</v>
      </c>
      <c r="R105" s="86">
        <f t="shared" si="265"/>
        <v>4.3650793650793648E-2</v>
      </c>
      <c r="S105" s="86">
        <f t="shared" si="265"/>
        <v>2.7210884353741496E-2</v>
      </c>
      <c r="T105" s="86">
        <f t="shared" si="265"/>
        <v>0</v>
      </c>
      <c r="U105" s="86">
        <f t="shared" si="265"/>
        <v>0</v>
      </c>
      <c r="V105" s="86">
        <f t="shared" si="265"/>
        <v>0.375</v>
      </c>
      <c r="W105" s="86">
        <f t="shared" si="265"/>
        <v>8.0152671755725186E-2</v>
      </c>
      <c r="X105" s="45"/>
    </row>
    <row r="106" spans="1:24" ht="39.950000000000003" customHeight="1">
      <c r="A106" s="90"/>
      <c r="B106" s="91"/>
      <c r="C106" s="91"/>
      <c r="D106" s="91"/>
      <c r="E106" s="91"/>
      <c r="F106" s="91"/>
      <c r="G106" s="91"/>
      <c r="H106" s="91"/>
      <c r="I106" s="91"/>
      <c r="J106" s="91"/>
      <c r="K106" s="91"/>
      <c r="L106" s="91"/>
      <c r="M106" s="91"/>
      <c r="N106" s="91"/>
      <c r="O106" s="91"/>
      <c r="P106" s="91"/>
      <c r="Q106" s="91"/>
      <c r="R106" s="91"/>
      <c r="S106" s="91"/>
      <c r="T106" s="91"/>
      <c r="U106" s="91"/>
      <c r="V106" s="91"/>
      <c r="W106" s="91"/>
    </row>
    <row r="107" spans="1:24" ht="39.950000000000003" customHeight="1">
      <c r="A107" s="90"/>
      <c r="B107" s="91"/>
      <c r="C107" s="91"/>
      <c r="D107" s="91"/>
      <c r="E107" s="91"/>
      <c r="F107" s="91"/>
      <c r="G107" s="91"/>
      <c r="H107" s="91"/>
      <c r="I107" s="91"/>
      <c r="J107" s="91"/>
      <c r="K107" s="91"/>
      <c r="L107" s="91"/>
      <c r="M107" s="91"/>
      <c r="N107" s="91"/>
      <c r="O107" s="91"/>
      <c r="P107" s="91"/>
      <c r="Q107" s="91"/>
      <c r="R107" s="91"/>
      <c r="S107" s="91"/>
      <c r="T107" s="91"/>
      <c r="U107" s="91"/>
      <c r="V107" s="91"/>
      <c r="W107" s="91"/>
    </row>
    <row r="108" spans="1:24" ht="39.950000000000003" customHeight="1">
      <c r="A108" s="100"/>
      <c r="B108" s="91"/>
      <c r="C108" s="91"/>
      <c r="D108" s="91"/>
      <c r="E108" s="91"/>
      <c r="F108" s="91"/>
      <c r="G108" s="91"/>
      <c r="H108" s="91"/>
      <c r="I108" s="91"/>
      <c r="J108" s="91"/>
      <c r="K108" s="91"/>
      <c r="L108" s="91"/>
      <c r="M108" s="91"/>
      <c r="N108" s="91"/>
      <c r="O108" s="91"/>
      <c r="P108" s="91"/>
      <c r="Q108" s="91"/>
      <c r="R108" s="91"/>
      <c r="S108" s="91"/>
      <c r="T108" s="91"/>
      <c r="U108" s="91"/>
      <c r="V108" s="91"/>
      <c r="W108" s="91"/>
    </row>
    <row r="109" spans="1:24" ht="39.950000000000003" customHeight="1">
      <c r="A109" s="100"/>
      <c r="B109" s="91"/>
      <c r="C109" s="91"/>
      <c r="D109" s="91"/>
      <c r="E109" s="91"/>
      <c r="F109" s="91"/>
      <c r="G109" s="91"/>
      <c r="H109" s="91"/>
      <c r="I109" s="91"/>
      <c r="J109" s="91"/>
      <c r="K109" s="91"/>
      <c r="L109" s="91"/>
      <c r="M109" s="91"/>
      <c r="N109" s="91"/>
      <c r="O109" s="91"/>
      <c r="P109" s="91"/>
      <c r="Q109" s="91"/>
      <c r="R109" s="91"/>
      <c r="S109" s="91"/>
      <c r="T109" s="91"/>
      <c r="U109" s="91"/>
      <c r="V109" s="91"/>
      <c r="W109" s="91"/>
    </row>
    <row r="110" spans="1:24" ht="39.950000000000003" customHeight="1"/>
    <row r="111" spans="1:24" ht="39.950000000000003" customHeight="1"/>
    <row r="112" spans="1:24" ht="39.950000000000003" customHeight="1"/>
    <row r="113" ht="39.950000000000003" customHeight="1"/>
    <row r="114" ht="39.950000000000003" customHeight="1"/>
    <row r="115" ht="39.950000000000003" customHeight="1"/>
    <row r="116" ht="39.950000000000003" customHeight="1"/>
    <row r="117" ht="39.950000000000003" customHeight="1"/>
    <row r="118" ht="39.950000000000003" customHeight="1"/>
    <row r="119" ht="39.950000000000003" customHeight="1"/>
    <row r="120" ht="39.950000000000003" customHeight="1"/>
    <row r="121" ht="39.950000000000003" customHeight="1"/>
    <row r="122" ht="39.950000000000003" customHeight="1"/>
    <row r="123" ht="39.950000000000003" customHeight="1"/>
    <row r="124" ht="39.950000000000003" customHeight="1"/>
    <row r="125" ht="39.950000000000003" customHeight="1"/>
    <row r="126" ht="39.950000000000003" customHeight="1"/>
    <row r="127" ht="39.950000000000003" customHeight="1"/>
    <row r="128" ht="39.950000000000003" customHeight="1"/>
    <row r="129" ht="39.950000000000003" customHeight="1"/>
    <row r="130" ht="39.950000000000003" customHeight="1"/>
    <row r="131" ht="39.950000000000003" customHeight="1"/>
    <row r="132" ht="39.950000000000003" customHeight="1"/>
    <row r="133" ht="39.950000000000003" customHeight="1"/>
    <row r="134" ht="39.950000000000003" customHeight="1"/>
    <row r="135" ht="39.950000000000003" customHeight="1"/>
    <row r="136" ht="39.950000000000003" customHeight="1"/>
    <row r="137" ht="39.950000000000003" customHeight="1"/>
    <row r="138" ht="39.950000000000003" customHeight="1"/>
    <row r="139" ht="39.950000000000003" customHeight="1"/>
    <row r="140" ht="39.950000000000003" customHeight="1"/>
    <row r="141" ht="39.950000000000003" customHeight="1"/>
    <row r="142" ht="39.950000000000003" customHeight="1"/>
    <row r="143" ht="39.950000000000003" customHeight="1"/>
    <row r="144" ht="39.950000000000003" customHeight="1"/>
    <row r="145" ht="39.950000000000003" customHeight="1"/>
    <row r="146" ht="39.950000000000003" customHeight="1"/>
    <row r="147" ht="39.950000000000003" customHeight="1"/>
    <row r="148" ht="39.950000000000003" customHeight="1"/>
    <row r="149" ht="39.950000000000003" customHeight="1"/>
    <row r="150" ht="39.950000000000003" customHeight="1"/>
    <row r="151" ht="39.950000000000003" customHeight="1"/>
    <row r="152" ht="39.950000000000003" customHeight="1"/>
    <row r="153" ht="39.950000000000003" customHeight="1"/>
    <row r="154" ht="39.950000000000003" customHeight="1"/>
    <row r="155" ht="39.950000000000003" customHeight="1"/>
    <row r="156" ht="39.950000000000003" customHeight="1"/>
    <row r="157" ht="39.950000000000003" customHeight="1"/>
    <row r="158" ht="39.950000000000003" customHeight="1"/>
    <row r="159" ht="39.950000000000003" customHeight="1"/>
    <row r="160" ht="39.950000000000003" customHeight="1"/>
    <row r="161" ht="39.950000000000003" customHeight="1"/>
    <row r="162" ht="39.950000000000003" customHeight="1"/>
    <row r="163" ht="39.950000000000003" customHeight="1"/>
    <row r="164" ht="39.950000000000003" customHeight="1"/>
    <row r="165" ht="39.950000000000003" customHeight="1"/>
    <row r="166" ht="39.950000000000003" customHeight="1"/>
    <row r="167" ht="39.950000000000003" customHeight="1"/>
    <row r="168" ht="39.950000000000003" customHeight="1"/>
    <row r="169" ht="39.950000000000003" customHeight="1"/>
    <row r="170" ht="39.950000000000003" customHeight="1"/>
    <row r="171" ht="39.950000000000003" customHeight="1"/>
    <row r="172" ht="39.950000000000003" customHeight="1"/>
    <row r="173" ht="39.950000000000003" customHeight="1"/>
    <row r="174" ht="39.950000000000003" customHeight="1"/>
    <row r="175" ht="39.950000000000003" customHeight="1"/>
    <row r="176" ht="39.950000000000003" customHeight="1"/>
    <row r="177" ht="39.950000000000003" customHeight="1"/>
    <row r="178" ht="39.950000000000003" customHeight="1"/>
    <row r="179" ht="39.950000000000003" customHeight="1"/>
    <row r="180" ht="39.950000000000003" customHeight="1"/>
    <row r="181" ht="39.950000000000003" customHeight="1"/>
    <row r="182" ht="39.950000000000003" customHeight="1"/>
    <row r="183" ht="39.950000000000003" customHeight="1"/>
    <row r="184" ht="39.950000000000003" customHeight="1"/>
    <row r="185" ht="39.950000000000003" customHeight="1"/>
    <row r="186" ht="39.950000000000003" customHeight="1"/>
    <row r="187" ht="39.950000000000003" customHeight="1"/>
    <row r="188" ht="39.950000000000003" customHeight="1"/>
    <row r="189" ht="39.950000000000003" customHeight="1"/>
    <row r="190" ht="39.950000000000003" customHeight="1"/>
    <row r="191" ht="39.950000000000003" customHeight="1"/>
    <row r="192" ht="39.950000000000003" customHeight="1"/>
    <row r="193" ht="39.950000000000003" customHeight="1"/>
    <row r="194" ht="39.950000000000003" customHeight="1"/>
    <row r="195" ht="39.950000000000003" customHeight="1"/>
    <row r="196" ht="39.950000000000003" customHeight="1"/>
    <row r="197" ht="39.950000000000003" customHeight="1"/>
    <row r="198" ht="39.950000000000003" customHeight="1"/>
    <row r="199" ht="39.950000000000003" customHeight="1"/>
    <row r="200" ht="39.950000000000003" customHeight="1"/>
    <row r="201" ht="39.950000000000003" customHeight="1"/>
    <row r="202" ht="39.950000000000003" customHeight="1"/>
    <row r="203" ht="39.950000000000003" customHeight="1"/>
    <row r="204" ht="39.950000000000003" customHeight="1"/>
    <row r="205" ht="39.950000000000003" customHeight="1"/>
    <row r="206" ht="39.950000000000003" customHeight="1"/>
    <row r="207" ht="39.950000000000003" customHeight="1"/>
    <row r="208" ht="39.950000000000003" customHeight="1"/>
    <row r="209" ht="39.950000000000003" customHeight="1"/>
    <row r="210" ht="39.950000000000003" customHeight="1"/>
    <row r="211" ht="39.950000000000003" customHeight="1"/>
    <row r="212" ht="39.950000000000003" customHeight="1"/>
    <row r="213" ht="39.950000000000003" customHeight="1"/>
    <row r="214" ht="39.950000000000003" customHeight="1"/>
    <row r="215" ht="39.950000000000003" customHeight="1"/>
    <row r="216" ht="39.950000000000003" customHeight="1"/>
    <row r="217" ht="39.950000000000003" customHeight="1"/>
    <row r="218" ht="39.950000000000003" customHeight="1"/>
    <row r="219" ht="39.950000000000003" customHeight="1"/>
    <row r="220" ht="39.950000000000003" customHeight="1"/>
    <row r="221" ht="39.950000000000003" customHeight="1"/>
    <row r="222" ht="39.950000000000003" customHeight="1"/>
    <row r="223" ht="39.950000000000003" customHeight="1"/>
    <row r="224" ht="39.950000000000003" customHeight="1"/>
    <row r="225" ht="39.950000000000003" customHeight="1"/>
    <row r="226" ht="39.950000000000003" customHeight="1"/>
    <row r="227" ht="39.950000000000003" customHeight="1"/>
    <row r="228" ht="39.950000000000003" customHeight="1"/>
    <row r="229" ht="39.950000000000003" customHeight="1"/>
    <row r="230" ht="39.950000000000003" customHeight="1"/>
    <row r="231" ht="39.950000000000003" customHeight="1"/>
    <row r="232" ht="39.950000000000003" customHeight="1"/>
    <row r="233" ht="39.950000000000003" customHeight="1"/>
    <row r="234" ht="39.950000000000003" customHeight="1"/>
    <row r="235" ht="39.950000000000003" customHeight="1"/>
    <row r="236" ht="39.950000000000003" customHeight="1"/>
    <row r="237" ht="39.950000000000003" customHeight="1"/>
    <row r="238" ht="39.950000000000003" customHeight="1"/>
    <row r="239" ht="39.950000000000003" customHeight="1"/>
    <row r="240" ht="39.950000000000003" customHeight="1"/>
    <row r="241" ht="39.950000000000003" customHeight="1"/>
    <row r="242" ht="39.950000000000003" customHeight="1"/>
    <row r="243" ht="39.950000000000003" customHeight="1"/>
    <row r="244" ht="39.950000000000003" customHeight="1"/>
    <row r="245" ht="39.950000000000003" customHeight="1"/>
    <row r="246" ht="39.950000000000003" customHeight="1"/>
    <row r="247" ht="39.950000000000003" customHeight="1"/>
    <row r="248" ht="39.950000000000003" customHeight="1"/>
    <row r="249" ht="39.950000000000003" customHeight="1"/>
    <row r="250" ht="39.950000000000003" customHeight="1"/>
    <row r="251" ht="39.950000000000003" customHeight="1"/>
    <row r="252" ht="39.950000000000003" customHeight="1"/>
    <row r="253" ht="39.950000000000003" customHeight="1"/>
    <row r="254" ht="39.950000000000003" customHeight="1"/>
    <row r="255" ht="39.950000000000003" customHeight="1"/>
    <row r="256" ht="39.950000000000003" customHeight="1"/>
    <row r="257" ht="39.950000000000003" customHeight="1"/>
    <row r="258" ht="39.950000000000003" customHeight="1"/>
    <row r="259" ht="39.950000000000003" customHeight="1"/>
    <row r="260" ht="39.950000000000003" customHeight="1"/>
    <row r="261" ht="39.950000000000003" customHeight="1"/>
    <row r="262" ht="39.950000000000003" customHeight="1"/>
    <row r="263" ht="39.950000000000003" customHeight="1"/>
    <row r="264" ht="39.950000000000003" customHeight="1"/>
    <row r="265" ht="39.950000000000003" customHeight="1"/>
    <row r="266" ht="39.950000000000003" customHeight="1"/>
    <row r="267" ht="39.950000000000003" customHeight="1"/>
    <row r="268" ht="39.950000000000003" customHeight="1"/>
    <row r="269" ht="39.950000000000003" customHeight="1"/>
    <row r="270" ht="39.950000000000003" customHeight="1"/>
    <row r="271" ht="39.950000000000003" customHeight="1"/>
    <row r="272" ht="39.950000000000003" customHeight="1"/>
    <row r="273" ht="39.950000000000003" customHeight="1"/>
  </sheetData>
  <mergeCells count="6">
    <mergeCell ref="A87:W87"/>
    <mergeCell ref="A22:W22"/>
    <mergeCell ref="A35:W35"/>
    <mergeCell ref="A48:W48"/>
    <mergeCell ref="A61:W61"/>
    <mergeCell ref="A74:W74"/>
  </mergeCells>
  <pageMargins left="0.74803149606299213" right="0.74803149606299213" top="0.98425196850393704" bottom="0.98425196850393704" header="0.51181102362204722" footer="0.51181102362204722"/>
  <pageSetup paperSize="9" scale="34" firstPageNumber="7" fitToHeight="5" orientation="landscape" useFirstPageNumber="1" r:id="rId1"/>
  <headerFooter alignWithMargins="0">
    <oddFooter>&amp;R Page &amp;P</oddFooter>
  </headerFooter>
  <rowBreaks count="4" manualBreakCount="4">
    <brk id="21" max="22" man="1"/>
    <brk id="47" max="22" man="1"/>
    <brk id="73" max="22" man="1"/>
    <brk id="86" max="22" man="1"/>
  </rowBreaks>
</worksheet>
</file>

<file path=xl/worksheets/sheet5.xml><?xml version="1.0" encoding="utf-8"?>
<worksheet xmlns="http://schemas.openxmlformats.org/spreadsheetml/2006/main" xmlns:r="http://schemas.openxmlformats.org/officeDocument/2006/relationships">
  <sheetPr>
    <tabColor rgb="FFFFFF00"/>
  </sheetPr>
  <dimension ref="A1:AC273"/>
  <sheetViews>
    <sheetView view="pageBreakPreview" zoomScale="48" zoomScaleNormal="65" zoomScaleSheetLayoutView="48" workbookViewId="0">
      <selection activeCell="D38" sqref="D38"/>
    </sheetView>
  </sheetViews>
  <sheetFormatPr defaultRowHeight="12.75"/>
  <cols>
    <col min="1" max="1" width="60.7109375" customWidth="1"/>
    <col min="2" max="2" width="22.7109375" style="9" customWidth="1"/>
    <col min="3" max="6" width="21.28515625" style="9" customWidth="1"/>
    <col min="7" max="7" width="22.7109375" style="9" customWidth="1"/>
    <col min="8" max="11" width="21.28515625" style="9" customWidth="1"/>
    <col min="12" max="12" width="22.7109375" style="9" customWidth="1"/>
    <col min="13" max="16" width="21.28515625" style="9" customWidth="1"/>
    <col min="17" max="17" width="22.7109375" style="9" customWidth="1"/>
    <col min="18" max="22" width="21.28515625" style="9" customWidth="1"/>
    <col min="23" max="23" width="30.7109375" style="9" customWidth="1"/>
    <col min="24" max="24" width="15" style="9" customWidth="1"/>
  </cols>
  <sheetData>
    <row r="1" spans="1:24" ht="300" customHeight="1">
      <c r="A1" s="123" t="s">
        <v>335</v>
      </c>
      <c r="B1" s="67" t="s">
        <v>26</v>
      </c>
      <c r="C1" s="68" t="s">
        <v>27</v>
      </c>
      <c r="D1" s="68" t="s">
        <v>28</v>
      </c>
      <c r="E1" s="68" t="s">
        <v>29</v>
      </c>
      <c r="F1" s="68" t="s">
        <v>17</v>
      </c>
      <c r="G1" s="67" t="s">
        <v>30</v>
      </c>
      <c r="H1" s="68" t="s">
        <v>31</v>
      </c>
      <c r="I1" s="68" t="s">
        <v>24</v>
      </c>
      <c r="J1" s="68" t="s">
        <v>32</v>
      </c>
      <c r="K1" s="68" t="s">
        <v>33</v>
      </c>
      <c r="L1" s="67" t="s">
        <v>40</v>
      </c>
      <c r="M1" s="68" t="s">
        <v>34</v>
      </c>
      <c r="N1" s="69" t="s">
        <v>35</v>
      </c>
      <c r="O1" s="68" t="s">
        <v>36</v>
      </c>
      <c r="P1" s="69" t="s">
        <v>37</v>
      </c>
      <c r="Q1" s="67" t="s">
        <v>41</v>
      </c>
      <c r="R1" s="68" t="s">
        <v>20</v>
      </c>
      <c r="S1" s="68" t="s">
        <v>21</v>
      </c>
      <c r="T1" s="68" t="s">
        <v>22</v>
      </c>
      <c r="U1" s="69" t="s">
        <v>38</v>
      </c>
      <c r="V1" s="68" t="s">
        <v>39</v>
      </c>
      <c r="W1" s="10" t="s">
        <v>25</v>
      </c>
      <c r="X1" s="10"/>
    </row>
    <row r="2" spans="1:24" ht="80.099999999999994" customHeight="1">
      <c r="A2" s="79" t="s">
        <v>58</v>
      </c>
      <c r="B2" s="80"/>
      <c r="C2" s="80"/>
      <c r="D2" s="80"/>
      <c r="E2" s="80"/>
      <c r="F2" s="80"/>
      <c r="G2" s="80"/>
      <c r="H2" s="80"/>
      <c r="I2" s="80"/>
      <c r="J2" s="80"/>
      <c r="K2" s="80"/>
      <c r="L2" s="80"/>
      <c r="M2" s="80"/>
      <c r="N2" s="80"/>
      <c r="O2" s="80"/>
      <c r="P2" s="80"/>
      <c r="Q2" s="80"/>
      <c r="R2" s="80"/>
      <c r="S2" s="80"/>
      <c r="T2" s="80"/>
      <c r="U2" s="80"/>
      <c r="V2" s="80"/>
      <c r="W2" s="80"/>
      <c r="X2" s="11"/>
    </row>
    <row r="3" spans="1:24" ht="39.950000000000003" customHeight="1">
      <c r="A3" s="163" t="s">
        <v>190</v>
      </c>
      <c r="B3" s="164">
        <f t="shared" ref="B3:B8" si="0">SUM(C3:F3)</f>
        <v>12267</v>
      </c>
      <c r="C3" s="164">
        <f>'Child Protection Referrals'!C3+'Welfare Concern Referrals'!C3</f>
        <v>1729</v>
      </c>
      <c r="D3" s="164">
        <f>'Child Protection Referrals'!D3+'Welfare Concern Referrals'!D3</f>
        <v>2016</v>
      </c>
      <c r="E3" s="164">
        <f>'Child Protection Referrals'!E3+'Welfare Concern Referrals'!E3</f>
        <v>3087</v>
      </c>
      <c r="F3" s="164">
        <f>'Child Protection Referrals'!F3+'Welfare Concern Referrals'!F3</f>
        <v>5435</v>
      </c>
      <c r="G3" s="164">
        <f t="shared" ref="G3:G7" si="1">SUM(H3:K3)</f>
        <v>11184</v>
      </c>
      <c r="H3" s="164">
        <f>'Child Protection Referrals'!H3+'Welfare Concern Referrals'!H3</f>
        <v>2739</v>
      </c>
      <c r="I3" s="164">
        <f>'Child Protection Referrals'!I3+'Welfare Concern Referrals'!I3</f>
        <v>4324</v>
      </c>
      <c r="J3" s="164">
        <f>'Child Protection Referrals'!J3+'Welfare Concern Referrals'!J3</f>
        <v>3095</v>
      </c>
      <c r="K3" s="164">
        <f>'Child Protection Referrals'!K3+'Welfare Concern Referrals'!K3</f>
        <v>1026</v>
      </c>
      <c r="L3" s="164">
        <f t="shared" ref="L3:L7" si="2">SUM(M3:P3)</f>
        <v>13986</v>
      </c>
      <c r="M3" s="164">
        <f>'Child Protection Referrals'!M3+'Welfare Concern Referrals'!M3</f>
        <v>5908</v>
      </c>
      <c r="N3" s="164">
        <f>'Child Protection Referrals'!N3+'Welfare Concern Referrals'!N3</f>
        <v>1157</v>
      </c>
      <c r="O3" s="164">
        <f>'Child Protection Referrals'!O3+'Welfare Concern Referrals'!O3</f>
        <v>2915</v>
      </c>
      <c r="P3" s="164">
        <f>'Child Protection Referrals'!P3+'Welfare Concern Referrals'!P3</f>
        <v>4006</v>
      </c>
      <c r="Q3" s="164">
        <f t="shared" ref="Q3:Q7" si="3">+SUM(R3:V3)</f>
        <v>9962</v>
      </c>
      <c r="R3" s="164">
        <f>'Child Protection Referrals'!R3+'Welfare Concern Referrals'!R3</f>
        <v>4157</v>
      </c>
      <c r="S3" s="164">
        <f>'Child Protection Referrals'!S3+'Welfare Concern Referrals'!S3</f>
        <v>3253</v>
      </c>
      <c r="T3" s="164">
        <f>'Child Protection Referrals'!T3+'Welfare Concern Referrals'!T3</f>
        <v>859</v>
      </c>
      <c r="U3" s="164">
        <f>'Child Protection Referrals'!U3+'Welfare Concern Referrals'!U3</f>
        <v>922</v>
      </c>
      <c r="V3" s="164">
        <f>'Child Protection Referrals'!V3+'Welfare Concern Referrals'!V3</f>
        <v>771</v>
      </c>
      <c r="W3" s="164">
        <f>B3+G3+L3+Q3</f>
        <v>47399</v>
      </c>
      <c r="X3" s="5"/>
    </row>
    <row r="4" spans="1:24" ht="39.950000000000003" customHeight="1">
      <c r="A4" s="72" t="s">
        <v>182</v>
      </c>
      <c r="B4" s="73">
        <f t="shared" si="0"/>
        <v>3750</v>
      </c>
      <c r="C4" s="27">
        <f>'Child Protection Referrals'!C12+'Welfare Concern Referrals'!C4</f>
        <v>491</v>
      </c>
      <c r="D4" s="27">
        <f>'Child Protection Referrals'!D12+'Welfare Concern Referrals'!D4</f>
        <v>589</v>
      </c>
      <c r="E4" s="27">
        <f>'Child Protection Referrals'!E12+'Welfare Concern Referrals'!E4</f>
        <v>764</v>
      </c>
      <c r="F4" s="27">
        <f>'Child Protection Referrals'!F12+'Welfare Concern Referrals'!F4</f>
        <v>1906</v>
      </c>
      <c r="G4" s="73">
        <f t="shared" si="1"/>
        <v>3085</v>
      </c>
      <c r="H4" s="27">
        <f>'Child Protection Referrals'!H12+'Welfare Concern Referrals'!H4</f>
        <v>692</v>
      </c>
      <c r="I4" s="27">
        <f>'Child Protection Referrals'!I12+'Welfare Concern Referrals'!I4</f>
        <v>1197</v>
      </c>
      <c r="J4" s="27">
        <f>'Child Protection Referrals'!J12+'Welfare Concern Referrals'!J4</f>
        <v>867</v>
      </c>
      <c r="K4" s="27">
        <f>'Child Protection Referrals'!K12+'Welfare Concern Referrals'!K4</f>
        <v>329</v>
      </c>
      <c r="L4" s="73">
        <f t="shared" si="2"/>
        <v>3928</v>
      </c>
      <c r="M4" s="27">
        <f>'Child Protection Referrals'!M12+'Welfare Concern Referrals'!M4</f>
        <v>1572</v>
      </c>
      <c r="N4" s="27">
        <f>'Child Protection Referrals'!N12+'Welfare Concern Referrals'!N4</f>
        <v>325</v>
      </c>
      <c r="O4" s="27">
        <f>'Child Protection Referrals'!O12+'Welfare Concern Referrals'!O4</f>
        <v>900</v>
      </c>
      <c r="P4" s="27">
        <f>'Child Protection Referrals'!P12+'Welfare Concern Referrals'!P4</f>
        <v>1131</v>
      </c>
      <c r="Q4" s="73">
        <f t="shared" si="3"/>
        <v>2866</v>
      </c>
      <c r="R4" s="27">
        <f>'Child Protection Referrals'!R12+'Welfare Concern Referrals'!R4</f>
        <v>1069</v>
      </c>
      <c r="S4" s="27">
        <f>'Child Protection Referrals'!S12+'Welfare Concern Referrals'!S4</f>
        <v>1010</v>
      </c>
      <c r="T4" s="27">
        <f>'Child Protection Referrals'!T12+'Welfare Concern Referrals'!T4</f>
        <v>231</v>
      </c>
      <c r="U4" s="27">
        <f>'Child Protection Referrals'!U12+'Welfare Concern Referrals'!U4</f>
        <v>261</v>
      </c>
      <c r="V4" s="27">
        <f>'Child Protection Referrals'!V12+'Welfare Concern Referrals'!V4</f>
        <v>295</v>
      </c>
      <c r="W4" s="5">
        <f t="shared" ref="W4:W7" si="4">B4+G4+L4+Q4</f>
        <v>13629</v>
      </c>
      <c r="X4" s="5"/>
    </row>
    <row r="5" spans="1:24" ht="39.950000000000003" customHeight="1">
      <c r="A5" s="72" t="s">
        <v>183</v>
      </c>
      <c r="B5" s="183">
        <f t="shared" si="0"/>
        <v>0</v>
      </c>
      <c r="C5" s="130">
        <f>'Child Protection Referrals'!C21+'Welfare Concern Referrals'!C5</f>
        <v>0</v>
      </c>
      <c r="D5" s="130">
        <f>'Child Protection Referrals'!D21+'Welfare Concern Referrals'!D5</f>
        <v>0</v>
      </c>
      <c r="E5" s="130">
        <f>'Child Protection Referrals'!E21+'Welfare Concern Referrals'!E5</f>
        <v>0</v>
      </c>
      <c r="F5" s="130">
        <f>'Child Protection Referrals'!F21+'Welfare Concern Referrals'!F5</f>
        <v>0</v>
      </c>
      <c r="G5" s="183">
        <f t="shared" si="1"/>
        <v>0</v>
      </c>
      <c r="H5" s="130">
        <f>'Child Protection Referrals'!H21+'Welfare Concern Referrals'!H5</f>
        <v>0</v>
      </c>
      <c r="I5" s="130">
        <f>'Child Protection Referrals'!I21+'Welfare Concern Referrals'!I5</f>
        <v>0</v>
      </c>
      <c r="J5" s="130">
        <f>'Child Protection Referrals'!J21+'Welfare Concern Referrals'!J5</f>
        <v>0</v>
      </c>
      <c r="K5" s="130">
        <f>'Child Protection Referrals'!K21+'Welfare Concern Referrals'!K5</f>
        <v>0</v>
      </c>
      <c r="L5" s="183">
        <f t="shared" si="2"/>
        <v>0</v>
      </c>
      <c r="M5" s="130">
        <f>'Child Protection Referrals'!M21+'Welfare Concern Referrals'!M5</f>
        <v>0</v>
      </c>
      <c r="N5" s="130">
        <f>'Child Protection Referrals'!N21+'Welfare Concern Referrals'!N5</f>
        <v>0</v>
      </c>
      <c r="O5" s="130">
        <f>'Child Protection Referrals'!O21+'Welfare Concern Referrals'!O5</f>
        <v>0</v>
      </c>
      <c r="P5" s="130">
        <f>'Child Protection Referrals'!P21+'Welfare Concern Referrals'!P5</f>
        <v>0</v>
      </c>
      <c r="Q5" s="183">
        <f t="shared" si="3"/>
        <v>0</v>
      </c>
      <c r="R5" s="130">
        <f>'Child Protection Referrals'!R21+'Welfare Concern Referrals'!R5</f>
        <v>0</v>
      </c>
      <c r="S5" s="130">
        <f>'Child Protection Referrals'!S21+'Welfare Concern Referrals'!S5</f>
        <v>0</v>
      </c>
      <c r="T5" s="130">
        <f>'Child Protection Referrals'!T21+'Welfare Concern Referrals'!T5</f>
        <v>0</v>
      </c>
      <c r="U5" s="130">
        <f>'Child Protection Referrals'!U21+'Welfare Concern Referrals'!U5</f>
        <v>0</v>
      </c>
      <c r="V5" s="130">
        <f>'Child Protection Referrals'!V21+'Welfare Concern Referrals'!V5</f>
        <v>0</v>
      </c>
      <c r="W5" s="187">
        <f t="shared" si="4"/>
        <v>0</v>
      </c>
      <c r="X5" s="5"/>
    </row>
    <row r="6" spans="1:24" ht="39.950000000000003" customHeight="1">
      <c r="A6" s="72" t="s">
        <v>187</v>
      </c>
      <c r="B6" s="183">
        <f t="shared" si="0"/>
        <v>0</v>
      </c>
      <c r="C6" s="130">
        <f>'Child Protection Referrals'!C30+'Welfare Concern Referrals'!C6</f>
        <v>0</v>
      </c>
      <c r="D6" s="130">
        <f>'Child Protection Referrals'!D30+'Welfare Concern Referrals'!D6</f>
        <v>0</v>
      </c>
      <c r="E6" s="130">
        <f>'Child Protection Referrals'!E30+'Welfare Concern Referrals'!E6</f>
        <v>0</v>
      </c>
      <c r="F6" s="130">
        <f>'Child Protection Referrals'!F30+'Welfare Concern Referrals'!F6</f>
        <v>0</v>
      </c>
      <c r="G6" s="183">
        <f t="shared" si="1"/>
        <v>0</v>
      </c>
      <c r="H6" s="130">
        <f>'Child Protection Referrals'!H30+'Welfare Concern Referrals'!H6</f>
        <v>0</v>
      </c>
      <c r="I6" s="130">
        <f>'Child Protection Referrals'!I30+'Welfare Concern Referrals'!I6</f>
        <v>0</v>
      </c>
      <c r="J6" s="130">
        <f>'Child Protection Referrals'!J30+'Welfare Concern Referrals'!J6</f>
        <v>0</v>
      </c>
      <c r="K6" s="130">
        <f>'Child Protection Referrals'!K30+'Welfare Concern Referrals'!K6</f>
        <v>0</v>
      </c>
      <c r="L6" s="183">
        <f t="shared" si="2"/>
        <v>0</v>
      </c>
      <c r="M6" s="130">
        <f>'Child Protection Referrals'!M30+'Welfare Concern Referrals'!M6</f>
        <v>0</v>
      </c>
      <c r="N6" s="130">
        <f>'Child Protection Referrals'!N30+'Welfare Concern Referrals'!N6</f>
        <v>0</v>
      </c>
      <c r="O6" s="130">
        <f>'Child Protection Referrals'!O30+'Welfare Concern Referrals'!O6</f>
        <v>0</v>
      </c>
      <c r="P6" s="130">
        <f>'Child Protection Referrals'!P30+'Welfare Concern Referrals'!P6</f>
        <v>0</v>
      </c>
      <c r="Q6" s="183">
        <f t="shared" si="3"/>
        <v>0</v>
      </c>
      <c r="R6" s="130">
        <f>'Child Protection Referrals'!R30+'Welfare Concern Referrals'!R6</f>
        <v>0</v>
      </c>
      <c r="S6" s="130">
        <f>'Child Protection Referrals'!S30+'Welfare Concern Referrals'!S6</f>
        <v>0</v>
      </c>
      <c r="T6" s="130">
        <f>'Child Protection Referrals'!T30+'Welfare Concern Referrals'!T6</f>
        <v>0</v>
      </c>
      <c r="U6" s="130">
        <f>'Child Protection Referrals'!U30+'Welfare Concern Referrals'!U6</f>
        <v>0</v>
      </c>
      <c r="V6" s="130">
        <f>'Child Protection Referrals'!V30+'Welfare Concern Referrals'!V6</f>
        <v>0</v>
      </c>
      <c r="W6" s="187">
        <f t="shared" si="4"/>
        <v>0</v>
      </c>
      <c r="X6" s="5"/>
    </row>
    <row r="7" spans="1:24" ht="39.950000000000003" customHeight="1">
      <c r="A7" s="72" t="s">
        <v>188</v>
      </c>
      <c r="B7" s="183">
        <f t="shared" si="0"/>
        <v>0</v>
      </c>
      <c r="C7" s="130">
        <f>'Child Protection Referrals'!C39+'Welfare Concern Referrals'!C7</f>
        <v>0</v>
      </c>
      <c r="D7" s="130">
        <f>'Child Protection Referrals'!D39+'Welfare Concern Referrals'!D7</f>
        <v>0</v>
      </c>
      <c r="E7" s="130">
        <f>'Child Protection Referrals'!E39+'Welfare Concern Referrals'!E7</f>
        <v>0</v>
      </c>
      <c r="F7" s="130">
        <f>'Child Protection Referrals'!F39+'Welfare Concern Referrals'!F7</f>
        <v>0</v>
      </c>
      <c r="G7" s="183">
        <f t="shared" si="1"/>
        <v>0</v>
      </c>
      <c r="H7" s="130">
        <f>'Child Protection Referrals'!H39+'Welfare Concern Referrals'!H7</f>
        <v>0</v>
      </c>
      <c r="I7" s="130">
        <f>'Child Protection Referrals'!I39+'Welfare Concern Referrals'!I7</f>
        <v>0</v>
      </c>
      <c r="J7" s="130">
        <f>'Child Protection Referrals'!J39+'Welfare Concern Referrals'!J7</f>
        <v>0</v>
      </c>
      <c r="K7" s="130">
        <f>'Child Protection Referrals'!K39+'Welfare Concern Referrals'!K7</f>
        <v>0</v>
      </c>
      <c r="L7" s="183">
        <f t="shared" si="2"/>
        <v>0</v>
      </c>
      <c r="M7" s="130">
        <f>'Child Protection Referrals'!M39+'Welfare Concern Referrals'!M7</f>
        <v>0</v>
      </c>
      <c r="N7" s="130">
        <f>'Child Protection Referrals'!N39+'Welfare Concern Referrals'!N7</f>
        <v>0</v>
      </c>
      <c r="O7" s="130">
        <f>'Child Protection Referrals'!O39+'Welfare Concern Referrals'!O7</f>
        <v>0</v>
      </c>
      <c r="P7" s="130">
        <f>'Child Protection Referrals'!P39+'Welfare Concern Referrals'!P7</f>
        <v>0</v>
      </c>
      <c r="Q7" s="183">
        <f t="shared" si="3"/>
        <v>0</v>
      </c>
      <c r="R7" s="130">
        <f>'Child Protection Referrals'!R39+'Welfare Concern Referrals'!R7</f>
        <v>0</v>
      </c>
      <c r="S7" s="130">
        <f>'Child Protection Referrals'!S39+'Welfare Concern Referrals'!S7</f>
        <v>0</v>
      </c>
      <c r="T7" s="130">
        <f>'Child Protection Referrals'!T39+'Welfare Concern Referrals'!T7</f>
        <v>0</v>
      </c>
      <c r="U7" s="130">
        <f>'Child Protection Referrals'!U39+'Welfare Concern Referrals'!U7</f>
        <v>0</v>
      </c>
      <c r="V7" s="130">
        <f>'Child Protection Referrals'!V39+'Welfare Concern Referrals'!V7</f>
        <v>0</v>
      </c>
      <c r="W7" s="187">
        <f t="shared" si="4"/>
        <v>0</v>
      </c>
      <c r="X7" s="5"/>
    </row>
    <row r="8" spans="1:24" ht="39.950000000000003" customHeight="1">
      <c r="A8" s="74" t="s">
        <v>189</v>
      </c>
      <c r="B8" s="75">
        <f t="shared" si="0"/>
        <v>3750</v>
      </c>
      <c r="C8" s="75">
        <f>C4+C5+C6+C7</f>
        <v>491</v>
      </c>
      <c r="D8" s="75">
        <f t="shared" ref="D8:F8" si="5">D4+D5+D6+D7</f>
        <v>589</v>
      </c>
      <c r="E8" s="75">
        <f t="shared" si="5"/>
        <v>764</v>
      </c>
      <c r="F8" s="75">
        <f t="shared" si="5"/>
        <v>1906</v>
      </c>
      <c r="G8" s="75">
        <f t="shared" ref="G8" si="6">SUM(H8:K8)</f>
        <v>3085</v>
      </c>
      <c r="H8" s="75">
        <f>H4+H5+H6+H7</f>
        <v>692</v>
      </c>
      <c r="I8" s="75">
        <f t="shared" ref="I8:K8" si="7">I4+I5+I6+I7</f>
        <v>1197</v>
      </c>
      <c r="J8" s="75">
        <f t="shared" si="7"/>
        <v>867</v>
      </c>
      <c r="K8" s="75">
        <f t="shared" si="7"/>
        <v>329</v>
      </c>
      <c r="L8" s="75">
        <f t="shared" ref="L8" si="8">SUM(M8:P8)</f>
        <v>3928</v>
      </c>
      <c r="M8" s="75">
        <f>M4+M5+M6+M7</f>
        <v>1572</v>
      </c>
      <c r="N8" s="75">
        <f t="shared" ref="N8:P8" si="9">N4+N5+N6+N7</f>
        <v>325</v>
      </c>
      <c r="O8" s="75">
        <f t="shared" si="9"/>
        <v>900</v>
      </c>
      <c r="P8" s="75">
        <f t="shared" si="9"/>
        <v>1131</v>
      </c>
      <c r="Q8" s="75">
        <f t="shared" ref="Q8" si="10">+SUM(R8:V8)</f>
        <v>2866</v>
      </c>
      <c r="R8" s="75">
        <f>R4+R5+R6+R7</f>
        <v>1069</v>
      </c>
      <c r="S8" s="75">
        <f t="shared" ref="S8:V8" si="11">S4+S5+S6+S7</f>
        <v>1010</v>
      </c>
      <c r="T8" s="75">
        <f t="shared" si="11"/>
        <v>231</v>
      </c>
      <c r="U8" s="75">
        <f t="shared" si="11"/>
        <v>261</v>
      </c>
      <c r="V8" s="75">
        <f t="shared" si="11"/>
        <v>295</v>
      </c>
      <c r="W8" s="75">
        <f>B8+G8+L8+Q8</f>
        <v>13629</v>
      </c>
      <c r="X8" s="5"/>
    </row>
    <row r="9" spans="1:24" ht="80.099999999999994" customHeight="1">
      <c r="A9" s="79" t="s">
        <v>59</v>
      </c>
      <c r="B9" s="80"/>
      <c r="C9" s="80"/>
      <c r="D9" s="80"/>
      <c r="E9" s="80"/>
      <c r="F9" s="80"/>
      <c r="G9" s="80"/>
      <c r="H9" s="80"/>
      <c r="I9" s="80"/>
      <c r="J9" s="80"/>
      <c r="K9" s="80"/>
      <c r="L9" s="80"/>
      <c r="M9" s="80"/>
      <c r="N9" s="80"/>
      <c r="O9" s="80"/>
      <c r="P9" s="80"/>
      <c r="Q9" s="80"/>
      <c r="R9" s="80"/>
      <c r="S9" s="80"/>
      <c r="T9" s="80"/>
      <c r="U9" s="80"/>
      <c r="V9" s="80"/>
      <c r="W9" s="80"/>
      <c r="X9" s="11"/>
    </row>
    <row r="10" spans="1:24" ht="39.950000000000003" customHeight="1">
      <c r="A10" s="163" t="s">
        <v>312</v>
      </c>
      <c r="B10" s="164">
        <f>SUM(C10:F10)</f>
        <v>12163</v>
      </c>
      <c r="C10" s="164">
        <f>'Child Protection Referrals'!C58+'Welfare Concern Referrals'!C10</f>
        <v>1729</v>
      </c>
      <c r="D10" s="164">
        <f>'Child Protection Referrals'!D58+'Welfare Concern Referrals'!D10</f>
        <v>2016</v>
      </c>
      <c r="E10" s="164">
        <f>'Child Protection Referrals'!E58+'Welfare Concern Referrals'!E10</f>
        <v>3087</v>
      </c>
      <c r="F10" s="164">
        <f>'Child Protection Referrals'!F58+'Welfare Concern Referrals'!F10</f>
        <v>5331</v>
      </c>
      <c r="G10" s="164">
        <f t="shared" ref="G10" si="12">SUM(H10:K10)</f>
        <v>10863</v>
      </c>
      <c r="H10" s="164">
        <f>'Child Protection Referrals'!H58+'Welfare Concern Referrals'!H10</f>
        <v>2739</v>
      </c>
      <c r="I10" s="164">
        <f>'Child Protection Referrals'!I58+'Welfare Concern Referrals'!I10</f>
        <v>4324</v>
      </c>
      <c r="J10" s="164">
        <f>'Child Protection Referrals'!J58+'Welfare Concern Referrals'!J10</f>
        <v>3095</v>
      </c>
      <c r="K10" s="164">
        <f>'Child Protection Referrals'!K58+'Welfare Concern Referrals'!K10</f>
        <v>705</v>
      </c>
      <c r="L10" s="164">
        <f t="shared" ref="L10" si="13">SUM(M10:P10)</f>
        <v>13523</v>
      </c>
      <c r="M10" s="164">
        <f>'Child Protection Referrals'!M58+'Welfare Concern Referrals'!M10</f>
        <v>5908</v>
      </c>
      <c r="N10" s="164">
        <f>'Child Protection Referrals'!N58+'Welfare Concern Referrals'!N10</f>
        <v>1144</v>
      </c>
      <c r="O10" s="164">
        <f>'Child Protection Referrals'!O58+'Welfare Concern Referrals'!O10</f>
        <v>2648</v>
      </c>
      <c r="P10" s="164">
        <f>'Child Protection Referrals'!P58+'Welfare Concern Referrals'!P10</f>
        <v>3823</v>
      </c>
      <c r="Q10" s="164">
        <f t="shared" ref="Q10" si="14">+SUM(R10:V10)</f>
        <v>9899</v>
      </c>
      <c r="R10" s="164">
        <f>'Child Protection Referrals'!R58+'Welfare Concern Referrals'!R10</f>
        <v>4157</v>
      </c>
      <c r="S10" s="164">
        <f>'Child Protection Referrals'!S58+'Welfare Concern Referrals'!S10</f>
        <v>3253</v>
      </c>
      <c r="T10" s="164">
        <f>'Child Protection Referrals'!T58+'Welfare Concern Referrals'!T10</f>
        <v>859</v>
      </c>
      <c r="U10" s="164">
        <f>'Child Protection Referrals'!U58+'Welfare Concern Referrals'!U10</f>
        <v>888</v>
      </c>
      <c r="V10" s="164">
        <f>'Child Protection Referrals'!V58+'Welfare Concern Referrals'!V10</f>
        <v>742</v>
      </c>
      <c r="W10" s="164">
        <f t="shared" ref="W10" si="15">B10+G10+L10+Q10</f>
        <v>46448</v>
      </c>
      <c r="X10" s="5"/>
    </row>
    <row r="11" spans="1:24" s="1" customFormat="1" ht="39.950000000000003" customHeight="1">
      <c r="A11" s="168"/>
      <c r="B11" s="167">
        <f t="shared" ref="B11:W11" si="16">B10/B3</f>
        <v>0.99152196951169802</v>
      </c>
      <c r="C11" s="167">
        <f t="shared" si="16"/>
        <v>1</v>
      </c>
      <c r="D11" s="167">
        <f t="shared" si="16"/>
        <v>1</v>
      </c>
      <c r="E11" s="167">
        <f t="shared" si="16"/>
        <v>1</v>
      </c>
      <c r="F11" s="167">
        <f t="shared" si="16"/>
        <v>0.98086476540938361</v>
      </c>
      <c r="G11" s="167">
        <f t="shared" si="16"/>
        <v>0.97129828326180256</v>
      </c>
      <c r="H11" s="167">
        <f t="shared" si="16"/>
        <v>1</v>
      </c>
      <c r="I11" s="167">
        <f t="shared" si="16"/>
        <v>1</v>
      </c>
      <c r="J11" s="167">
        <f t="shared" si="16"/>
        <v>1</v>
      </c>
      <c r="K11" s="167">
        <f t="shared" si="16"/>
        <v>0.6871345029239766</v>
      </c>
      <c r="L11" s="167">
        <f t="shared" si="16"/>
        <v>0.9668954668954669</v>
      </c>
      <c r="M11" s="167">
        <f t="shared" si="16"/>
        <v>1</v>
      </c>
      <c r="N11" s="167">
        <f t="shared" si="16"/>
        <v>0.9887640449438202</v>
      </c>
      <c r="O11" s="167">
        <f t="shared" si="16"/>
        <v>0.90840480274442537</v>
      </c>
      <c r="P11" s="167">
        <f t="shared" si="16"/>
        <v>0.95431852221667501</v>
      </c>
      <c r="Q11" s="167">
        <f t="shared" si="16"/>
        <v>0.99367596868098773</v>
      </c>
      <c r="R11" s="167">
        <f t="shared" si="16"/>
        <v>1</v>
      </c>
      <c r="S11" s="167">
        <f t="shared" si="16"/>
        <v>1</v>
      </c>
      <c r="T11" s="167">
        <f t="shared" si="16"/>
        <v>1</v>
      </c>
      <c r="U11" s="167">
        <f t="shared" si="16"/>
        <v>0.96312364425162689</v>
      </c>
      <c r="V11" s="167">
        <f t="shared" si="16"/>
        <v>0.96238651102464334</v>
      </c>
      <c r="W11" s="167">
        <f t="shared" si="16"/>
        <v>0.97993628557564505</v>
      </c>
      <c r="X11" s="7"/>
    </row>
    <row r="12" spans="1:24" ht="39.950000000000003" customHeight="1">
      <c r="A12" s="72" t="s">
        <v>322</v>
      </c>
      <c r="B12" s="73">
        <f>SUM(C12:F12)</f>
        <v>3750</v>
      </c>
      <c r="C12" s="27">
        <f>'Child Protection Referrals'!C60+'Welfare Concern Referrals'!C12</f>
        <v>491</v>
      </c>
      <c r="D12" s="27">
        <f>'Child Protection Referrals'!D60+'Welfare Concern Referrals'!D12</f>
        <v>589</v>
      </c>
      <c r="E12" s="27">
        <f>'Child Protection Referrals'!E60+'Welfare Concern Referrals'!E12</f>
        <v>764</v>
      </c>
      <c r="F12" s="27">
        <f>'Child Protection Referrals'!F60+'Welfare Concern Referrals'!F12</f>
        <v>1906</v>
      </c>
      <c r="G12" s="73">
        <f t="shared" ref="G12" si="17">SUM(H12:K12)</f>
        <v>2982</v>
      </c>
      <c r="H12" s="27">
        <f>'Child Protection Referrals'!H60+'Welfare Concern Referrals'!H12</f>
        <v>692</v>
      </c>
      <c r="I12" s="27">
        <f>'Child Protection Referrals'!I60+'Welfare Concern Referrals'!I12</f>
        <v>1197</v>
      </c>
      <c r="J12" s="27">
        <f>'Child Protection Referrals'!J60+'Welfare Concern Referrals'!J12</f>
        <v>867</v>
      </c>
      <c r="K12" s="27">
        <f>'Child Protection Referrals'!K60+'Welfare Concern Referrals'!K12</f>
        <v>226</v>
      </c>
      <c r="L12" s="73">
        <f t="shared" ref="L12" si="18">SUM(M12:P12)</f>
        <v>3794</v>
      </c>
      <c r="M12" s="27">
        <f>'Child Protection Referrals'!M60+'Welfare Concern Referrals'!M12</f>
        <v>1572</v>
      </c>
      <c r="N12" s="27">
        <f>'Child Protection Referrals'!N60+'Welfare Concern Referrals'!N12</f>
        <v>325</v>
      </c>
      <c r="O12" s="27">
        <f>'Child Protection Referrals'!O60+'Welfare Concern Referrals'!O12</f>
        <v>806</v>
      </c>
      <c r="P12" s="27">
        <f>'Child Protection Referrals'!P60+'Welfare Concern Referrals'!P12</f>
        <v>1091</v>
      </c>
      <c r="Q12" s="73">
        <f t="shared" ref="Q12" si="19">+SUM(R12:V12)</f>
        <v>2818</v>
      </c>
      <c r="R12" s="27">
        <f>'Child Protection Referrals'!R60+'Welfare Concern Referrals'!R12</f>
        <v>1067</v>
      </c>
      <c r="S12" s="27">
        <f>'Child Protection Referrals'!S60+'Welfare Concern Referrals'!S12</f>
        <v>1010</v>
      </c>
      <c r="T12" s="27">
        <f>'Child Protection Referrals'!T60+'Welfare Concern Referrals'!T12</f>
        <v>231</v>
      </c>
      <c r="U12" s="27">
        <f>'Child Protection Referrals'!U60+'Welfare Concern Referrals'!U12</f>
        <v>222</v>
      </c>
      <c r="V12" s="27">
        <f>'Child Protection Referrals'!V60+'Welfare Concern Referrals'!V12</f>
        <v>288</v>
      </c>
      <c r="W12" s="5">
        <f t="shared" ref="W12" si="20">B12+G12+L12+Q12</f>
        <v>13344</v>
      </c>
      <c r="X12" s="5"/>
    </row>
    <row r="13" spans="1:24" s="1" customFormat="1" ht="39.950000000000003" customHeight="1">
      <c r="A13" s="124"/>
      <c r="B13" s="82">
        <f t="shared" ref="B13:W13" si="21">B12/B4</f>
        <v>1</v>
      </c>
      <c r="C13" s="83">
        <f t="shared" si="21"/>
        <v>1</v>
      </c>
      <c r="D13" s="83">
        <f t="shared" si="21"/>
        <v>1</v>
      </c>
      <c r="E13" s="83">
        <f t="shared" si="21"/>
        <v>1</v>
      </c>
      <c r="F13" s="83">
        <f t="shared" si="21"/>
        <v>1</v>
      </c>
      <c r="G13" s="82">
        <f t="shared" si="21"/>
        <v>0.96661264181523499</v>
      </c>
      <c r="H13" s="83">
        <f t="shared" si="21"/>
        <v>1</v>
      </c>
      <c r="I13" s="83">
        <f t="shared" si="21"/>
        <v>1</v>
      </c>
      <c r="J13" s="83">
        <f t="shared" si="21"/>
        <v>1</v>
      </c>
      <c r="K13" s="83">
        <f t="shared" si="21"/>
        <v>0.68693009118541037</v>
      </c>
      <c r="L13" s="82">
        <f t="shared" si="21"/>
        <v>0.96588594704684316</v>
      </c>
      <c r="M13" s="83">
        <f t="shared" si="21"/>
        <v>1</v>
      </c>
      <c r="N13" s="83">
        <f t="shared" si="21"/>
        <v>1</v>
      </c>
      <c r="O13" s="83">
        <f t="shared" si="21"/>
        <v>0.89555555555555555</v>
      </c>
      <c r="P13" s="83">
        <f t="shared" si="21"/>
        <v>0.96463306808134397</v>
      </c>
      <c r="Q13" s="82">
        <f t="shared" si="21"/>
        <v>0.98325191905094211</v>
      </c>
      <c r="R13" s="83">
        <f t="shared" si="21"/>
        <v>0.99812909260991578</v>
      </c>
      <c r="S13" s="83">
        <f t="shared" si="21"/>
        <v>1</v>
      </c>
      <c r="T13" s="83">
        <f t="shared" si="21"/>
        <v>1</v>
      </c>
      <c r="U13" s="83">
        <f t="shared" si="21"/>
        <v>0.85057471264367812</v>
      </c>
      <c r="V13" s="83">
        <f t="shared" si="21"/>
        <v>0.97627118644067801</v>
      </c>
      <c r="W13" s="7">
        <f t="shared" si="21"/>
        <v>0.97908870790226721</v>
      </c>
      <c r="X13" s="7"/>
    </row>
    <row r="14" spans="1:24" ht="39.950000000000003" customHeight="1">
      <c r="A14" s="72" t="s">
        <v>314</v>
      </c>
      <c r="B14" s="183">
        <f>SUM(C14:F14)</f>
        <v>0</v>
      </c>
      <c r="C14" s="130">
        <f>'Child Protection Referrals'!C62+'Welfare Concern Referrals'!C14</f>
        <v>0</v>
      </c>
      <c r="D14" s="130">
        <f>'Child Protection Referrals'!D62+'Welfare Concern Referrals'!D14</f>
        <v>0</v>
      </c>
      <c r="E14" s="130">
        <f>'Child Protection Referrals'!E62+'Welfare Concern Referrals'!E14</f>
        <v>0</v>
      </c>
      <c r="F14" s="130">
        <f>'Child Protection Referrals'!F62+'Welfare Concern Referrals'!F14</f>
        <v>0</v>
      </c>
      <c r="G14" s="183">
        <f t="shared" ref="G14" si="22">SUM(H14:K14)</f>
        <v>0</v>
      </c>
      <c r="H14" s="130">
        <f>'Child Protection Referrals'!H62+'Welfare Concern Referrals'!H14</f>
        <v>0</v>
      </c>
      <c r="I14" s="130">
        <f>'Child Protection Referrals'!I62+'Welfare Concern Referrals'!I14</f>
        <v>0</v>
      </c>
      <c r="J14" s="130">
        <f>'Child Protection Referrals'!J62+'Welfare Concern Referrals'!J14</f>
        <v>0</v>
      </c>
      <c r="K14" s="130">
        <f>'Child Protection Referrals'!K62+'Welfare Concern Referrals'!K14</f>
        <v>0</v>
      </c>
      <c r="L14" s="183">
        <f t="shared" ref="L14" si="23">SUM(M14:P14)</f>
        <v>0</v>
      </c>
      <c r="M14" s="130">
        <f>'Child Protection Referrals'!M62+'Welfare Concern Referrals'!M14</f>
        <v>0</v>
      </c>
      <c r="N14" s="130">
        <f>'Child Protection Referrals'!N62+'Welfare Concern Referrals'!N14</f>
        <v>0</v>
      </c>
      <c r="O14" s="130">
        <f>'Child Protection Referrals'!O62+'Welfare Concern Referrals'!O14</f>
        <v>0</v>
      </c>
      <c r="P14" s="130">
        <f>'Child Protection Referrals'!P62+'Welfare Concern Referrals'!P14</f>
        <v>0</v>
      </c>
      <c r="Q14" s="183">
        <f t="shared" ref="Q14" si="24">+SUM(R14:V14)</f>
        <v>0</v>
      </c>
      <c r="R14" s="130">
        <f>'Child Protection Referrals'!R62+'Welfare Concern Referrals'!R14</f>
        <v>0</v>
      </c>
      <c r="S14" s="130">
        <f>'Child Protection Referrals'!S62+'Welfare Concern Referrals'!S14</f>
        <v>0</v>
      </c>
      <c r="T14" s="130">
        <f>'Child Protection Referrals'!T62+'Welfare Concern Referrals'!T14</f>
        <v>0</v>
      </c>
      <c r="U14" s="130">
        <f>'Child Protection Referrals'!U62+'Welfare Concern Referrals'!U14</f>
        <v>0</v>
      </c>
      <c r="V14" s="130">
        <f>'Child Protection Referrals'!V62+'Welfare Concern Referrals'!V14</f>
        <v>0</v>
      </c>
      <c r="W14" s="187">
        <f t="shared" ref="W14" si="25">B14+G14+L14+Q14</f>
        <v>0</v>
      </c>
      <c r="X14" s="5"/>
    </row>
    <row r="15" spans="1:24" s="1" customFormat="1" ht="39.950000000000003" customHeight="1">
      <c r="A15" s="124"/>
      <c r="B15" s="184" t="e">
        <f t="shared" ref="B15:W15" si="26">B14/B5</f>
        <v>#DIV/0!</v>
      </c>
      <c r="C15" s="144" t="e">
        <f t="shared" si="26"/>
        <v>#DIV/0!</v>
      </c>
      <c r="D15" s="144" t="e">
        <f t="shared" si="26"/>
        <v>#DIV/0!</v>
      </c>
      <c r="E15" s="144" t="e">
        <f t="shared" si="26"/>
        <v>#DIV/0!</v>
      </c>
      <c r="F15" s="144" t="e">
        <f t="shared" si="26"/>
        <v>#DIV/0!</v>
      </c>
      <c r="G15" s="184" t="e">
        <f t="shared" si="26"/>
        <v>#DIV/0!</v>
      </c>
      <c r="H15" s="144" t="e">
        <f t="shared" si="26"/>
        <v>#DIV/0!</v>
      </c>
      <c r="I15" s="144" t="e">
        <f t="shared" si="26"/>
        <v>#DIV/0!</v>
      </c>
      <c r="J15" s="144" t="e">
        <f t="shared" si="26"/>
        <v>#DIV/0!</v>
      </c>
      <c r="K15" s="144" t="e">
        <f t="shared" si="26"/>
        <v>#DIV/0!</v>
      </c>
      <c r="L15" s="184" t="e">
        <f t="shared" si="26"/>
        <v>#DIV/0!</v>
      </c>
      <c r="M15" s="144" t="e">
        <f t="shared" si="26"/>
        <v>#DIV/0!</v>
      </c>
      <c r="N15" s="144" t="e">
        <f t="shared" si="26"/>
        <v>#DIV/0!</v>
      </c>
      <c r="O15" s="144" t="e">
        <f t="shared" si="26"/>
        <v>#DIV/0!</v>
      </c>
      <c r="P15" s="144" t="e">
        <f t="shared" si="26"/>
        <v>#DIV/0!</v>
      </c>
      <c r="Q15" s="184" t="e">
        <f t="shared" si="26"/>
        <v>#DIV/0!</v>
      </c>
      <c r="R15" s="144" t="e">
        <f t="shared" si="26"/>
        <v>#DIV/0!</v>
      </c>
      <c r="S15" s="144" t="e">
        <f t="shared" si="26"/>
        <v>#DIV/0!</v>
      </c>
      <c r="T15" s="144" t="e">
        <f t="shared" si="26"/>
        <v>#DIV/0!</v>
      </c>
      <c r="U15" s="144" t="e">
        <f t="shared" si="26"/>
        <v>#DIV/0!</v>
      </c>
      <c r="V15" s="144" t="e">
        <f t="shared" si="26"/>
        <v>#DIV/0!</v>
      </c>
      <c r="W15" s="189" t="e">
        <f t="shared" si="26"/>
        <v>#DIV/0!</v>
      </c>
      <c r="X15" s="7"/>
    </row>
    <row r="16" spans="1:24" ht="39.950000000000003" customHeight="1">
      <c r="A16" s="72" t="s">
        <v>320</v>
      </c>
      <c r="B16" s="183">
        <f>SUM(C16:F16)</f>
        <v>0</v>
      </c>
      <c r="C16" s="130">
        <f>'Child Protection Referrals'!C64+'Welfare Concern Referrals'!C16</f>
        <v>0</v>
      </c>
      <c r="D16" s="130">
        <f>'Child Protection Referrals'!D64+'Welfare Concern Referrals'!D16</f>
        <v>0</v>
      </c>
      <c r="E16" s="130">
        <f>'Child Protection Referrals'!E64+'Welfare Concern Referrals'!E16</f>
        <v>0</v>
      </c>
      <c r="F16" s="130">
        <f>'Child Protection Referrals'!F64+'Welfare Concern Referrals'!F16</f>
        <v>0</v>
      </c>
      <c r="G16" s="183">
        <f t="shared" ref="G16" si="27">SUM(H16:K16)</f>
        <v>0</v>
      </c>
      <c r="H16" s="130">
        <f>'Child Protection Referrals'!H64+'Welfare Concern Referrals'!H16</f>
        <v>0</v>
      </c>
      <c r="I16" s="130">
        <f>'Child Protection Referrals'!I64+'Welfare Concern Referrals'!I16</f>
        <v>0</v>
      </c>
      <c r="J16" s="130">
        <f>'Child Protection Referrals'!J64+'Welfare Concern Referrals'!J16</f>
        <v>0</v>
      </c>
      <c r="K16" s="130">
        <f>'Child Protection Referrals'!K64+'Welfare Concern Referrals'!K16</f>
        <v>0</v>
      </c>
      <c r="L16" s="183">
        <f t="shared" ref="L16" si="28">SUM(M16:P16)</f>
        <v>0</v>
      </c>
      <c r="M16" s="130">
        <f>'Child Protection Referrals'!M64+'Welfare Concern Referrals'!M16</f>
        <v>0</v>
      </c>
      <c r="N16" s="130">
        <f>'Child Protection Referrals'!N64+'Welfare Concern Referrals'!N16</f>
        <v>0</v>
      </c>
      <c r="O16" s="130">
        <f>'Child Protection Referrals'!O64+'Welfare Concern Referrals'!O16</f>
        <v>0</v>
      </c>
      <c r="P16" s="130">
        <f>'Child Protection Referrals'!P64+'Welfare Concern Referrals'!P16</f>
        <v>0</v>
      </c>
      <c r="Q16" s="183">
        <f t="shared" ref="Q16" si="29">+SUM(R16:V16)</f>
        <v>0</v>
      </c>
      <c r="R16" s="130">
        <f>'Child Protection Referrals'!R64+'Welfare Concern Referrals'!R16</f>
        <v>0</v>
      </c>
      <c r="S16" s="130">
        <f>'Child Protection Referrals'!S64+'Welfare Concern Referrals'!S16</f>
        <v>0</v>
      </c>
      <c r="T16" s="130">
        <f>'Child Protection Referrals'!T64+'Welfare Concern Referrals'!T16</f>
        <v>0</v>
      </c>
      <c r="U16" s="130">
        <f>'Child Protection Referrals'!U64+'Welfare Concern Referrals'!U16</f>
        <v>0</v>
      </c>
      <c r="V16" s="130">
        <f>'Child Protection Referrals'!V64+'Welfare Concern Referrals'!V16</f>
        <v>0</v>
      </c>
      <c r="W16" s="187">
        <f t="shared" ref="W16" si="30">B16+G16+L16+Q16</f>
        <v>0</v>
      </c>
      <c r="X16" s="5"/>
    </row>
    <row r="17" spans="1:24" s="1" customFormat="1" ht="39.950000000000003" customHeight="1">
      <c r="A17" s="124"/>
      <c r="B17" s="184" t="e">
        <f t="shared" ref="B17:W17" si="31">B16/B6</f>
        <v>#DIV/0!</v>
      </c>
      <c r="C17" s="144" t="e">
        <f t="shared" si="31"/>
        <v>#DIV/0!</v>
      </c>
      <c r="D17" s="144" t="e">
        <f t="shared" si="31"/>
        <v>#DIV/0!</v>
      </c>
      <c r="E17" s="144" t="e">
        <f t="shared" si="31"/>
        <v>#DIV/0!</v>
      </c>
      <c r="F17" s="144" t="e">
        <f t="shared" si="31"/>
        <v>#DIV/0!</v>
      </c>
      <c r="G17" s="184" t="e">
        <f t="shared" si="31"/>
        <v>#DIV/0!</v>
      </c>
      <c r="H17" s="144" t="e">
        <f t="shared" si="31"/>
        <v>#DIV/0!</v>
      </c>
      <c r="I17" s="144" t="e">
        <f t="shared" si="31"/>
        <v>#DIV/0!</v>
      </c>
      <c r="J17" s="144" t="e">
        <f t="shared" si="31"/>
        <v>#DIV/0!</v>
      </c>
      <c r="K17" s="144" t="e">
        <f t="shared" si="31"/>
        <v>#DIV/0!</v>
      </c>
      <c r="L17" s="184" t="e">
        <f t="shared" si="31"/>
        <v>#DIV/0!</v>
      </c>
      <c r="M17" s="144" t="e">
        <f t="shared" si="31"/>
        <v>#DIV/0!</v>
      </c>
      <c r="N17" s="144" t="e">
        <f t="shared" si="31"/>
        <v>#DIV/0!</v>
      </c>
      <c r="O17" s="144" t="e">
        <f t="shared" si="31"/>
        <v>#DIV/0!</v>
      </c>
      <c r="P17" s="144" t="e">
        <f t="shared" si="31"/>
        <v>#DIV/0!</v>
      </c>
      <c r="Q17" s="184" t="e">
        <f t="shared" si="31"/>
        <v>#DIV/0!</v>
      </c>
      <c r="R17" s="144" t="e">
        <f t="shared" si="31"/>
        <v>#DIV/0!</v>
      </c>
      <c r="S17" s="144" t="e">
        <f t="shared" si="31"/>
        <v>#DIV/0!</v>
      </c>
      <c r="T17" s="144" t="e">
        <f t="shared" si="31"/>
        <v>#DIV/0!</v>
      </c>
      <c r="U17" s="144" t="e">
        <f t="shared" si="31"/>
        <v>#DIV/0!</v>
      </c>
      <c r="V17" s="144" t="e">
        <f t="shared" si="31"/>
        <v>#DIV/0!</v>
      </c>
      <c r="W17" s="189" t="e">
        <f t="shared" si="31"/>
        <v>#DIV/0!</v>
      </c>
      <c r="X17" s="7"/>
    </row>
    <row r="18" spans="1:24" ht="39.950000000000003" customHeight="1">
      <c r="A18" s="72" t="s">
        <v>316</v>
      </c>
      <c r="B18" s="183">
        <f>SUM(C18:F18)</f>
        <v>0</v>
      </c>
      <c r="C18" s="130">
        <f>'Child Protection Referrals'!C66+'Welfare Concern Referrals'!C18</f>
        <v>0</v>
      </c>
      <c r="D18" s="130">
        <f>'Child Protection Referrals'!D66+'Welfare Concern Referrals'!D18</f>
        <v>0</v>
      </c>
      <c r="E18" s="130">
        <f>'Child Protection Referrals'!E66+'Welfare Concern Referrals'!E18</f>
        <v>0</v>
      </c>
      <c r="F18" s="130">
        <f>'Child Protection Referrals'!F66+'Welfare Concern Referrals'!F18</f>
        <v>0</v>
      </c>
      <c r="G18" s="183">
        <f t="shared" ref="G18" si="32">SUM(H18:K18)</f>
        <v>0</v>
      </c>
      <c r="H18" s="130">
        <f>'Child Protection Referrals'!H66+'Welfare Concern Referrals'!H18</f>
        <v>0</v>
      </c>
      <c r="I18" s="130">
        <f>'Child Protection Referrals'!I66+'Welfare Concern Referrals'!I18</f>
        <v>0</v>
      </c>
      <c r="J18" s="130">
        <f>'Child Protection Referrals'!J66+'Welfare Concern Referrals'!J18</f>
        <v>0</v>
      </c>
      <c r="K18" s="130">
        <f>'Child Protection Referrals'!K66+'Welfare Concern Referrals'!K18</f>
        <v>0</v>
      </c>
      <c r="L18" s="183">
        <f t="shared" ref="L18" si="33">SUM(M18:P18)</f>
        <v>0</v>
      </c>
      <c r="M18" s="130">
        <f>'Child Protection Referrals'!M66+'Welfare Concern Referrals'!M18</f>
        <v>0</v>
      </c>
      <c r="N18" s="130">
        <f>'Child Protection Referrals'!N66+'Welfare Concern Referrals'!N18</f>
        <v>0</v>
      </c>
      <c r="O18" s="130">
        <f>'Child Protection Referrals'!O66+'Welfare Concern Referrals'!O18</f>
        <v>0</v>
      </c>
      <c r="P18" s="130">
        <f>'Child Protection Referrals'!P66+'Welfare Concern Referrals'!P18</f>
        <v>0</v>
      </c>
      <c r="Q18" s="183">
        <f t="shared" ref="Q18" si="34">+SUM(R18:V18)</f>
        <v>0</v>
      </c>
      <c r="R18" s="130">
        <f>'Child Protection Referrals'!R66+'Welfare Concern Referrals'!R18</f>
        <v>0</v>
      </c>
      <c r="S18" s="130">
        <f>'Child Protection Referrals'!S66+'Welfare Concern Referrals'!S18</f>
        <v>0</v>
      </c>
      <c r="T18" s="130">
        <f>'Child Protection Referrals'!T66+'Welfare Concern Referrals'!T18</f>
        <v>0</v>
      </c>
      <c r="U18" s="130">
        <f>'Child Protection Referrals'!U66+'Welfare Concern Referrals'!U18</f>
        <v>0</v>
      </c>
      <c r="V18" s="130">
        <f>'Child Protection Referrals'!V66+'Welfare Concern Referrals'!V18</f>
        <v>0</v>
      </c>
      <c r="W18" s="187">
        <f t="shared" ref="W18" si="35">B18+G18+L18+Q18</f>
        <v>0</v>
      </c>
      <c r="X18" s="5"/>
    </row>
    <row r="19" spans="1:24" s="1" customFormat="1" ht="39.950000000000003" customHeight="1">
      <c r="A19" s="124"/>
      <c r="B19" s="184" t="e">
        <f t="shared" ref="B19:W19" si="36">B18/B7</f>
        <v>#DIV/0!</v>
      </c>
      <c r="C19" s="144" t="e">
        <f t="shared" si="36"/>
        <v>#DIV/0!</v>
      </c>
      <c r="D19" s="144" t="e">
        <f t="shared" si="36"/>
        <v>#DIV/0!</v>
      </c>
      <c r="E19" s="144" t="e">
        <f t="shared" si="36"/>
        <v>#DIV/0!</v>
      </c>
      <c r="F19" s="144" t="e">
        <f t="shared" si="36"/>
        <v>#DIV/0!</v>
      </c>
      <c r="G19" s="184" t="e">
        <f t="shared" si="36"/>
        <v>#DIV/0!</v>
      </c>
      <c r="H19" s="144" t="e">
        <f t="shared" si="36"/>
        <v>#DIV/0!</v>
      </c>
      <c r="I19" s="144" t="e">
        <f t="shared" si="36"/>
        <v>#DIV/0!</v>
      </c>
      <c r="J19" s="144" t="e">
        <f t="shared" si="36"/>
        <v>#DIV/0!</v>
      </c>
      <c r="K19" s="144" t="e">
        <f t="shared" si="36"/>
        <v>#DIV/0!</v>
      </c>
      <c r="L19" s="184" t="e">
        <f t="shared" si="36"/>
        <v>#DIV/0!</v>
      </c>
      <c r="M19" s="144" t="e">
        <f t="shared" si="36"/>
        <v>#DIV/0!</v>
      </c>
      <c r="N19" s="144" t="e">
        <f t="shared" si="36"/>
        <v>#DIV/0!</v>
      </c>
      <c r="O19" s="144" t="e">
        <f t="shared" si="36"/>
        <v>#DIV/0!</v>
      </c>
      <c r="P19" s="144" t="e">
        <f t="shared" si="36"/>
        <v>#DIV/0!</v>
      </c>
      <c r="Q19" s="184" t="e">
        <f t="shared" si="36"/>
        <v>#DIV/0!</v>
      </c>
      <c r="R19" s="144" t="e">
        <f t="shared" si="36"/>
        <v>#DIV/0!</v>
      </c>
      <c r="S19" s="144" t="e">
        <f t="shared" si="36"/>
        <v>#DIV/0!</v>
      </c>
      <c r="T19" s="144" t="e">
        <f t="shared" si="36"/>
        <v>#DIV/0!</v>
      </c>
      <c r="U19" s="144" t="e">
        <f t="shared" si="36"/>
        <v>#DIV/0!</v>
      </c>
      <c r="V19" s="144" t="e">
        <f t="shared" si="36"/>
        <v>#DIV/0!</v>
      </c>
      <c r="W19" s="189" t="e">
        <f t="shared" si="36"/>
        <v>#DIV/0!</v>
      </c>
      <c r="X19" s="7"/>
    </row>
    <row r="20" spans="1:24" ht="39.950000000000003" customHeight="1">
      <c r="A20" s="74" t="s">
        <v>321</v>
      </c>
      <c r="B20" s="75">
        <f>SUM(C20:F20)</f>
        <v>3750</v>
      </c>
      <c r="C20" s="75">
        <f>C12+C14+C16+C18</f>
        <v>491</v>
      </c>
      <c r="D20" s="75">
        <f t="shared" ref="D20:F20" si="37">D12+D14+D16+D18</f>
        <v>589</v>
      </c>
      <c r="E20" s="75">
        <f t="shared" si="37"/>
        <v>764</v>
      </c>
      <c r="F20" s="75">
        <f t="shared" si="37"/>
        <v>1906</v>
      </c>
      <c r="G20" s="75">
        <f t="shared" ref="G20" si="38">SUM(H20:K20)</f>
        <v>2982</v>
      </c>
      <c r="H20" s="75">
        <f>H12+H14+H16+H18</f>
        <v>692</v>
      </c>
      <c r="I20" s="75">
        <f t="shared" ref="I20:K20" si="39">I12+I14+I16+I18</f>
        <v>1197</v>
      </c>
      <c r="J20" s="75">
        <f t="shared" si="39"/>
        <v>867</v>
      </c>
      <c r="K20" s="75">
        <f t="shared" si="39"/>
        <v>226</v>
      </c>
      <c r="L20" s="75">
        <f t="shared" ref="L20" si="40">SUM(M20:P20)</f>
        <v>3794</v>
      </c>
      <c r="M20" s="75">
        <f>M12+M14+M16+M18</f>
        <v>1572</v>
      </c>
      <c r="N20" s="75">
        <f t="shared" ref="N20:P20" si="41">N12+N14+N16+N18</f>
        <v>325</v>
      </c>
      <c r="O20" s="75">
        <f t="shared" si="41"/>
        <v>806</v>
      </c>
      <c r="P20" s="75">
        <f t="shared" si="41"/>
        <v>1091</v>
      </c>
      <c r="Q20" s="75">
        <f t="shared" ref="Q20" si="42">+SUM(R20:V20)</f>
        <v>2818</v>
      </c>
      <c r="R20" s="75">
        <f>R12+R14+R16+R18</f>
        <v>1067</v>
      </c>
      <c r="S20" s="75">
        <f t="shared" ref="S20:V20" si="43">S12+S14+S16+S18</f>
        <v>1010</v>
      </c>
      <c r="T20" s="75">
        <f t="shared" si="43"/>
        <v>231</v>
      </c>
      <c r="U20" s="75">
        <f t="shared" si="43"/>
        <v>222</v>
      </c>
      <c r="V20" s="75">
        <f t="shared" si="43"/>
        <v>288</v>
      </c>
      <c r="W20" s="75">
        <f t="shared" ref="W20" si="44">B20+G20+L20+Q20</f>
        <v>13344</v>
      </c>
      <c r="X20" s="5"/>
    </row>
    <row r="21" spans="1:24" s="1" customFormat="1" ht="39.950000000000003" customHeight="1">
      <c r="A21" s="125"/>
      <c r="B21" s="86">
        <f t="shared" ref="B21:W21" si="45">B20/B8</f>
        <v>1</v>
      </c>
      <c r="C21" s="86">
        <f t="shared" si="45"/>
        <v>1</v>
      </c>
      <c r="D21" s="86">
        <f t="shared" si="45"/>
        <v>1</v>
      </c>
      <c r="E21" s="86">
        <f t="shared" si="45"/>
        <v>1</v>
      </c>
      <c r="F21" s="86">
        <f t="shared" si="45"/>
        <v>1</v>
      </c>
      <c r="G21" s="86">
        <f t="shared" si="45"/>
        <v>0.96661264181523499</v>
      </c>
      <c r="H21" s="86">
        <f t="shared" si="45"/>
        <v>1</v>
      </c>
      <c r="I21" s="86">
        <f t="shared" si="45"/>
        <v>1</v>
      </c>
      <c r="J21" s="86">
        <f t="shared" si="45"/>
        <v>1</v>
      </c>
      <c r="K21" s="86">
        <f t="shared" si="45"/>
        <v>0.68693009118541037</v>
      </c>
      <c r="L21" s="86">
        <f t="shared" si="45"/>
        <v>0.96588594704684316</v>
      </c>
      <c r="M21" s="86">
        <f t="shared" si="45"/>
        <v>1</v>
      </c>
      <c r="N21" s="86">
        <f t="shared" si="45"/>
        <v>1</v>
      </c>
      <c r="O21" s="86">
        <f t="shared" si="45"/>
        <v>0.89555555555555555</v>
      </c>
      <c r="P21" s="86">
        <f t="shared" si="45"/>
        <v>0.96463306808134397</v>
      </c>
      <c r="Q21" s="86">
        <f t="shared" si="45"/>
        <v>0.98325191905094211</v>
      </c>
      <c r="R21" s="86">
        <f t="shared" si="45"/>
        <v>0.99812909260991578</v>
      </c>
      <c r="S21" s="86">
        <f t="shared" si="45"/>
        <v>1</v>
      </c>
      <c r="T21" s="86">
        <f t="shared" si="45"/>
        <v>1</v>
      </c>
      <c r="U21" s="86">
        <f t="shared" si="45"/>
        <v>0.85057471264367812</v>
      </c>
      <c r="V21" s="86">
        <f t="shared" si="45"/>
        <v>0.97627118644067801</v>
      </c>
      <c r="W21" s="86">
        <f t="shared" si="45"/>
        <v>0.97908870790226721</v>
      </c>
      <c r="X21" s="7"/>
    </row>
    <row r="22" spans="1:24" s="8" customFormat="1" ht="80.099999999999994" customHeight="1">
      <c r="A22" s="266" t="s">
        <v>60</v>
      </c>
      <c r="B22" s="266"/>
      <c r="C22" s="266"/>
      <c r="D22" s="266"/>
      <c r="E22" s="266"/>
      <c r="F22" s="266"/>
      <c r="G22" s="266"/>
      <c r="H22" s="266"/>
      <c r="I22" s="266"/>
      <c r="J22" s="266"/>
      <c r="K22" s="266"/>
      <c r="L22" s="266"/>
      <c r="M22" s="266"/>
      <c r="N22" s="266"/>
      <c r="O22" s="266"/>
      <c r="P22" s="266"/>
      <c r="Q22" s="266"/>
      <c r="R22" s="266"/>
      <c r="S22" s="266"/>
      <c r="T22" s="266"/>
      <c r="U22" s="266"/>
      <c r="V22" s="266"/>
      <c r="W22" s="266"/>
      <c r="X22" s="12"/>
    </row>
    <row r="23" spans="1:24" ht="39.950000000000003" customHeight="1">
      <c r="A23" s="163" t="s">
        <v>312</v>
      </c>
      <c r="B23" s="164">
        <f>SUM(C23:F23)</f>
        <v>7508</v>
      </c>
      <c r="C23" s="164">
        <f>'Child Protection Referrals'!C71+'Welfare Concern Referrals'!C23</f>
        <v>740</v>
      </c>
      <c r="D23" s="164">
        <f>'Child Protection Referrals'!D71+'Welfare Concern Referrals'!D23</f>
        <v>835</v>
      </c>
      <c r="E23" s="164">
        <f>'Child Protection Referrals'!E71+'Welfare Concern Referrals'!E23</f>
        <v>1224</v>
      </c>
      <c r="F23" s="164">
        <f>'Child Protection Referrals'!F71+'Welfare Concern Referrals'!F23</f>
        <v>4709</v>
      </c>
      <c r="G23" s="164">
        <f t="shared" ref="G23" si="46">SUM(H23:K23)</f>
        <v>9210</v>
      </c>
      <c r="H23" s="164">
        <f>'Child Protection Referrals'!H71+'Welfare Concern Referrals'!H23</f>
        <v>2583</v>
      </c>
      <c r="I23" s="164">
        <f>'Child Protection Referrals'!I71+'Welfare Concern Referrals'!I23</f>
        <v>2929</v>
      </c>
      <c r="J23" s="164">
        <f>'Child Protection Referrals'!J71+'Welfare Concern Referrals'!J23</f>
        <v>3095</v>
      </c>
      <c r="K23" s="164">
        <f>'Child Protection Referrals'!K71+'Welfare Concern Referrals'!K23</f>
        <v>603</v>
      </c>
      <c r="L23" s="164">
        <f t="shared" ref="L23" si="47">SUM(M23:P23)</f>
        <v>5469</v>
      </c>
      <c r="M23" s="164">
        <f>'Child Protection Referrals'!M71+'Welfare Concern Referrals'!M23</f>
        <v>2368</v>
      </c>
      <c r="N23" s="164">
        <f>'Child Protection Referrals'!N71+'Welfare Concern Referrals'!N23</f>
        <v>666</v>
      </c>
      <c r="O23" s="164">
        <f>'Child Protection Referrals'!O71+'Welfare Concern Referrals'!O23</f>
        <v>723</v>
      </c>
      <c r="P23" s="164">
        <f>'Child Protection Referrals'!P71+'Welfare Concern Referrals'!P23</f>
        <v>1712</v>
      </c>
      <c r="Q23" s="164">
        <f t="shared" ref="Q23" si="48">+SUM(R23:V23)</f>
        <v>8474</v>
      </c>
      <c r="R23" s="164">
        <f>'Child Protection Referrals'!R71+'Welfare Concern Referrals'!R23</f>
        <v>4077</v>
      </c>
      <c r="S23" s="164">
        <f>'Child Protection Referrals'!S71+'Welfare Concern Referrals'!S23</f>
        <v>3253</v>
      </c>
      <c r="T23" s="164">
        <f>'Child Protection Referrals'!T71+'Welfare Concern Referrals'!T23</f>
        <v>768</v>
      </c>
      <c r="U23" s="164">
        <f>'Child Protection Referrals'!U71+'Welfare Concern Referrals'!U23</f>
        <v>85</v>
      </c>
      <c r="V23" s="164">
        <f>'Child Protection Referrals'!V71+'Welfare Concern Referrals'!V23</f>
        <v>291</v>
      </c>
      <c r="W23" s="164">
        <f t="shared" ref="W23" si="49">B23+G23+L23+Q23</f>
        <v>30661</v>
      </c>
      <c r="X23" s="5"/>
    </row>
    <row r="24" spans="1:24" ht="39.950000000000003" customHeight="1">
      <c r="A24" s="168"/>
      <c r="B24" s="167">
        <f t="shared" ref="B24:W24" si="50">B23/B10</f>
        <v>0.6172819205788046</v>
      </c>
      <c r="C24" s="167">
        <f t="shared" si="50"/>
        <v>0.42799305957200695</v>
      </c>
      <c r="D24" s="167">
        <f t="shared" si="50"/>
        <v>0.41418650793650796</v>
      </c>
      <c r="E24" s="167">
        <f t="shared" si="50"/>
        <v>0.39650145772594753</v>
      </c>
      <c r="F24" s="167">
        <f t="shared" si="50"/>
        <v>0.88332395422997556</v>
      </c>
      <c r="G24" s="167">
        <f t="shared" si="50"/>
        <v>0.84783209058271192</v>
      </c>
      <c r="H24" s="167">
        <f t="shared" si="50"/>
        <v>0.94304490690032861</v>
      </c>
      <c r="I24" s="167">
        <f t="shared" si="50"/>
        <v>0.67738205365402404</v>
      </c>
      <c r="J24" s="167">
        <f t="shared" si="50"/>
        <v>1</v>
      </c>
      <c r="K24" s="167">
        <f t="shared" si="50"/>
        <v>0.85531914893617023</v>
      </c>
      <c r="L24" s="167">
        <f t="shared" si="50"/>
        <v>0.40442209568882642</v>
      </c>
      <c r="M24" s="167">
        <f t="shared" si="50"/>
        <v>0.40081245768449558</v>
      </c>
      <c r="N24" s="167">
        <f t="shared" si="50"/>
        <v>0.58216783216783219</v>
      </c>
      <c r="O24" s="167">
        <f t="shared" si="50"/>
        <v>0.27303625377643503</v>
      </c>
      <c r="P24" s="167">
        <f t="shared" si="50"/>
        <v>0.447815851425582</v>
      </c>
      <c r="Q24" s="167">
        <f t="shared" si="50"/>
        <v>0.85604606525911708</v>
      </c>
      <c r="R24" s="167">
        <f t="shared" si="50"/>
        <v>0.98075535241760881</v>
      </c>
      <c r="S24" s="167">
        <f t="shared" si="50"/>
        <v>1</v>
      </c>
      <c r="T24" s="167">
        <f t="shared" si="50"/>
        <v>0.89406286379511057</v>
      </c>
      <c r="U24" s="167">
        <f t="shared" si="50"/>
        <v>9.5720720720720714E-2</v>
      </c>
      <c r="V24" s="167">
        <f t="shared" si="50"/>
        <v>0.39218328840970351</v>
      </c>
      <c r="W24" s="167">
        <f t="shared" si="50"/>
        <v>0.66011453668618669</v>
      </c>
      <c r="X24" s="7"/>
    </row>
    <row r="25" spans="1:24" ht="39.950000000000003" customHeight="1">
      <c r="A25" s="72" t="s">
        <v>313</v>
      </c>
      <c r="B25" s="73">
        <f>SUM(C25:F25)</f>
        <v>2440</v>
      </c>
      <c r="C25" s="27">
        <f>'Child Protection Referrals'!C73+'Welfare Concern Referrals'!C25</f>
        <v>250</v>
      </c>
      <c r="D25" s="27">
        <f>'Child Protection Referrals'!D73+'Welfare Concern Referrals'!D25</f>
        <v>246</v>
      </c>
      <c r="E25" s="27">
        <f>'Child Protection Referrals'!E73+'Welfare Concern Referrals'!E25</f>
        <v>239</v>
      </c>
      <c r="F25" s="27">
        <f>'Child Protection Referrals'!F73+'Welfare Concern Referrals'!F25</f>
        <v>1705</v>
      </c>
      <c r="G25" s="73">
        <f t="shared" ref="G25" si="51">SUM(H25:K25)</f>
        <v>2642</v>
      </c>
      <c r="H25" s="27">
        <f>'Child Protection Referrals'!H73+'Welfare Concern Referrals'!H25</f>
        <v>692</v>
      </c>
      <c r="I25" s="27">
        <f>'Child Protection Referrals'!I73+'Welfare Concern Referrals'!I25</f>
        <v>857</v>
      </c>
      <c r="J25" s="27">
        <f>'Child Protection Referrals'!J73+'Welfare Concern Referrals'!J25</f>
        <v>867</v>
      </c>
      <c r="K25" s="27">
        <f>'Child Protection Referrals'!K73+'Welfare Concern Referrals'!K25</f>
        <v>226</v>
      </c>
      <c r="L25" s="73">
        <f t="shared" ref="L25" si="52">SUM(M25:P25)</f>
        <v>1744</v>
      </c>
      <c r="M25" s="27">
        <f>'Child Protection Referrals'!M73+'Welfare Concern Referrals'!M25</f>
        <v>715</v>
      </c>
      <c r="N25" s="27">
        <f>'Child Protection Referrals'!N73+'Welfare Concern Referrals'!N25</f>
        <v>137</v>
      </c>
      <c r="O25" s="27">
        <f>'Child Protection Referrals'!O73+'Welfare Concern Referrals'!O25</f>
        <v>159</v>
      </c>
      <c r="P25" s="27">
        <f>'Child Protection Referrals'!P73+'Welfare Concern Referrals'!P25</f>
        <v>733</v>
      </c>
      <c r="Q25" s="73">
        <f t="shared" ref="Q25" si="53">+SUM(R25:V25)</f>
        <v>2426</v>
      </c>
      <c r="R25" s="27">
        <f>'Child Protection Referrals'!R73+'Welfare Concern Referrals'!R25</f>
        <v>1067</v>
      </c>
      <c r="S25" s="27">
        <f>'Child Protection Referrals'!S73+'Welfare Concern Referrals'!S25</f>
        <v>1010</v>
      </c>
      <c r="T25" s="27">
        <f>'Child Protection Referrals'!T73+'Welfare Concern Referrals'!T25</f>
        <v>231</v>
      </c>
      <c r="U25" s="27">
        <f>'Child Protection Referrals'!U73+'Welfare Concern Referrals'!U25</f>
        <v>16</v>
      </c>
      <c r="V25" s="27">
        <f>'Child Protection Referrals'!V73+'Welfare Concern Referrals'!V25</f>
        <v>102</v>
      </c>
      <c r="W25" s="5">
        <f t="shared" ref="W25" si="54">B25+G25+L25+Q25</f>
        <v>9252</v>
      </c>
      <c r="X25" s="5"/>
    </row>
    <row r="26" spans="1:24" ht="39.950000000000003" customHeight="1">
      <c r="A26" s="124"/>
      <c r="B26" s="82">
        <f t="shared" ref="B26:W26" si="55">B25/B12</f>
        <v>0.65066666666666662</v>
      </c>
      <c r="C26" s="83">
        <f t="shared" si="55"/>
        <v>0.50916496945010181</v>
      </c>
      <c r="D26" s="83">
        <f t="shared" si="55"/>
        <v>0.41765704584040747</v>
      </c>
      <c r="E26" s="83">
        <f t="shared" si="55"/>
        <v>0.31282722513089006</v>
      </c>
      <c r="F26" s="83">
        <f t="shared" si="55"/>
        <v>0.89454354669464853</v>
      </c>
      <c r="G26" s="82">
        <f t="shared" si="55"/>
        <v>0.88598256203890002</v>
      </c>
      <c r="H26" s="83">
        <f t="shared" si="55"/>
        <v>1</v>
      </c>
      <c r="I26" s="83">
        <f t="shared" si="55"/>
        <v>0.71595655806182124</v>
      </c>
      <c r="J26" s="83">
        <f t="shared" si="55"/>
        <v>1</v>
      </c>
      <c r="K26" s="83">
        <f t="shared" si="55"/>
        <v>1</v>
      </c>
      <c r="L26" s="82">
        <f t="shared" si="55"/>
        <v>0.45967316816025305</v>
      </c>
      <c r="M26" s="83">
        <f t="shared" si="55"/>
        <v>0.4548346055979644</v>
      </c>
      <c r="N26" s="83">
        <f t="shared" si="55"/>
        <v>0.42153846153846153</v>
      </c>
      <c r="O26" s="83">
        <f t="shared" si="55"/>
        <v>0.19727047146401985</v>
      </c>
      <c r="P26" s="83">
        <f t="shared" si="55"/>
        <v>0.67186067827681029</v>
      </c>
      <c r="Q26" s="82">
        <f t="shared" si="55"/>
        <v>0.86089425124201557</v>
      </c>
      <c r="R26" s="83">
        <f t="shared" si="55"/>
        <v>1</v>
      </c>
      <c r="S26" s="83">
        <f t="shared" si="55"/>
        <v>1</v>
      </c>
      <c r="T26" s="83">
        <f t="shared" si="55"/>
        <v>1</v>
      </c>
      <c r="U26" s="83">
        <f t="shared" si="55"/>
        <v>7.2072072072072071E-2</v>
      </c>
      <c r="V26" s="83">
        <f t="shared" si="55"/>
        <v>0.35416666666666669</v>
      </c>
      <c r="W26" s="7">
        <f t="shared" si="55"/>
        <v>0.69334532374100721</v>
      </c>
      <c r="X26" s="7"/>
    </row>
    <row r="27" spans="1:24" ht="39.950000000000003" customHeight="1">
      <c r="A27" s="72" t="s">
        <v>183</v>
      </c>
      <c r="B27" s="183">
        <f>SUM(C27:F27)</f>
        <v>0</v>
      </c>
      <c r="C27" s="130">
        <f>'Child Protection Referrals'!C75+'Welfare Concern Referrals'!C27</f>
        <v>0</v>
      </c>
      <c r="D27" s="130">
        <f>'Child Protection Referrals'!D75+'Welfare Concern Referrals'!D27</f>
        <v>0</v>
      </c>
      <c r="E27" s="130">
        <f>'Child Protection Referrals'!E75+'Welfare Concern Referrals'!E27</f>
        <v>0</v>
      </c>
      <c r="F27" s="130">
        <f>'Child Protection Referrals'!F75+'Welfare Concern Referrals'!F27</f>
        <v>0</v>
      </c>
      <c r="G27" s="183">
        <f t="shared" ref="G27" si="56">SUM(H27:K27)</f>
        <v>0</v>
      </c>
      <c r="H27" s="130">
        <f>'Child Protection Referrals'!H75+'Welfare Concern Referrals'!H27</f>
        <v>0</v>
      </c>
      <c r="I27" s="130">
        <f>'Child Protection Referrals'!I75+'Welfare Concern Referrals'!I27</f>
        <v>0</v>
      </c>
      <c r="J27" s="130">
        <f>'Child Protection Referrals'!J75+'Welfare Concern Referrals'!J27</f>
        <v>0</v>
      </c>
      <c r="K27" s="130">
        <f>'Child Protection Referrals'!K75+'Welfare Concern Referrals'!K27</f>
        <v>0</v>
      </c>
      <c r="L27" s="183">
        <f t="shared" ref="L27" si="57">SUM(M27:P27)</f>
        <v>0</v>
      </c>
      <c r="M27" s="130">
        <f>'Child Protection Referrals'!M75+'Welfare Concern Referrals'!M27</f>
        <v>0</v>
      </c>
      <c r="N27" s="130">
        <f>'Child Protection Referrals'!N75+'Welfare Concern Referrals'!N27</f>
        <v>0</v>
      </c>
      <c r="O27" s="130">
        <f>'Child Protection Referrals'!O75+'Welfare Concern Referrals'!O27</f>
        <v>0</v>
      </c>
      <c r="P27" s="130">
        <f>'Child Protection Referrals'!P75+'Welfare Concern Referrals'!P27</f>
        <v>0</v>
      </c>
      <c r="Q27" s="183">
        <f t="shared" ref="Q27" si="58">+SUM(R27:V27)</f>
        <v>0</v>
      </c>
      <c r="R27" s="130">
        <f>'Child Protection Referrals'!R75+'Welfare Concern Referrals'!R27</f>
        <v>0</v>
      </c>
      <c r="S27" s="130">
        <f>'Child Protection Referrals'!S75+'Welfare Concern Referrals'!S27</f>
        <v>0</v>
      </c>
      <c r="T27" s="130">
        <f>'Child Protection Referrals'!T75+'Welfare Concern Referrals'!T27</f>
        <v>0</v>
      </c>
      <c r="U27" s="130">
        <f>'Child Protection Referrals'!U75+'Welfare Concern Referrals'!U27</f>
        <v>0</v>
      </c>
      <c r="V27" s="130">
        <f>'Child Protection Referrals'!V75+'Welfare Concern Referrals'!V27</f>
        <v>0</v>
      </c>
      <c r="W27" s="187">
        <f t="shared" ref="W27" si="59">B27+G27+L27+Q27</f>
        <v>0</v>
      </c>
      <c r="X27" s="5"/>
    </row>
    <row r="28" spans="1:24" ht="39.950000000000003" customHeight="1">
      <c r="A28" s="124"/>
      <c r="B28" s="184" t="e">
        <f t="shared" ref="B28:W28" si="60">B27/B14</f>
        <v>#DIV/0!</v>
      </c>
      <c r="C28" s="144" t="e">
        <f t="shared" si="60"/>
        <v>#DIV/0!</v>
      </c>
      <c r="D28" s="144" t="e">
        <f t="shared" si="60"/>
        <v>#DIV/0!</v>
      </c>
      <c r="E28" s="144" t="e">
        <f t="shared" si="60"/>
        <v>#DIV/0!</v>
      </c>
      <c r="F28" s="144" t="e">
        <f t="shared" si="60"/>
        <v>#DIV/0!</v>
      </c>
      <c r="G28" s="184" t="e">
        <f t="shared" si="60"/>
        <v>#DIV/0!</v>
      </c>
      <c r="H28" s="144" t="e">
        <f t="shared" si="60"/>
        <v>#DIV/0!</v>
      </c>
      <c r="I28" s="144" t="e">
        <f t="shared" si="60"/>
        <v>#DIV/0!</v>
      </c>
      <c r="J28" s="144" t="e">
        <f t="shared" si="60"/>
        <v>#DIV/0!</v>
      </c>
      <c r="K28" s="144" t="e">
        <f t="shared" si="60"/>
        <v>#DIV/0!</v>
      </c>
      <c r="L28" s="184" t="e">
        <f t="shared" si="60"/>
        <v>#DIV/0!</v>
      </c>
      <c r="M28" s="144" t="e">
        <f t="shared" si="60"/>
        <v>#DIV/0!</v>
      </c>
      <c r="N28" s="144" t="e">
        <f t="shared" si="60"/>
        <v>#DIV/0!</v>
      </c>
      <c r="O28" s="144" t="e">
        <f t="shared" si="60"/>
        <v>#DIV/0!</v>
      </c>
      <c r="P28" s="144" t="e">
        <f t="shared" si="60"/>
        <v>#DIV/0!</v>
      </c>
      <c r="Q28" s="184" t="e">
        <f t="shared" si="60"/>
        <v>#DIV/0!</v>
      </c>
      <c r="R28" s="144" t="e">
        <f t="shared" si="60"/>
        <v>#DIV/0!</v>
      </c>
      <c r="S28" s="144" t="e">
        <f t="shared" si="60"/>
        <v>#DIV/0!</v>
      </c>
      <c r="T28" s="144" t="e">
        <f t="shared" si="60"/>
        <v>#DIV/0!</v>
      </c>
      <c r="U28" s="144" t="e">
        <f t="shared" si="60"/>
        <v>#DIV/0!</v>
      </c>
      <c r="V28" s="144" t="e">
        <f t="shared" si="60"/>
        <v>#DIV/0!</v>
      </c>
      <c r="W28" s="189" t="e">
        <f t="shared" si="60"/>
        <v>#DIV/0!</v>
      </c>
      <c r="X28" s="7"/>
    </row>
    <row r="29" spans="1:24" ht="39.950000000000003" customHeight="1">
      <c r="A29" s="72" t="s">
        <v>187</v>
      </c>
      <c r="B29" s="183">
        <f>SUM(C29:F29)</f>
        <v>0</v>
      </c>
      <c r="C29" s="130">
        <f>'Child Protection Referrals'!C77+'Welfare Concern Referrals'!C29</f>
        <v>0</v>
      </c>
      <c r="D29" s="130">
        <f>'Child Protection Referrals'!D77+'Welfare Concern Referrals'!D29</f>
        <v>0</v>
      </c>
      <c r="E29" s="130">
        <f>'Child Protection Referrals'!E77+'Welfare Concern Referrals'!E29</f>
        <v>0</v>
      </c>
      <c r="F29" s="130">
        <f>'Child Protection Referrals'!F77+'Welfare Concern Referrals'!F29</f>
        <v>0</v>
      </c>
      <c r="G29" s="183">
        <f t="shared" ref="G29" si="61">SUM(H29:K29)</f>
        <v>0</v>
      </c>
      <c r="H29" s="130">
        <f>'Child Protection Referrals'!H77+'Welfare Concern Referrals'!H29</f>
        <v>0</v>
      </c>
      <c r="I29" s="130">
        <f>'Child Protection Referrals'!I77+'Welfare Concern Referrals'!I29</f>
        <v>0</v>
      </c>
      <c r="J29" s="130">
        <f>'Child Protection Referrals'!J77+'Welfare Concern Referrals'!J29</f>
        <v>0</v>
      </c>
      <c r="K29" s="130">
        <f>'Child Protection Referrals'!K77+'Welfare Concern Referrals'!K29</f>
        <v>0</v>
      </c>
      <c r="L29" s="183">
        <f t="shared" ref="L29" si="62">SUM(M29:P29)</f>
        <v>0</v>
      </c>
      <c r="M29" s="130">
        <f>'Child Protection Referrals'!M77+'Welfare Concern Referrals'!M29</f>
        <v>0</v>
      </c>
      <c r="N29" s="130">
        <f>'Child Protection Referrals'!N77+'Welfare Concern Referrals'!N29</f>
        <v>0</v>
      </c>
      <c r="O29" s="130">
        <f>'Child Protection Referrals'!O77+'Welfare Concern Referrals'!O29</f>
        <v>0</v>
      </c>
      <c r="P29" s="130">
        <f>'Child Protection Referrals'!P77+'Welfare Concern Referrals'!P29</f>
        <v>0</v>
      </c>
      <c r="Q29" s="183">
        <f t="shared" ref="Q29" si="63">+SUM(R29:V29)</f>
        <v>0</v>
      </c>
      <c r="R29" s="130">
        <f>'Child Protection Referrals'!R77+'Welfare Concern Referrals'!R29</f>
        <v>0</v>
      </c>
      <c r="S29" s="130">
        <f>'Child Protection Referrals'!S77+'Welfare Concern Referrals'!S29</f>
        <v>0</v>
      </c>
      <c r="T29" s="130">
        <f>'Child Protection Referrals'!T77+'Welfare Concern Referrals'!T29</f>
        <v>0</v>
      </c>
      <c r="U29" s="130">
        <f>'Child Protection Referrals'!U77+'Welfare Concern Referrals'!U29</f>
        <v>0</v>
      </c>
      <c r="V29" s="130">
        <f>'Child Protection Referrals'!V77+'Welfare Concern Referrals'!V29</f>
        <v>0</v>
      </c>
      <c r="W29" s="187">
        <f t="shared" ref="W29" si="64">B29+G29+L29+Q29</f>
        <v>0</v>
      </c>
      <c r="X29" s="5"/>
    </row>
    <row r="30" spans="1:24" ht="39.950000000000003" customHeight="1">
      <c r="A30" s="124"/>
      <c r="B30" s="184" t="e">
        <f t="shared" ref="B30:W30" si="65">B29/B16</f>
        <v>#DIV/0!</v>
      </c>
      <c r="C30" s="144" t="e">
        <f t="shared" si="65"/>
        <v>#DIV/0!</v>
      </c>
      <c r="D30" s="144" t="e">
        <f t="shared" si="65"/>
        <v>#DIV/0!</v>
      </c>
      <c r="E30" s="144" t="e">
        <f t="shared" si="65"/>
        <v>#DIV/0!</v>
      </c>
      <c r="F30" s="144" t="e">
        <f t="shared" si="65"/>
        <v>#DIV/0!</v>
      </c>
      <c r="G30" s="184" t="e">
        <f t="shared" si="65"/>
        <v>#DIV/0!</v>
      </c>
      <c r="H30" s="144" t="e">
        <f t="shared" si="65"/>
        <v>#DIV/0!</v>
      </c>
      <c r="I30" s="144" t="e">
        <f t="shared" si="65"/>
        <v>#DIV/0!</v>
      </c>
      <c r="J30" s="144" t="e">
        <f t="shared" si="65"/>
        <v>#DIV/0!</v>
      </c>
      <c r="K30" s="144" t="e">
        <f t="shared" si="65"/>
        <v>#DIV/0!</v>
      </c>
      <c r="L30" s="184" t="e">
        <f t="shared" si="65"/>
        <v>#DIV/0!</v>
      </c>
      <c r="M30" s="144" t="e">
        <f t="shared" si="65"/>
        <v>#DIV/0!</v>
      </c>
      <c r="N30" s="144" t="e">
        <f t="shared" si="65"/>
        <v>#DIV/0!</v>
      </c>
      <c r="O30" s="144" t="e">
        <f t="shared" si="65"/>
        <v>#DIV/0!</v>
      </c>
      <c r="P30" s="144" t="e">
        <f t="shared" si="65"/>
        <v>#DIV/0!</v>
      </c>
      <c r="Q30" s="184" t="e">
        <f t="shared" si="65"/>
        <v>#DIV/0!</v>
      </c>
      <c r="R30" s="144" t="e">
        <f t="shared" si="65"/>
        <v>#DIV/0!</v>
      </c>
      <c r="S30" s="144" t="e">
        <f t="shared" si="65"/>
        <v>#DIV/0!</v>
      </c>
      <c r="T30" s="144" t="e">
        <f t="shared" si="65"/>
        <v>#DIV/0!</v>
      </c>
      <c r="U30" s="144" t="e">
        <f t="shared" si="65"/>
        <v>#DIV/0!</v>
      </c>
      <c r="V30" s="144" t="e">
        <f t="shared" si="65"/>
        <v>#DIV/0!</v>
      </c>
      <c r="W30" s="189" t="e">
        <f t="shared" si="65"/>
        <v>#DIV/0!</v>
      </c>
      <c r="X30" s="7"/>
    </row>
    <row r="31" spans="1:24" ht="39.950000000000003" customHeight="1">
      <c r="A31" s="72" t="s">
        <v>185</v>
      </c>
      <c r="B31" s="183">
        <f>SUM(C31:F31)</f>
        <v>0</v>
      </c>
      <c r="C31" s="130">
        <f>'Child Protection Referrals'!C79+'Welfare Concern Referrals'!C31</f>
        <v>0</v>
      </c>
      <c r="D31" s="130">
        <f>'Child Protection Referrals'!D79+'Welfare Concern Referrals'!D31</f>
        <v>0</v>
      </c>
      <c r="E31" s="130">
        <f>'Child Protection Referrals'!E79+'Welfare Concern Referrals'!E31</f>
        <v>0</v>
      </c>
      <c r="F31" s="130">
        <f>'Child Protection Referrals'!F79+'Welfare Concern Referrals'!F31</f>
        <v>0</v>
      </c>
      <c r="G31" s="183">
        <f t="shared" ref="G31" si="66">SUM(H31:K31)</f>
        <v>0</v>
      </c>
      <c r="H31" s="130">
        <f>'Child Protection Referrals'!H79+'Welfare Concern Referrals'!H31</f>
        <v>0</v>
      </c>
      <c r="I31" s="130">
        <f>'Child Protection Referrals'!I79+'Welfare Concern Referrals'!I31</f>
        <v>0</v>
      </c>
      <c r="J31" s="130">
        <f>'Child Protection Referrals'!J79+'Welfare Concern Referrals'!J31</f>
        <v>0</v>
      </c>
      <c r="K31" s="130">
        <f>'Child Protection Referrals'!K79+'Welfare Concern Referrals'!K31</f>
        <v>0</v>
      </c>
      <c r="L31" s="183">
        <f t="shared" ref="L31" si="67">SUM(M31:P31)</f>
        <v>0</v>
      </c>
      <c r="M31" s="130">
        <f>'Child Protection Referrals'!M79+'Welfare Concern Referrals'!M31</f>
        <v>0</v>
      </c>
      <c r="N31" s="130">
        <f>'Child Protection Referrals'!N79+'Welfare Concern Referrals'!N31</f>
        <v>0</v>
      </c>
      <c r="O31" s="130">
        <f>'Child Protection Referrals'!O79+'Welfare Concern Referrals'!O31</f>
        <v>0</v>
      </c>
      <c r="P31" s="130">
        <f>'Child Protection Referrals'!P79+'Welfare Concern Referrals'!P31</f>
        <v>0</v>
      </c>
      <c r="Q31" s="183">
        <f t="shared" ref="Q31" si="68">+SUM(R31:V31)</f>
        <v>0</v>
      </c>
      <c r="R31" s="130">
        <f>'Child Protection Referrals'!R79+'Welfare Concern Referrals'!R31</f>
        <v>0</v>
      </c>
      <c r="S31" s="130">
        <f>'Child Protection Referrals'!S79+'Welfare Concern Referrals'!S31</f>
        <v>0</v>
      </c>
      <c r="T31" s="130">
        <f>'Child Protection Referrals'!T79+'Welfare Concern Referrals'!T31</f>
        <v>0</v>
      </c>
      <c r="U31" s="130">
        <f>'Child Protection Referrals'!U79+'Welfare Concern Referrals'!U31</f>
        <v>0</v>
      </c>
      <c r="V31" s="130">
        <f>'Child Protection Referrals'!V79+'Welfare Concern Referrals'!V31</f>
        <v>0</v>
      </c>
      <c r="W31" s="187">
        <f t="shared" ref="W31" si="69">B31+G31+L31+Q31</f>
        <v>0</v>
      </c>
      <c r="X31" s="5"/>
    </row>
    <row r="32" spans="1:24" ht="39.950000000000003" customHeight="1">
      <c r="A32" s="124"/>
      <c r="B32" s="184" t="e">
        <f t="shared" ref="B32:W32" si="70">B31/B18</f>
        <v>#DIV/0!</v>
      </c>
      <c r="C32" s="144" t="e">
        <f t="shared" si="70"/>
        <v>#DIV/0!</v>
      </c>
      <c r="D32" s="144" t="e">
        <f t="shared" si="70"/>
        <v>#DIV/0!</v>
      </c>
      <c r="E32" s="144" t="e">
        <f t="shared" si="70"/>
        <v>#DIV/0!</v>
      </c>
      <c r="F32" s="144" t="e">
        <f t="shared" si="70"/>
        <v>#DIV/0!</v>
      </c>
      <c r="G32" s="184" t="e">
        <f t="shared" si="70"/>
        <v>#DIV/0!</v>
      </c>
      <c r="H32" s="144" t="e">
        <f t="shared" si="70"/>
        <v>#DIV/0!</v>
      </c>
      <c r="I32" s="144" t="e">
        <f t="shared" si="70"/>
        <v>#DIV/0!</v>
      </c>
      <c r="J32" s="144" t="e">
        <f t="shared" si="70"/>
        <v>#DIV/0!</v>
      </c>
      <c r="K32" s="144" t="e">
        <f t="shared" si="70"/>
        <v>#DIV/0!</v>
      </c>
      <c r="L32" s="184" t="e">
        <f t="shared" si="70"/>
        <v>#DIV/0!</v>
      </c>
      <c r="M32" s="144" t="e">
        <f t="shared" si="70"/>
        <v>#DIV/0!</v>
      </c>
      <c r="N32" s="144" t="e">
        <f t="shared" si="70"/>
        <v>#DIV/0!</v>
      </c>
      <c r="O32" s="144" t="e">
        <f t="shared" si="70"/>
        <v>#DIV/0!</v>
      </c>
      <c r="P32" s="144" t="e">
        <f t="shared" si="70"/>
        <v>#DIV/0!</v>
      </c>
      <c r="Q32" s="184" t="e">
        <f t="shared" si="70"/>
        <v>#DIV/0!</v>
      </c>
      <c r="R32" s="144" t="e">
        <f t="shared" si="70"/>
        <v>#DIV/0!</v>
      </c>
      <c r="S32" s="144" t="e">
        <f t="shared" si="70"/>
        <v>#DIV/0!</v>
      </c>
      <c r="T32" s="144" t="e">
        <f t="shared" si="70"/>
        <v>#DIV/0!</v>
      </c>
      <c r="U32" s="144" t="e">
        <f t="shared" si="70"/>
        <v>#DIV/0!</v>
      </c>
      <c r="V32" s="144" t="e">
        <f t="shared" si="70"/>
        <v>#DIV/0!</v>
      </c>
      <c r="W32" s="189" t="e">
        <f t="shared" si="70"/>
        <v>#DIV/0!</v>
      </c>
      <c r="X32" s="7"/>
    </row>
    <row r="33" spans="1:24" ht="39.950000000000003" customHeight="1">
      <c r="A33" s="74" t="s">
        <v>195</v>
      </c>
      <c r="B33" s="75">
        <f>SUM(C33:F33)</f>
        <v>2440</v>
      </c>
      <c r="C33" s="75">
        <f>C25+C27+C29+C31</f>
        <v>250</v>
      </c>
      <c r="D33" s="75">
        <f t="shared" ref="D33:F33" si="71">D25+D27+D29+D31</f>
        <v>246</v>
      </c>
      <c r="E33" s="75">
        <f t="shared" si="71"/>
        <v>239</v>
      </c>
      <c r="F33" s="75">
        <f t="shared" si="71"/>
        <v>1705</v>
      </c>
      <c r="G33" s="75">
        <f t="shared" ref="G33" si="72">SUM(H33:K33)</f>
        <v>2642</v>
      </c>
      <c r="H33" s="75">
        <f>H25+H27+H29+H31</f>
        <v>692</v>
      </c>
      <c r="I33" s="75">
        <f t="shared" ref="I33:K33" si="73">I25+I27+I29+I31</f>
        <v>857</v>
      </c>
      <c r="J33" s="75">
        <f t="shared" si="73"/>
        <v>867</v>
      </c>
      <c r="K33" s="75">
        <f t="shared" si="73"/>
        <v>226</v>
      </c>
      <c r="L33" s="75">
        <f t="shared" ref="L33" si="74">SUM(M33:P33)</f>
        <v>1744</v>
      </c>
      <c r="M33" s="75">
        <f>M25+M27+M29+M31</f>
        <v>715</v>
      </c>
      <c r="N33" s="75">
        <f t="shared" ref="N33:P33" si="75">N25+N27+N29+N31</f>
        <v>137</v>
      </c>
      <c r="O33" s="75">
        <f t="shared" si="75"/>
        <v>159</v>
      </c>
      <c r="P33" s="75">
        <f t="shared" si="75"/>
        <v>733</v>
      </c>
      <c r="Q33" s="75">
        <f t="shared" ref="Q33" si="76">+SUM(R33:V33)</f>
        <v>2426</v>
      </c>
      <c r="R33" s="75">
        <f>R25+R27+R29+R31</f>
        <v>1067</v>
      </c>
      <c r="S33" s="75">
        <f t="shared" ref="S33:V33" si="77">S25+S27+S29+S31</f>
        <v>1010</v>
      </c>
      <c r="T33" s="75">
        <f t="shared" si="77"/>
        <v>231</v>
      </c>
      <c r="U33" s="75">
        <f t="shared" si="77"/>
        <v>16</v>
      </c>
      <c r="V33" s="75">
        <f t="shared" si="77"/>
        <v>102</v>
      </c>
      <c r="W33" s="75">
        <f t="shared" ref="W33" si="78">B33+G33+L33+Q33</f>
        <v>9252</v>
      </c>
      <c r="X33" s="5"/>
    </row>
    <row r="34" spans="1:24" ht="39.950000000000003" customHeight="1">
      <c r="A34" s="125"/>
      <c r="B34" s="86">
        <f t="shared" ref="B34:W34" si="79">B33/B20</f>
        <v>0.65066666666666662</v>
      </c>
      <c r="C34" s="86">
        <f t="shared" si="79"/>
        <v>0.50916496945010181</v>
      </c>
      <c r="D34" s="86">
        <f t="shared" si="79"/>
        <v>0.41765704584040747</v>
      </c>
      <c r="E34" s="86">
        <f t="shared" si="79"/>
        <v>0.31282722513089006</v>
      </c>
      <c r="F34" s="86">
        <f t="shared" si="79"/>
        <v>0.89454354669464853</v>
      </c>
      <c r="G34" s="86">
        <f t="shared" si="79"/>
        <v>0.88598256203890002</v>
      </c>
      <c r="H34" s="86">
        <f t="shared" si="79"/>
        <v>1</v>
      </c>
      <c r="I34" s="86">
        <f t="shared" si="79"/>
        <v>0.71595655806182124</v>
      </c>
      <c r="J34" s="86">
        <f t="shared" si="79"/>
        <v>1</v>
      </c>
      <c r="K34" s="86">
        <f t="shared" si="79"/>
        <v>1</v>
      </c>
      <c r="L34" s="86">
        <f t="shared" si="79"/>
        <v>0.45967316816025305</v>
      </c>
      <c r="M34" s="86">
        <f t="shared" si="79"/>
        <v>0.4548346055979644</v>
      </c>
      <c r="N34" s="86">
        <f t="shared" si="79"/>
        <v>0.42153846153846153</v>
      </c>
      <c r="O34" s="86">
        <f t="shared" si="79"/>
        <v>0.19727047146401985</v>
      </c>
      <c r="P34" s="86">
        <f t="shared" si="79"/>
        <v>0.67186067827681029</v>
      </c>
      <c r="Q34" s="86">
        <f t="shared" si="79"/>
        <v>0.86089425124201557</v>
      </c>
      <c r="R34" s="86">
        <f t="shared" si="79"/>
        <v>1</v>
      </c>
      <c r="S34" s="86">
        <f t="shared" si="79"/>
        <v>1</v>
      </c>
      <c r="T34" s="86">
        <f t="shared" si="79"/>
        <v>1</v>
      </c>
      <c r="U34" s="86">
        <f t="shared" si="79"/>
        <v>7.2072072072072071E-2</v>
      </c>
      <c r="V34" s="86">
        <f t="shared" si="79"/>
        <v>0.35416666666666669</v>
      </c>
      <c r="W34" s="86">
        <f t="shared" si="79"/>
        <v>0.69334532374100721</v>
      </c>
      <c r="X34" s="7"/>
    </row>
    <row r="35" spans="1:24" ht="80.099999999999994" customHeight="1">
      <c r="A35" s="266" t="s">
        <v>61</v>
      </c>
      <c r="B35" s="266"/>
      <c r="C35" s="266"/>
      <c r="D35" s="266"/>
      <c r="E35" s="266"/>
      <c r="F35" s="266"/>
      <c r="G35" s="266"/>
      <c r="H35" s="266"/>
      <c r="I35" s="266"/>
      <c r="J35" s="266"/>
      <c r="K35" s="266"/>
      <c r="L35" s="266"/>
      <c r="M35" s="266"/>
      <c r="N35" s="266"/>
      <c r="O35" s="266"/>
      <c r="P35" s="266"/>
      <c r="Q35" s="266"/>
      <c r="R35" s="266"/>
      <c r="S35" s="266"/>
      <c r="T35" s="266"/>
      <c r="U35" s="266"/>
      <c r="V35" s="266"/>
      <c r="W35" s="266"/>
      <c r="X35" s="12"/>
    </row>
    <row r="36" spans="1:24" ht="39.950000000000003" customHeight="1">
      <c r="A36" s="163" t="s">
        <v>505</v>
      </c>
      <c r="B36" s="164">
        <f>SUM(C36:F36)</f>
        <v>6751</v>
      </c>
      <c r="C36" s="164">
        <f>'Child Protection Referrals'!C84+'Welfare Concern Referrals'!C36</f>
        <v>1106</v>
      </c>
      <c r="D36" s="164">
        <f>'Child Protection Referrals'!D84+'Welfare Concern Referrals'!D36</f>
        <v>850</v>
      </c>
      <c r="E36" s="164">
        <f>'Child Protection Referrals'!E84+'Welfare Concern Referrals'!E36</f>
        <v>1843</v>
      </c>
      <c r="F36" s="164">
        <f>'Child Protection Referrals'!F84+'Welfare Concern Referrals'!F36</f>
        <v>2952</v>
      </c>
      <c r="G36" s="164">
        <f t="shared" ref="G36" si="80">SUM(H36:K36)</f>
        <v>4802</v>
      </c>
      <c r="H36" s="164">
        <f>'Child Protection Referrals'!H84+'Welfare Concern Referrals'!H36</f>
        <v>1205</v>
      </c>
      <c r="I36" s="164">
        <f>'Child Protection Referrals'!I84+'Welfare Concern Referrals'!I36</f>
        <v>2584</v>
      </c>
      <c r="J36" s="164">
        <f>'Child Protection Referrals'!J84+'Welfare Concern Referrals'!J36</f>
        <v>765</v>
      </c>
      <c r="K36" s="164">
        <f>'Child Protection Referrals'!K84+'Welfare Concern Referrals'!K36</f>
        <v>248</v>
      </c>
      <c r="L36" s="164">
        <f t="shared" ref="L36" si="81">SUM(M36:P36)</f>
        <v>4311</v>
      </c>
      <c r="M36" s="164">
        <f>'Child Protection Referrals'!M84+'Welfare Concern Referrals'!M36</f>
        <v>2328</v>
      </c>
      <c r="N36" s="164">
        <f>'Child Protection Referrals'!N84+'Welfare Concern Referrals'!N36</f>
        <v>468</v>
      </c>
      <c r="O36" s="164">
        <f>'Child Protection Referrals'!O84+'Welfare Concern Referrals'!O36</f>
        <v>669</v>
      </c>
      <c r="P36" s="164">
        <f>'Child Protection Referrals'!P84+'Welfare Concern Referrals'!P36</f>
        <v>846</v>
      </c>
      <c r="Q36" s="164">
        <f t="shared" ref="Q36" si="82">+SUM(R36:V36)</f>
        <v>4253</v>
      </c>
      <c r="R36" s="164">
        <f>'Child Protection Referrals'!R84+'Welfare Concern Referrals'!R36</f>
        <v>1888</v>
      </c>
      <c r="S36" s="164">
        <f>'Child Protection Referrals'!S84+'Welfare Concern Referrals'!S36</f>
        <v>1541</v>
      </c>
      <c r="T36" s="164">
        <f>'Child Protection Referrals'!T84+'Welfare Concern Referrals'!T36</f>
        <v>461</v>
      </c>
      <c r="U36" s="164">
        <f>'Child Protection Referrals'!U84+'Welfare Concern Referrals'!U36</f>
        <v>183</v>
      </c>
      <c r="V36" s="164">
        <f>'Child Protection Referrals'!V84+'Welfare Concern Referrals'!V36</f>
        <v>180</v>
      </c>
      <c r="W36" s="164">
        <f t="shared" ref="W36" si="83">B36+G36+L36+Q36</f>
        <v>20117</v>
      </c>
      <c r="X36" s="5"/>
    </row>
    <row r="37" spans="1:24" ht="39.950000000000003" customHeight="1">
      <c r="A37" s="168"/>
      <c r="B37" s="167">
        <f t="shared" ref="B37:W37" si="84">B36/B10</f>
        <v>0.55504398585875192</v>
      </c>
      <c r="C37" s="167">
        <f t="shared" si="84"/>
        <v>0.63967611336032393</v>
      </c>
      <c r="D37" s="167">
        <f t="shared" si="84"/>
        <v>0.42162698412698413</v>
      </c>
      <c r="E37" s="167">
        <f t="shared" si="84"/>
        <v>0.59701976028506643</v>
      </c>
      <c r="F37" s="167">
        <f t="shared" si="84"/>
        <v>0.55374226223972989</v>
      </c>
      <c r="G37" s="167">
        <f t="shared" si="84"/>
        <v>0.4420509988032772</v>
      </c>
      <c r="H37" s="167">
        <f t="shared" si="84"/>
        <v>0.43994158451989779</v>
      </c>
      <c r="I37" s="167">
        <f t="shared" si="84"/>
        <v>0.59759481961147087</v>
      </c>
      <c r="J37" s="167">
        <f t="shared" si="84"/>
        <v>0.24717285945072698</v>
      </c>
      <c r="K37" s="167">
        <f t="shared" si="84"/>
        <v>0.35177304964539008</v>
      </c>
      <c r="L37" s="167">
        <f t="shared" si="84"/>
        <v>0.31879020927309026</v>
      </c>
      <c r="M37" s="167">
        <f t="shared" si="84"/>
        <v>0.39404197698036558</v>
      </c>
      <c r="N37" s="167">
        <f t="shared" si="84"/>
        <v>0.40909090909090912</v>
      </c>
      <c r="O37" s="167">
        <f t="shared" si="84"/>
        <v>0.25264350453172207</v>
      </c>
      <c r="P37" s="167">
        <f t="shared" si="84"/>
        <v>0.22129217891708083</v>
      </c>
      <c r="Q37" s="167">
        <f t="shared" si="84"/>
        <v>0.42963935751085969</v>
      </c>
      <c r="R37" s="167">
        <f t="shared" si="84"/>
        <v>0.45417368294443106</v>
      </c>
      <c r="S37" s="167">
        <f t="shared" si="84"/>
        <v>0.47371656932062711</v>
      </c>
      <c r="T37" s="167">
        <f t="shared" si="84"/>
        <v>0.53667054714784634</v>
      </c>
      <c r="U37" s="167">
        <f t="shared" si="84"/>
        <v>0.20608108108108109</v>
      </c>
      <c r="V37" s="167">
        <f t="shared" si="84"/>
        <v>0.24258760107816713</v>
      </c>
      <c r="W37" s="167">
        <f t="shared" si="84"/>
        <v>0.43310799173269032</v>
      </c>
      <c r="X37" s="7"/>
    </row>
    <row r="38" spans="1:24" ht="39.950000000000003" customHeight="1">
      <c r="A38" s="72" t="s">
        <v>313</v>
      </c>
      <c r="B38" s="73">
        <f>SUM(C38:F38)</f>
        <v>2103</v>
      </c>
      <c r="C38" s="27">
        <f>'Child Protection Referrals'!C86+'Welfare Concern Referrals'!C38</f>
        <v>272</v>
      </c>
      <c r="D38" s="27">
        <f>'Child Protection Referrals'!D86+'Welfare Concern Referrals'!D38</f>
        <v>261</v>
      </c>
      <c r="E38" s="27">
        <f>'Child Protection Referrals'!E86+'Welfare Concern Referrals'!E38</f>
        <v>456</v>
      </c>
      <c r="F38" s="27">
        <f>'Child Protection Referrals'!F86+'Welfare Concern Referrals'!F38</f>
        <v>1114</v>
      </c>
      <c r="G38" s="73">
        <f t="shared" ref="G38" si="85">SUM(H38:K38)</f>
        <v>1197</v>
      </c>
      <c r="H38" s="27">
        <f>'Child Protection Referrals'!H86+'Welfare Concern Referrals'!H38</f>
        <v>317</v>
      </c>
      <c r="I38" s="27">
        <f>'Child Protection Referrals'!I86+'Welfare Concern Referrals'!I38</f>
        <v>694</v>
      </c>
      <c r="J38" s="27">
        <f>'Child Protection Referrals'!J86+'Welfare Concern Referrals'!J38</f>
        <v>126</v>
      </c>
      <c r="K38" s="27">
        <f>'Child Protection Referrals'!K86+'Welfare Concern Referrals'!K38</f>
        <v>60</v>
      </c>
      <c r="L38" s="73">
        <f t="shared" ref="L38" si="86">SUM(M38:P38)</f>
        <v>1033</v>
      </c>
      <c r="M38" s="27">
        <f>'Child Protection Referrals'!M86+'Welfare Concern Referrals'!M38</f>
        <v>579</v>
      </c>
      <c r="N38" s="27">
        <f>'Child Protection Referrals'!N86+'Welfare Concern Referrals'!N38</f>
        <v>108</v>
      </c>
      <c r="O38" s="27">
        <f>'Child Protection Referrals'!O86+'Welfare Concern Referrals'!O38</f>
        <v>202</v>
      </c>
      <c r="P38" s="27">
        <f>'Child Protection Referrals'!P86+'Welfare Concern Referrals'!P38</f>
        <v>144</v>
      </c>
      <c r="Q38" s="73">
        <f t="shared" ref="Q38" si="87">+SUM(R38:V38)</f>
        <v>971</v>
      </c>
      <c r="R38" s="27">
        <f>'Child Protection Referrals'!R86+'Welfare Concern Referrals'!R38</f>
        <v>414</v>
      </c>
      <c r="S38" s="27">
        <f>'Child Protection Referrals'!S86+'Welfare Concern Referrals'!S38</f>
        <v>392</v>
      </c>
      <c r="T38" s="27">
        <f>'Child Protection Referrals'!T86+'Welfare Concern Referrals'!T38</f>
        <v>102</v>
      </c>
      <c r="U38" s="27">
        <f>'Child Protection Referrals'!U86+'Welfare Concern Referrals'!U38</f>
        <v>24</v>
      </c>
      <c r="V38" s="27">
        <f>'Child Protection Referrals'!V86+'Welfare Concern Referrals'!V38</f>
        <v>39</v>
      </c>
      <c r="W38" s="5">
        <f t="shared" ref="W38" si="88">B38+G38+L38+Q38</f>
        <v>5304</v>
      </c>
      <c r="X38" s="5"/>
    </row>
    <row r="39" spans="1:24" ht="39.950000000000003" customHeight="1">
      <c r="A39" s="124"/>
      <c r="B39" s="82">
        <f t="shared" ref="B39:W39" si="89">B38/B12</f>
        <v>0.56079999999999997</v>
      </c>
      <c r="C39" s="83">
        <f t="shared" si="89"/>
        <v>0.55397148676171082</v>
      </c>
      <c r="D39" s="83">
        <f t="shared" si="89"/>
        <v>0.44312393887945672</v>
      </c>
      <c r="E39" s="83">
        <f t="shared" si="89"/>
        <v>0.59685863874345546</v>
      </c>
      <c r="F39" s="83">
        <f t="shared" si="89"/>
        <v>0.58447009443861486</v>
      </c>
      <c r="G39" s="82">
        <f t="shared" si="89"/>
        <v>0.40140845070422537</v>
      </c>
      <c r="H39" s="83">
        <f t="shared" si="89"/>
        <v>0.45809248554913296</v>
      </c>
      <c r="I39" s="83">
        <f t="shared" si="89"/>
        <v>0.57978279030910607</v>
      </c>
      <c r="J39" s="83">
        <f t="shared" si="89"/>
        <v>0.1453287197231834</v>
      </c>
      <c r="K39" s="83">
        <f t="shared" si="89"/>
        <v>0.26548672566371684</v>
      </c>
      <c r="L39" s="82">
        <f t="shared" si="89"/>
        <v>0.27227200843437005</v>
      </c>
      <c r="M39" s="83">
        <f t="shared" si="89"/>
        <v>0.36832061068702288</v>
      </c>
      <c r="N39" s="83">
        <f t="shared" si="89"/>
        <v>0.3323076923076923</v>
      </c>
      <c r="O39" s="83">
        <f t="shared" si="89"/>
        <v>0.25062034739454092</v>
      </c>
      <c r="P39" s="83">
        <f t="shared" si="89"/>
        <v>0.13198900091659027</v>
      </c>
      <c r="Q39" s="82">
        <f t="shared" si="89"/>
        <v>0.34457061745919093</v>
      </c>
      <c r="R39" s="83">
        <f t="shared" si="89"/>
        <v>0.38800374882849109</v>
      </c>
      <c r="S39" s="83">
        <f t="shared" si="89"/>
        <v>0.38811881188118813</v>
      </c>
      <c r="T39" s="83">
        <f t="shared" si="89"/>
        <v>0.44155844155844154</v>
      </c>
      <c r="U39" s="83">
        <f t="shared" si="89"/>
        <v>0.10810810810810811</v>
      </c>
      <c r="V39" s="83">
        <f t="shared" si="89"/>
        <v>0.13541666666666666</v>
      </c>
      <c r="W39" s="7">
        <f t="shared" si="89"/>
        <v>0.39748201438848924</v>
      </c>
      <c r="X39" s="7"/>
    </row>
    <row r="40" spans="1:24" ht="39.950000000000003" customHeight="1">
      <c r="A40" s="72" t="s">
        <v>183</v>
      </c>
      <c r="B40" s="183">
        <f>SUM(C40:F40)</f>
        <v>0</v>
      </c>
      <c r="C40" s="130">
        <f>'Child Protection Referrals'!C88+'Welfare Concern Referrals'!C40</f>
        <v>0</v>
      </c>
      <c r="D40" s="130">
        <f>'Child Protection Referrals'!D88+'Welfare Concern Referrals'!D40</f>
        <v>0</v>
      </c>
      <c r="E40" s="130">
        <f>'Child Protection Referrals'!E88+'Welfare Concern Referrals'!E40</f>
        <v>0</v>
      </c>
      <c r="F40" s="130">
        <f>'Child Protection Referrals'!F88+'Welfare Concern Referrals'!F40</f>
        <v>0</v>
      </c>
      <c r="G40" s="183">
        <f t="shared" ref="G40" si="90">SUM(H40:K40)</f>
        <v>0</v>
      </c>
      <c r="H40" s="130">
        <f>'Child Protection Referrals'!H88+'Welfare Concern Referrals'!H40</f>
        <v>0</v>
      </c>
      <c r="I40" s="130">
        <f>'Child Protection Referrals'!I88+'Welfare Concern Referrals'!I40</f>
        <v>0</v>
      </c>
      <c r="J40" s="130">
        <f>'Child Protection Referrals'!J88+'Welfare Concern Referrals'!J40</f>
        <v>0</v>
      </c>
      <c r="K40" s="130">
        <f>'Child Protection Referrals'!K88+'Welfare Concern Referrals'!K40</f>
        <v>0</v>
      </c>
      <c r="L40" s="183">
        <f t="shared" ref="L40" si="91">SUM(M40:P40)</f>
        <v>0</v>
      </c>
      <c r="M40" s="130">
        <f>'Child Protection Referrals'!M88+'Welfare Concern Referrals'!M40</f>
        <v>0</v>
      </c>
      <c r="N40" s="130">
        <f>'Child Protection Referrals'!N88+'Welfare Concern Referrals'!N40</f>
        <v>0</v>
      </c>
      <c r="O40" s="130">
        <f>'Child Protection Referrals'!O88+'Welfare Concern Referrals'!O40</f>
        <v>0</v>
      </c>
      <c r="P40" s="130">
        <f>'Child Protection Referrals'!P88+'Welfare Concern Referrals'!P40</f>
        <v>0</v>
      </c>
      <c r="Q40" s="183">
        <f t="shared" ref="Q40" si="92">+SUM(R40:V40)</f>
        <v>0</v>
      </c>
      <c r="R40" s="130">
        <f>'Child Protection Referrals'!R88+'Welfare Concern Referrals'!R40</f>
        <v>0</v>
      </c>
      <c r="S40" s="130">
        <f>'Child Protection Referrals'!S88+'Welfare Concern Referrals'!S40</f>
        <v>0</v>
      </c>
      <c r="T40" s="130">
        <f>'Child Protection Referrals'!T88+'Welfare Concern Referrals'!T40</f>
        <v>0</v>
      </c>
      <c r="U40" s="130">
        <f>'Child Protection Referrals'!U88+'Welfare Concern Referrals'!U40</f>
        <v>0</v>
      </c>
      <c r="V40" s="130">
        <f>'Child Protection Referrals'!V88+'Welfare Concern Referrals'!V40</f>
        <v>0</v>
      </c>
      <c r="W40" s="187">
        <f t="shared" ref="W40" si="93">B40+G40+L40+Q40</f>
        <v>0</v>
      </c>
      <c r="X40" s="5"/>
    </row>
    <row r="41" spans="1:24" ht="39.950000000000003" customHeight="1">
      <c r="A41" s="124"/>
      <c r="B41" s="184" t="e">
        <f t="shared" ref="B41:W41" si="94">B40/B14</f>
        <v>#DIV/0!</v>
      </c>
      <c r="C41" s="144" t="e">
        <f t="shared" si="94"/>
        <v>#DIV/0!</v>
      </c>
      <c r="D41" s="144" t="e">
        <f t="shared" si="94"/>
        <v>#DIV/0!</v>
      </c>
      <c r="E41" s="144" t="e">
        <f t="shared" si="94"/>
        <v>#DIV/0!</v>
      </c>
      <c r="F41" s="144" t="e">
        <f t="shared" si="94"/>
        <v>#DIV/0!</v>
      </c>
      <c r="G41" s="184" t="e">
        <f t="shared" si="94"/>
        <v>#DIV/0!</v>
      </c>
      <c r="H41" s="144" t="e">
        <f t="shared" si="94"/>
        <v>#DIV/0!</v>
      </c>
      <c r="I41" s="144" t="e">
        <f t="shared" si="94"/>
        <v>#DIV/0!</v>
      </c>
      <c r="J41" s="144" t="e">
        <f t="shared" si="94"/>
        <v>#DIV/0!</v>
      </c>
      <c r="K41" s="144" t="e">
        <f t="shared" si="94"/>
        <v>#DIV/0!</v>
      </c>
      <c r="L41" s="184" t="e">
        <f t="shared" si="94"/>
        <v>#DIV/0!</v>
      </c>
      <c r="M41" s="144" t="e">
        <f t="shared" si="94"/>
        <v>#DIV/0!</v>
      </c>
      <c r="N41" s="144" t="e">
        <f t="shared" si="94"/>
        <v>#DIV/0!</v>
      </c>
      <c r="O41" s="144" t="e">
        <f t="shared" si="94"/>
        <v>#DIV/0!</v>
      </c>
      <c r="P41" s="144" t="e">
        <f t="shared" si="94"/>
        <v>#DIV/0!</v>
      </c>
      <c r="Q41" s="184" t="e">
        <f t="shared" si="94"/>
        <v>#DIV/0!</v>
      </c>
      <c r="R41" s="144" t="e">
        <f t="shared" si="94"/>
        <v>#DIV/0!</v>
      </c>
      <c r="S41" s="144" t="e">
        <f t="shared" si="94"/>
        <v>#DIV/0!</v>
      </c>
      <c r="T41" s="144" t="e">
        <f t="shared" si="94"/>
        <v>#DIV/0!</v>
      </c>
      <c r="U41" s="144" t="e">
        <f t="shared" si="94"/>
        <v>#DIV/0!</v>
      </c>
      <c r="V41" s="144" t="e">
        <f t="shared" si="94"/>
        <v>#DIV/0!</v>
      </c>
      <c r="W41" s="189" t="e">
        <f t="shared" si="94"/>
        <v>#DIV/0!</v>
      </c>
      <c r="X41" s="7"/>
    </row>
    <row r="42" spans="1:24" ht="39.950000000000003" customHeight="1">
      <c r="A42" s="72" t="s">
        <v>187</v>
      </c>
      <c r="B42" s="183">
        <f>SUM(C42:F42)</f>
        <v>0</v>
      </c>
      <c r="C42" s="130">
        <f>'Child Protection Referrals'!C90+'Welfare Concern Referrals'!C42</f>
        <v>0</v>
      </c>
      <c r="D42" s="130">
        <f>'Child Protection Referrals'!D90+'Welfare Concern Referrals'!D42</f>
        <v>0</v>
      </c>
      <c r="E42" s="130">
        <f>'Child Protection Referrals'!E90+'Welfare Concern Referrals'!E42</f>
        <v>0</v>
      </c>
      <c r="F42" s="130">
        <f>'Child Protection Referrals'!F90+'Welfare Concern Referrals'!F42</f>
        <v>0</v>
      </c>
      <c r="G42" s="183">
        <f t="shared" ref="G42" si="95">SUM(H42:K42)</f>
        <v>0</v>
      </c>
      <c r="H42" s="130">
        <f>'Child Protection Referrals'!H90+'Welfare Concern Referrals'!H42</f>
        <v>0</v>
      </c>
      <c r="I42" s="130">
        <f>'Child Protection Referrals'!I90+'Welfare Concern Referrals'!I42</f>
        <v>0</v>
      </c>
      <c r="J42" s="130">
        <f>'Child Protection Referrals'!J90+'Welfare Concern Referrals'!J42</f>
        <v>0</v>
      </c>
      <c r="K42" s="130">
        <f>'Child Protection Referrals'!K90+'Welfare Concern Referrals'!K42</f>
        <v>0</v>
      </c>
      <c r="L42" s="183">
        <f t="shared" ref="L42" si="96">SUM(M42:P42)</f>
        <v>0</v>
      </c>
      <c r="M42" s="130">
        <f>'Child Protection Referrals'!M90+'Welfare Concern Referrals'!M42</f>
        <v>0</v>
      </c>
      <c r="N42" s="130">
        <f>'Child Protection Referrals'!N90+'Welfare Concern Referrals'!N42</f>
        <v>0</v>
      </c>
      <c r="O42" s="130">
        <f>'Child Protection Referrals'!O90+'Welfare Concern Referrals'!O42</f>
        <v>0</v>
      </c>
      <c r="P42" s="130">
        <f>'Child Protection Referrals'!P90+'Welfare Concern Referrals'!P42</f>
        <v>0</v>
      </c>
      <c r="Q42" s="183">
        <f t="shared" ref="Q42" si="97">+SUM(R42:V42)</f>
        <v>0</v>
      </c>
      <c r="R42" s="130">
        <f>'Child Protection Referrals'!R90+'Welfare Concern Referrals'!R42</f>
        <v>0</v>
      </c>
      <c r="S42" s="130">
        <f>'Child Protection Referrals'!S90+'Welfare Concern Referrals'!S42</f>
        <v>0</v>
      </c>
      <c r="T42" s="130">
        <f>'Child Protection Referrals'!T90+'Welfare Concern Referrals'!T42</f>
        <v>0</v>
      </c>
      <c r="U42" s="130">
        <f>'Child Protection Referrals'!U90+'Welfare Concern Referrals'!U42</f>
        <v>0</v>
      </c>
      <c r="V42" s="130">
        <f>'Child Protection Referrals'!V90+'Welfare Concern Referrals'!V42</f>
        <v>0</v>
      </c>
      <c r="W42" s="187">
        <f t="shared" ref="W42" si="98">B42+G42+L42+Q42</f>
        <v>0</v>
      </c>
      <c r="X42" s="5"/>
    </row>
    <row r="43" spans="1:24" ht="39.950000000000003" customHeight="1">
      <c r="A43" s="124"/>
      <c r="B43" s="184" t="e">
        <f t="shared" ref="B43:W43" si="99">B42/B16</f>
        <v>#DIV/0!</v>
      </c>
      <c r="C43" s="144" t="e">
        <f t="shared" si="99"/>
        <v>#DIV/0!</v>
      </c>
      <c r="D43" s="144" t="e">
        <f t="shared" si="99"/>
        <v>#DIV/0!</v>
      </c>
      <c r="E43" s="144" t="e">
        <f t="shared" si="99"/>
        <v>#DIV/0!</v>
      </c>
      <c r="F43" s="144" t="e">
        <f t="shared" si="99"/>
        <v>#DIV/0!</v>
      </c>
      <c r="G43" s="184" t="e">
        <f t="shared" si="99"/>
        <v>#DIV/0!</v>
      </c>
      <c r="H43" s="144" t="e">
        <f t="shared" si="99"/>
        <v>#DIV/0!</v>
      </c>
      <c r="I43" s="144" t="e">
        <f t="shared" si="99"/>
        <v>#DIV/0!</v>
      </c>
      <c r="J43" s="144" t="e">
        <f t="shared" si="99"/>
        <v>#DIV/0!</v>
      </c>
      <c r="K43" s="144" t="e">
        <f t="shared" si="99"/>
        <v>#DIV/0!</v>
      </c>
      <c r="L43" s="184" t="e">
        <f t="shared" si="99"/>
        <v>#DIV/0!</v>
      </c>
      <c r="M43" s="144" t="e">
        <f t="shared" si="99"/>
        <v>#DIV/0!</v>
      </c>
      <c r="N43" s="144" t="e">
        <f t="shared" si="99"/>
        <v>#DIV/0!</v>
      </c>
      <c r="O43" s="144" t="e">
        <f t="shared" si="99"/>
        <v>#DIV/0!</v>
      </c>
      <c r="P43" s="144" t="e">
        <f t="shared" si="99"/>
        <v>#DIV/0!</v>
      </c>
      <c r="Q43" s="184" t="e">
        <f t="shared" si="99"/>
        <v>#DIV/0!</v>
      </c>
      <c r="R43" s="144" t="e">
        <f t="shared" si="99"/>
        <v>#DIV/0!</v>
      </c>
      <c r="S43" s="144" t="e">
        <f t="shared" si="99"/>
        <v>#DIV/0!</v>
      </c>
      <c r="T43" s="144" t="e">
        <f t="shared" si="99"/>
        <v>#DIV/0!</v>
      </c>
      <c r="U43" s="144" t="e">
        <f t="shared" si="99"/>
        <v>#DIV/0!</v>
      </c>
      <c r="V43" s="144" t="e">
        <f t="shared" si="99"/>
        <v>#DIV/0!</v>
      </c>
      <c r="W43" s="189" t="e">
        <f t="shared" si="99"/>
        <v>#DIV/0!</v>
      </c>
      <c r="X43" s="7"/>
    </row>
    <row r="44" spans="1:24" ht="39.950000000000003" customHeight="1">
      <c r="A44" s="72" t="s">
        <v>185</v>
      </c>
      <c r="B44" s="183">
        <f>SUM(C44:F44)</f>
        <v>0</v>
      </c>
      <c r="C44" s="130">
        <f>'Child Protection Referrals'!C92+'Welfare Concern Referrals'!C44</f>
        <v>0</v>
      </c>
      <c r="D44" s="130">
        <f>'Child Protection Referrals'!D92+'Welfare Concern Referrals'!D44</f>
        <v>0</v>
      </c>
      <c r="E44" s="130">
        <f>'Child Protection Referrals'!E92+'Welfare Concern Referrals'!E44</f>
        <v>0</v>
      </c>
      <c r="F44" s="130">
        <f>'Child Protection Referrals'!F92+'Welfare Concern Referrals'!F44</f>
        <v>0</v>
      </c>
      <c r="G44" s="183">
        <f t="shared" ref="G44" si="100">SUM(H44:K44)</f>
        <v>0</v>
      </c>
      <c r="H44" s="130">
        <f>'Child Protection Referrals'!H92+'Welfare Concern Referrals'!H44</f>
        <v>0</v>
      </c>
      <c r="I44" s="130">
        <f>'Child Protection Referrals'!I92+'Welfare Concern Referrals'!I44</f>
        <v>0</v>
      </c>
      <c r="J44" s="130">
        <f>'Child Protection Referrals'!J92+'Welfare Concern Referrals'!J44</f>
        <v>0</v>
      </c>
      <c r="K44" s="130">
        <f>'Child Protection Referrals'!K92+'Welfare Concern Referrals'!K44</f>
        <v>0</v>
      </c>
      <c r="L44" s="183">
        <f t="shared" ref="L44" si="101">SUM(M44:P44)</f>
        <v>0</v>
      </c>
      <c r="M44" s="130">
        <f>'Child Protection Referrals'!M92+'Welfare Concern Referrals'!M44</f>
        <v>0</v>
      </c>
      <c r="N44" s="130">
        <f>'Child Protection Referrals'!N92+'Welfare Concern Referrals'!N44</f>
        <v>0</v>
      </c>
      <c r="O44" s="130">
        <f>'Child Protection Referrals'!O92+'Welfare Concern Referrals'!O44</f>
        <v>0</v>
      </c>
      <c r="P44" s="130">
        <f>'Child Protection Referrals'!P92+'Welfare Concern Referrals'!P44</f>
        <v>0</v>
      </c>
      <c r="Q44" s="183">
        <f t="shared" ref="Q44" si="102">+SUM(R44:V44)</f>
        <v>0</v>
      </c>
      <c r="R44" s="130">
        <f>'Child Protection Referrals'!R92+'Welfare Concern Referrals'!R44</f>
        <v>0</v>
      </c>
      <c r="S44" s="130">
        <f>'Child Protection Referrals'!S92+'Welfare Concern Referrals'!S44</f>
        <v>0</v>
      </c>
      <c r="T44" s="130">
        <f>'Child Protection Referrals'!T92+'Welfare Concern Referrals'!T44</f>
        <v>0</v>
      </c>
      <c r="U44" s="130">
        <f>'Child Protection Referrals'!U92+'Welfare Concern Referrals'!U44</f>
        <v>0</v>
      </c>
      <c r="V44" s="130">
        <f>'Child Protection Referrals'!V92+'Welfare Concern Referrals'!V44</f>
        <v>0</v>
      </c>
      <c r="W44" s="187">
        <f t="shared" ref="W44" si="103">B44+G44+L44+Q44</f>
        <v>0</v>
      </c>
      <c r="X44" s="5"/>
    </row>
    <row r="45" spans="1:24" ht="39.950000000000003" customHeight="1">
      <c r="A45" s="124"/>
      <c r="B45" s="184" t="e">
        <f t="shared" ref="B45:W45" si="104">B44/B18</f>
        <v>#DIV/0!</v>
      </c>
      <c r="C45" s="144" t="e">
        <f t="shared" si="104"/>
        <v>#DIV/0!</v>
      </c>
      <c r="D45" s="144" t="e">
        <f t="shared" si="104"/>
        <v>#DIV/0!</v>
      </c>
      <c r="E45" s="144" t="e">
        <f t="shared" si="104"/>
        <v>#DIV/0!</v>
      </c>
      <c r="F45" s="144" t="e">
        <f t="shared" si="104"/>
        <v>#DIV/0!</v>
      </c>
      <c r="G45" s="184" t="e">
        <f t="shared" si="104"/>
        <v>#DIV/0!</v>
      </c>
      <c r="H45" s="144" t="e">
        <f t="shared" si="104"/>
        <v>#DIV/0!</v>
      </c>
      <c r="I45" s="144" t="e">
        <f t="shared" si="104"/>
        <v>#DIV/0!</v>
      </c>
      <c r="J45" s="144" t="e">
        <f t="shared" si="104"/>
        <v>#DIV/0!</v>
      </c>
      <c r="K45" s="144" t="e">
        <f t="shared" si="104"/>
        <v>#DIV/0!</v>
      </c>
      <c r="L45" s="184" t="e">
        <f t="shared" si="104"/>
        <v>#DIV/0!</v>
      </c>
      <c r="M45" s="144" t="e">
        <f t="shared" si="104"/>
        <v>#DIV/0!</v>
      </c>
      <c r="N45" s="144" t="e">
        <f t="shared" si="104"/>
        <v>#DIV/0!</v>
      </c>
      <c r="O45" s="144" t="e">
        <f t="shared" si="104"/>
        <v>#DIV/0!</v>
      </c>
      <c r="P45" s="144" t="e">
        <f t="shared" si="104"/>
        <v>#DIV/0!</v>
      </c>
      <c r="Q45" s="184" t="e">
        <f t="shared" si="104"/>
        <v>#DIV/0!</v>
      </c>
      <c r="R45" s="144" t="e">
        <f t="shared" si="104"/>
        <v>#DIV/0!</v>
      </c>
      <c r="S45" s="144" t="e">
        <f t="shared" si="104"/>
        <v>#DIV/0!</v>
      </c>
      <c r="T45" s="144" t="e">
        <f t="shared" si="104"/>
        <v>#DIV/0!</v>
      </c>
      <c r="U45" s="144" t="e">
        <f t="shared" si="104"/>
        <v>#DIV/0!</v>
      </c>
      <c r="V45" s="144" t="e">
        <f t="shared" si="104"/>
        <v>#DIV/0!</v>
      </c>
      <c r="W45" s="189" t="e">
        <f t="shared" si="104"/>
        <v>#DIV/0!</v>
      </c>
      <c r="X45" s="7"/>
    </row>
    <row r="46" spans="1:24" ht="39.950000000000003" customHeight="1">
      <c r="A46" s="74" t="s">
        <v>195</v>
      </c>
      <c r="B46" s="75">
        <f>SUM(C46:F46)</f>
        <v>2103</v>
      </c>
      <c r="C46" s="75">
        <f>C38+C40+C42+C44</f>
        <v>272</v>
      </c>
      <c r="D46" s="75">
        <f t="shared" ref="D46:F46" si="105">D38+D40+D42+D44</f>
        <v>261</v>
      </c>
      <c r="E46" s="75">
        <f t="shared" si="105"/>
        <v>456</v>
      </c>
      <c r="F46" s="75">
        <f t="shared" si="105"/>
        <v>1114</v>
      </c>
      <c r="G46" s="75">
        <f t="shared" ref="G46" si="106">SUM(H46:K46)</f>
        <v>1197</v>
      </c>
      <c r="H46" s="75">
        <f>H38+H40+H42+H44</f>
        <v>317</v>
      </c>
      <c r="I46" s="75">
        <f t="shared" ref="I46:K46" si="107">I38+I40+I42+I44</f>
        <v>694</v>
      </c>
      <c r="J46" s="75">
        <f t="shared" si="107"/>
        <v>126</v>
      </c>
      <c r="K46" s="75">
        <f t="shared" si="107"/>
        <v>60</v>
      </c>
      <c r="L46" s="75">
        <f t="shared" ref="L46" si="108">SUM(M46:P46)</f>
        <v>1033</v>
      </c>
      <c r="M46" s="75">
        <f>M38+M40+M42+M44</f>
        <v>579</v>
      </c>
      <c r="N46" s="75">
        <f t="shared" ref="N46:P46" si="109">N38+N40+N42+N44</f>
        <v>108</v>
      </c>
      <c r="O46" s="75">
        <f t="shared" si="109"/>
        <v>202</v>
      </c>
      <c r="P46" s="75">
        <f t="shared" si="109"/>
        <v>144</v>
      </c>
      <c r="Q46" s="75">
        <f t="shared" ref="Q46" si="110">+SUM(R46:V46)</f>
        <v>971</v>
      </c>
      <c r="R46" s="75">
        <f>R38+R40+R42+R44</f>
        <v>414</v>
      </c>
      <c r="S46" s="75">
        <f t="shared" ref="S46:V46" si="111">S38+S40+S42+S44</f>
        <v>392</v>
      </c>
      <c r="T46" s="75">
        <f t="shared" si="111"/>
        <v>102</v>
      </c>
      <c r="U46" s="75">
        <f t="shared" si="111"/>
        <v>24</v>
      </c>
      <c r="V46" s="75">
        <f t="shared" si="111"/>
        <v>39</v>
      </c>
      <c r="W46" s="75">
        <f t="shared" ref="W46" si="112">B46+G46+L46+Q46</f>
        <v>5304</v>
      </c>
      <c r="X46" s="5"/>
    </row>
    <row r="47" spans="1:24" ht="39.950000000000003" customHeight="1">
      <c r="A47" s="125"/>
      <c r="B47" s="86">
        <f t="shared" ref="B47:W47" si="113">B46/B20</f>
        <v>0.56079999999999997</v>
      </c>
      <c r="C47" s="86">
        <f t="shared" si="113"/>
        <v>0.55397148676171082</v>
      </c>
      <c r="D47" s="86">
        <f t="shared" si="113"/>
        <v>0.44312393887945672</v>
      </c>
      <c r="E47" s="86">
        <f t="shared" si="113"/>
        <v>0.59685863874345546</v>
      </c>
      <c r="F47" s="86">
        <f t="shared" si="113"/>
        <v>0.58447009443861486</v>
      </c>
      <c r="G47" s="86">
        <f t="shared" si="113"/>
        <v>0.40140845070422537</v>
      </c>
      <c r="H47" s="86">
        <f t="shared" si="113"/>
        <v>0.45809248554913296</v>
      </c>
      <c r="I47" s="86">
        <f t="shared" si="113"/>
        <v>0.57978279030910607</v>
      </c>
      <c r="J47" s="86">
        <f t="shared" si="113"/>
        <v>0.1453287197231834</v>
      </c>
      <c r="K47" s="86">
        <f t="shared" si="113"/>
        <v>0.26548672566371684</v>
      </c>
      <c r="L47" s="86">
        <f t="shared" si="113"/>
        <v>0.27227200843437005</v>
      </c>
      <c r="M47" s="86">
        <f t="shared" si="113"/>
        <v>0.36832061068702288</v>
      </c>
      <c r="N47" s="86">
        <f t="shared" si="113"/>
        <v>0.3323076923076923</v>
      </c>
      <c r="O47" s="86">
        <f t="shared" si="113"/>
        <v>0.25062034739454092</v>
      </c>
      <c r="P47" s="86">
        <f t="shared" si="113"/>
        <v>0.13198900091659027</v>
      </c>
      <c r="Q47" s="86">
        <f t="shared" si="113"/>
        <v>0.34457061745919093</v>
      </c>
      <c r="R47" s="86">
        <f t="shared" si="113"/>
        <v>0.38800374882849109</v>
      </c>
      <c r="S47" s="86">
        <f t="shared" si="113"/>
        <v>0.38811881188118813</v>
      </c>
      <c r="T47" s="86">
        <f t="shared" si="113"/>
        <v>0.44155844155844154</v>
      </c>
      <c r="U47" s="86">
        <f t="shared" si="113"/>
        <v>0.10810810810810811</v>
      </c>
      <c r="V47" s="86">
        <f t="shared" si="113"/>
        <v>0.13541666666666666</v>
      </c>
      <c r="W47" s="86">
        <f t="shared" si="113"/>
        <v>0.39748201438848924</v>
      </c>
      <c r="X47" s="7"/>
    </row>
    <row r="48" spans="1:24" ht="80.099999999999994" customHeight="1">
      <c r="A48" s="266" t="s">
        <v>336</v>
      </c>
      <c r="B48" s="266"/>
      <c r="C48" s="266"/>
      <c r="D48" s="266"/>
      <c r="E48" s="266"/>
      <c r="F48" s="266"/>
      <c r="G48" s="266"/>
      <c r="H48" s="266"/>
      <c r="I48" s="266"/>
      <c r="J48" s="266"/>
      <c r="K48" s="266"/>
      <c r="L48" s="266"/>
      <c r="M48" s="266"/>
      <c r="N48" s="266"/>
      <c r="O48" s="266"/>
      <c r="P48" s="266"/>
      <c r="Q48" s="266"/>
      <c r="R48" s="266"/>
      <c r="S48" s="266"/>
      <c r="T48" s="266"/>
      <c r="U48" s="266"/>
      <c r="V48" s="266"/>
      <c r="W48" s="266"/>
      <c r="X48" s="12"/>
    </row>
    <row r="49" spans="1:24" ht="39.950000000000003" customHeight="1">
      <c r="A49" s="163" t="s">
        <v>312</v>
      </c>
      <c r="B49" s="164">
        <f>SUM(C49:F49)</f>
        <v>4340</v>
      </c>
      <c r="C49" s="164">
        <f>'Child Protection Referrals'!C97+'Welfare Concern Referrals'!C49</f>
        <v>443</v>
      </c>
      <c r="D49" s="164">
        <f>'Child Protection Referrals'!D97+'Welfare Concern Referrals'!D49</f>
        <v>386</v>
      </c>
      <c r="E49" s="164">
        <f>'Child Protection Referrals'!E97+'Welfare Concern Referrals'!E49</f>
        <v>831</v>
      </c>
      <c r="F49" s="164">
        <f>'Child Protection Referrals'!F97+'Welfare Concern Referrals'!F49</f>
        <v>2680</v>
      </c>
      <c r="G49" s="164">
        <f t="shared" ref="G49" si="114">SUM(H49:K49)</f>
        <v>4520</v>
      </c>
      <c r="H49" s="164">
        <f>'Child Protection Referrals'!H97+'Welfare Concern Referrals'!H49</f>
        <v>1266</v>
      </c>
      <c r="I49" s="164">
        <f>'Child Protection Referrals'!I97+'Welfare Concern Referrals'!I49</f>
        <v>2203</v>
      </c>
      <c r="J49" s="164">
        <f>'Child Protection Referrals'!J97+'Welfare Concern Referrals'!J49</f>
        <v>798</v>
      </c>
      <c r="K49" s="164">
        <f>'Child Protection Referrals'!K97+'Welfare Concern Referrals'!K49</f>
        <v>253</v>
      </c>
      <c r="L49" s="164">
        <f t="shared" ref="L49" si="115">SUM(M49:P49)</f>
        <v>1719</v>
      </c>
      <c r="M49" s="164">
        <f>'Child Protection Referrals'!M97+'Welfare Concern Referrals'!M49</f>
        <v>923</v>
      </c>
      <c r="N49" s="164">
        <f>'Child Protection Referrals'!N97+'Welfare Concern Referrals'!N49</f>
        <v>291</v>
      </c>
      <c r="O49" s="164">
        <f>'Child Protection Referrals'!O97+'Welfare Concern Referrals'!O49</f>
        <v>138</v>
      </c>
      <c r="P49" s="164">
        <f>'Child Protection Referrals'!P97+'Welfare Concern Referrals'!P49</f>
        <v>367</v>
      </c>
      <c r="Q49" s="164">
        <f t="shared" ref="Q49" si="116">+SUM(R49:V49)</f>
        <v>4282</v>
      </c>
      <c r="R49" s="164">
        <f>'Child Protection Referrals'!R97+'Welfare Concern Referrals'!R49</f>
        <v>2182</v>
      </c>
      <c r="S49" s="164">
        <f>'Child Protection Referrals'!S97+'Welfare Concern Referrals'!S49</f>
        <v>1518</v>
      </c>
      <c r="T49" s="164">
        <f>'Child Protection Referrals'!T97+'Welfare Concern Referrals'!T49</f>
        <v>480</v>
      </c>
      <c r="U49" s="164">
        <f>'Child Protection Referrals'!U97+'Welfare Concern Referrals'!U49</f>
        <v>20</v>
      </c>
      <c r="V49" s="164">
        <f>'Child Protection Referrals'!V97+'Welfare Concern Referrals'!V49</f>
        <v>82</v>
      </c>
      <c r="W49" s="164">
        <f t="shared" ref="W49" si="117">B49+G49+L49+Q49</f>
        <v>14861</v>
      </c>
      <c r="X49" s="12"/>
    </row>
    <row r="50" spans="1:24" ht="39.950000000000003" customHeight="1">
      <c r="A50" s="168"/>
      <c r="B50" s="167">
        <f t="shared" ref="B50:W50" si="118">B49/B23</f>
        <v>0.57805007991475754</v>
      </c>
      <c r="C50" s="167">
        <f t="shared" si="118"/>
        <v>0.59864864864864864</v>
      </c>
      <c r="D50" s="167">
        <f t="shared" si="118"/>
        <v>0.46227544910179641</v>
      </c>
      <c r="E50" s="167">
        <f t="shared" si="118"/>
        <v>0.67892156862745101</v>
      </c>
      <c r="F50" s="167">
        <f t="shared" si="118"/>
        <v>0.56912295604162244</v>
      </c>
      <c r="G50" s="167">
        <f t="shared" si="118"/>
        <v>0.49077090119435396</v>
      </c>
      <c r="H50" s="167">
        <f t="shared" si="118"/>
        <v>0.49012775842044137</v>
      </c>
      <c r="I50" s="167">
        <f t="shared" si="118"/>
        <v>0.75213383407306245</v>
      </c>
      <c r="J50" s="167">
        <f t="shared" si="118"/>
        <v>0.25783521809369953</v>
      </c>
      <c r="K50" s="167">
        <f t="shared" si="118"/>
        <v>0.41956882255389716</v>
      </c>
      <c r="L50" s="167">
        <f t="shared" si="118"/>
        <v>0.31431705979155239</v>
      </c>
      <c r="M50" s="167">
        <f t="shared" si="118"/>
        <v>0.38978040540540543</v>
      </c>
      <c r="N50" s="167">
        <f t="shared" si="118"/>
        <v>0.43693693693693691</v>
      </c>
      <c r="O50" s="167">
        <f t="shared" si="118"/>
        <v>0.1908713692946058</v>
      </c>
      <c r="P50" s="167">
        <f t="shared" si="118"/>
        <v>0.21436915887850466</v>
      </c>
      <c r="Q50" s="167">
        <f t="shared" si="118"/>
        <v>0.50531036110455507</v>
      </c>
      <c r="R50" s="167">
        <f t="shared" si="118"/>
        <v>0.53519744910473388</v>
      </c>
      <c r="S50" s="167">
        <f t="shared" si="118"/>
        <v>0.46664617276360282</v>
      </c>
      <c r="T50" s="167">
        <f t="shared" si="118"/>
        <v>0.625</v>
      </c>
      <c r="U50" s="167">
        <f t="shared" si="118"/>
        <v>0.23529411764705882</v>
      </c>
      <c r="V50" s="167">
        <f t="shared" si="118"/>
        <v>0.28178694158075601</v>
      </c>
      <c r="W50" s="167">
        <f t="shared" si="118"/>
        <v>0.48468738788689214</v>
      </c>
      <c r="X50" s="12"/>
    </row>
    <row r="51" spans="1:24" ht="39.950000000000003" customHeight="1">
      <c r="A51" s="72" t="s">
        <v>322</v>
      </c>
      <c r="B51" s="73">
        <f>SUM(C51:F51)</f>
        <v>1519</v>
      </c>
      <c r="C51" s="27">
        <f>'Child Protection Referrals'!C99+'Welfare Concern Referrals'!C51</f>
        <v>144</v>
      </c>
      <c r="D51" s="27">
        <f>'Child Protection Referrals'!D99+'Welfare Concern Referrals'!D51</f>
        <v>125</v>
      </c>
      <c r="E51" s="27">
        <f>'Child Protection Referrals'!E99+'Welfare Concern Referrals'!E51</f>
        <v>172</v>
      </c>
      <c r="F51" s="27">
        <f>'Child Protection Referrals'!F99+'Welfare Concern Referrals'!F51</f>
        <v>1078</v>
      </c>
      <c r="G51" s="73">
        <f t="shared" ref="G51" si="119">SUM(H51:K51)</f>
        <v>1197</v>
      </c>
      <c r="H51" s="27">
        <f>'Child Protection Referrals'!H99+'Welfare Concern Referrals'!H51</f>
        <v>317</v>
      </c>
      <c r="I51" s="27">
        <f>'Child Protection Referrals'!I99+'Welfare Concern Referrals'!I51</f>
        <v>694</v>
      </c>
      <c r="J51" s="27">
        <f>'Child Protection Referrals'!J99+'Welfare Concern Referrals'!J51</f>
        <v>126</v>
      </c>
      <c r="K51" s="27">
        <f>'Child Protection Referrals'!K99+'Welfare Concern Referrals'!K51</f>
        <v>60</v>
      </c>
      <c r="L51" s="73">
        <f t="shared" ref="L51" si="120">SUM(M51:P51)</f>
        <v>399</v>
      </c>
      <c r="M51" s="27">
        <f>'Child Protection Referrals'!M99+'Welfare Concern Referrals'!M51</f>
        <v>226</v>
      </c>
      <c r="N51" s="27">
        <f>'Child Protection Referrals'!N99+'Welfare Concern Referrals'!N51</f>
        <v>53</v>
      </c>
      <c r="O51" s="27">
        <f>'Child Protection Referrals'!O99+'Welfare Concern Referrals'!O51</f>
        <v>19</v>
      </c>
      <c r="P51" s="27">
        <f>'Child Protection Referrals'!P99+'Welfare Concern Referrals'!P51</f>
        <v>101</v>
      </c>
      <c r="Q51" s="73">
        <f t="shared" ref="Q51" si="121">+SUM(R51:V51)</f>
        <v>922</v>
      </c>
      <c r="R51" s="27">
        <f>'Child Protection Referrals'!R99+'Welfare Concern Referrals'!R51</f>
        <v>414</v>
      </c>
      <c r="S51" s="27">
        <f>'Child Protection Referrals'!S99+'Welfare Concern Referrals'!S51</f>
        <v>392</v>
      </c>
      <c r="T51" s="27">
        <f>'Child Protection Referrals'!T99+'Welfare Concern Referrals'!T51</f>
        <v>102</v>
      </c>
      <c r="U51" s="27">
        <f>'Child Protection Referrals'!U99+'Welfare Concern Referrals'!U51</f>
        <v>2</v>
      </c>
      <c r="V51" s="27">
        <f>'Child Protection Referrals'!V99+'Welfare Concern Referrals'!V51</f>
        <v>12</v>
      </c>
      <c r="W51" s="5">
        <f t="shared" ref="W51" si="122">B51+G51+L51+Q51</f>
        <v>4037</v>
      </c>
      <c r="X51" s="5"/>
    </row>
    <row r="52" spans="1:24" ht="39.950000000000003" customHeight="1">
      <c r="A52" s="124"/>
      <c r="B52" s="82">
        <f t="shared" ref="B52:W52" si="123">B51/B25</f>
        <v>0.62254098360655741</v>
      </c>
      <c r="C52" s="83">
        <f t="shared" si="123"/>
        <v>0.57599999999999996</v>
      </c>
      <c r="D52" s="83">
        <f t="shared" si="123"/>
        <v>0.50813008130081305</v>
      </c>
      <c r="E52" s="83">
        <f t="shared" si="123"/>
        <v>0.71966527196652719</v>
      </c>
      <c r="F52" s="83">
        <f t="shared" si="123"/>
        <v>0.63225806451612898</v>
      </c>
      <c r="G52" s="82">
        <f t="shared" si="123"/>
        <v>0.45306585919757758</v>
      </c>
      <c r="H52" s="83">
        <f t="shared" si="123"/>
        <v>0.45809248554913296</v>
      </c>
      <c r="I52" s="83">
        <f t="shared" si="123"/>
        <v>0.80980163360560098</v>
      </c>
      <c r="J52" s="83">
        <f t="shared" si="123"/>
        <v>0.1453287197231834</v>
      </c>
      <c r="K52" s="83">
        <f t="shared" si="123"/>
        <v>0.26548672566371684</v>
      </c>
      <c r="L52" s="82">
        <f t="shared" si="123"/>
        <v>0.22878440366972477</v>
      </c>
      <c r="M52" s="83">
        <f t="shared" si="123"/>
        <v>0.31608391608391606</v>
      </c>
      <c r="N52" s="83">
        <f t="shared" si="123"/>
        <v>0.38686131386861317</v>
      </c>
      <c r="O52" s="83">
        <f t="shared" si="123"/>
        <v>0.11949685534591195</v>
      </c>
      <c r="P52" s="83">
        <f t="shared" si="123"/>
        <v>0.1377899045020464</v>
      </c>
      <c r="Q52" s="82">
        <f t="shared" si="123"/>
        <v>0.3800494641384996</v>
      </c>
      <c r="R52" s="83">
        <f t="shared" si="123"/>
        <v>0.38800374882849109</v>
      </c>
      <c r="S52" s="83">
        <f t="shared" si="123"/>
        <v>0.38811881188118813</v>
      </c>
      <c r="T52" s="83">
        <f t="shared" si="123"/>
        <v>0.44155844155844154</v>
      </c>
      <c r="U52" s="83">
        <f t="shared" si="123"/>
        <v>0.125</v>
      </c>
      <c r="V52" s="83">
        <f t="shared" si="123"/>
        <v>0.11764705882352941</v>
      </c>
      <c r="W52" s="7">
        <f t="shared" si="123"/>
        <v>0.43633808906182447</v>
      </c>
      <c r="X52" s="7"/>
    </row>
    <row r="53" spans="1:24" ht="39.950000000000003" customHeight="1">
      <c r="A53" s="72" t="s">
        <v>314</v>
      </c>
      <c r="B53" s="183">
        <f>SUM(C53:F53)</f>
        <v>0</v>
      </c>
      <c r="C53" s="130">
        <f>'Child Protection Referrals'!C101+'Welfare Concern Referrals'!C53</f>
        <v>0</v>
      </c>
      <c r="D53" s="130">
        <f>'Child Protection Referrals'!D101+'Welfare Concern Referrals'!D53</f>
        <v>0</v>
      </c>
      <c r="E53" s="130">
        <f>'Child Protection Referrals'!E101+'Welfare Concern Referrals'!E53</f>
        <v>0</v>
      </c>
      <c r="F53" s="130">
        <f>'Child Protection Referrals'!F101+'Welfare Concern Referrals'!F53</f>
        <v>0</v>
      </c>
      <c r="G53" s="183">
        <f t="shared" ref="G53" si="124">SUM(H53:K53)</f>
        <v>0</v>
      </c>
      <c r="H53" s="130">
        <f>'Child Protection Referrals'!H101+'Welfare Concern Referrals'!H53</f>
        <v>0</v>
      </c>
      <c r="I53" s="130">
        <f>'Child Protection Referrals'!I101+'Welfare Concern Referrals'!I53</f>
        <v>0</v>
      </c>
      <c r="J53" s="130">
        <f>'Child Protection Referrals'!J101+'Welfare Concern Referrals'!J53</f>
        <v>0</v>
      </c>
      <c r="K53" s="130">
        <f>'Child Protection Referrals'!K101+'Welfare Concern Referrals'!K53</f>
        <v>0</v>
      </c>
      <c r="L53" s="183">
        <f t="shared" ref="L53" si="125">SUM(M53:P53)</f>
        <v>0</v>
      </c>
      <c r="M53" s="130">
        <f>'Child Protection Referrals'!M101+'Welfare Concern Referrals'!M53</f>
        <v>0</v>
      </c>
      <c r="N53" s="130">
        <f>'Child Protection Referrals'!N101+'Welfare Concern Referrals'!N53</f>
        <v>0</v>
      </c>
      <c r="O53" s="130">
        <f>'Child Protection Referrals'!O101+'Welfare Concern Referrals'!O53</f>
        <v>0</v>
      </c>
      <c r="P53" s="130">
        <f>'Child Protection Referrals'!P101+'Welfare Concern Referrals'!P53</f>
        <v>0</v>
      </c>
      <c r="Q53" s="183">
        <f t="shared" ref="Q53" si="126">+SUM(R53:V53)</f>
        <v>0</v>
      </c>
      <c r="R53" s="130">
        <f>'Child Protection Referrals'!R101+'Welfare Concern Referrals'!R53</f>
        <v>0</v>
      </c>
      <c r="S53" s="130">
        <f>'Child Protection Referrals'!S101+'Welfare Concern Referrals'!S53</f>
        <v>0</v>
      </c>
      <c r="T53" s="130">
        <f>'Child Protection Referrals'!T101+'Welfare Concern Referrals'!T53</f>
        <v>0</v>
      </c>
      <c r="U53" s="130">
        <f>'Child Protection Referrals'!U101+'Welfare Concern Referrals'!U53</f>
        <v>0</v>
      </c>
      <c r="V53" s="130">
        <f>'Child Protection Referrals'!V101+'Welfare Concern Referrals'!V53</f>
        <v>0</v>
      </c>
      <c r="W53" s="187">
        <f t="shared" ref="W53" si="127">B53+G53+L53+Q53</f>
        <v>0</v>
      </c>
      <c r="X53" s="5"/>
    </row>
    <row r="54" spans="1:24" ht="39.950000000000003" customHeight="1">
      <c r="A54" s="124"/>
      <c r="B54" s="184" t="e">
        <f t="shared" ref="B54:W54" si="128">B53/B27</f>
        <v>#DIV/0!</v>
      </c>
      <c r="C54" s="144" t="e">
        <f t="shared" si="128"/>
        <v>#DIV/0!</v>
      </c>
      <c r="D54" s="144" t="e">
        <f t="shared" si="128"/>
        <v>#DIV/0!</v>
      </c>
      <c r="E54" s="144" t="e">
        <f t="shared" si="128"/>
        <v>#DIV/0!</v>
      </c>
      <c r="F54" s="144" t="e">
        <f t="shared" si="128"/>
        <v>#DIV/0!</v>
      </c>
      <c r="G54" s="184" t="e">
        <f t="shared" si="128"/>
        <v>#DIV/0!</v>
      </c>
      <c r="H54" s="144" t="e">
        <f t="shared" si="128"/>
        <v>#DIV/0!</v>
      </c>
      <c r="I54" s="144" t="e">
        <f t="shared" si="128"/>
        <v>#DIV/0!</v>
      </c>
      <c r="J54" s="144" t="e">
        <f t="shared" si="128"/>
        <v>#DIV/0!</v>
      </c>
      <c r="K54" s="144" t="e">
        <f t="shared" si="128"/>
        <v>#DIV/0!</v>
      </c>
      <c r="L54" s="184" t="e">
        <f t="shared" si="128"/>
        <v>#DIV/0!</v>
      </c>
      <c r="M54" s="144" t="e">
        <f t="shared" si="128"/>
        <v>#DIV/0!</v>
      </c>
      <c r="N54" s="144" t="e">
        <f t="shared" si="128"/>
        <v>#DIV/0!</v>
      </c>
      <c r="O54" s="144" t="e">
        <f t="shared" si="128"/>
        <v>#DIV/0!</v>
      </c>
      <c r="P54" s="144" t="e">
        <f t="shared" si="128"/>
        <v>#DIV/0!</v>
      </c>
      <c r="Q54" s="184" t="e">
        <f t="shared" si="128"/>
        <v>#DIV/0!</v>
      </c>
      <c r="R54" s="144" t="e">
        <f t="shared" si="128"/>
        <v>#DIV/0!</v>
      </c>
      <c r="S54" s="144" t="e">
        <f t="shared" si="128"/>
        <v>#DIV/0!</v>
      </c>
      <c r="T54" s="144" t="e">
        <f t="shared" si="128"/>
        <v>#DIV/0!</v>
      </c>
      <c r="U54" s="144" t="e">
        <f t="shared" si="128"/>
        <v>#DIV/0!</v>
      </c>
      <c r="V54" s="144" t="e">
        <f t="shared" si="128"/>
        <v>#DIV/0!</v>
      </c>
      <c r="W54" s="189" t="e">
        <f t="shared" si="128"/>
        <v>#DIV/0!</v>
      </c>
      <c r="X54" s="7"/>
    </row>
    <row r="55" spans="1:24" ht="39.950000000000003" customHeight="1">
      <c r="A55" s="72" t="s">
        <v>315</v>
      </c>
      <c r="B55" s="183">
        <f>SUM(C55:F55)</f>
        <v>0</v>
      </c>
      <c r="C55" s="130">
        <f>'Child Protection Referrals'!C103+'Welfare Concern Referrals'!C55</f>
        <v>0</v>
      </c>
      <c r="D55" s="130">
        <f>'Child Protection Referrals'!D103+'Welfare Concern Referrals'!D55</f>
        <v>0</v>
      </c>
      <c r="E55" s="130">
        <f>'Child Protection Referrals'!E103+'Welfare Concern Referrals'!E55</f>
        <v>0</v>
      </c>
      <c r="F55" s="130">
        <f>'Child Protection Referrals'!F103+'Welfare Concern Referrals'!F55</f>
        <v>0</v>
      </c>
      <c r="G55" s="183">
        <f t="shared" ref="G55" si="129">SUM(H55:K55)</f>
        <v>0</v>
      </c>
      <c r="H55" s="130">
        <f>'Child Protection Referrals'!H103+'Welfare Concern Referrals'!H55</f>
        <v>0</v>
      </c>
      <c r="I55" s="130">
        <f>'Child Protection Referrals'!I103+'Welfare Concern Referrals'!I55</f>
        <v>0</v>
      </c>
      <c r="J55" s="130">
        <f>'Child Protection Referrals'!J103+'Welfare Concern Referrals'!J55</f>
        <v>0</v>
      </c>
      <c r="K55" s="130">
        <f>'Child Protection Referrals'!K103+'Welfare Concern Referrals'!K55</f>
        <v>0</v>
      </c>
      <c r="L55" s="183">
        <f t="shared" ref="L55" si="130">SUM(M55:P55)</f>
        <v>0</v>
      </c>
      <c r="M55" s="130">
        <f>'Child Protection Referrals'!M103+'Welfare Concern Referrals'!M55</f>
        <v>0</v>
      </c>
      <c r="N55" s="130">
        <f>'Child Protection Referrals'!N103+'Welfare Concern Referrals'!N55</f>
        <v>0</v>
      </c>
      <c r="O55" s="130">
        <f>'Child Protection Referrals'!O103+'Welfare Concern Referrals'!O55</f>
        <v>0</v>
      </c>
      <c r="P55" s="130">
        <f>'Child Protection Referrals'!P103+'Welfare Concern Referrals'!P55</f>
        <v>0</v>
      </c>
      <c r="Q55" s="183">
        <f t="shared" ref="Q55" si="131">+SUM(R55:V55)</f>
        <v>0</v>
      </c>
      <c r="R55" s="130">
        <f>'Child Protection Referrals'!R103+'Welfare Concern Referrals'!R55</f>
        <v>0</v>
      </c>
      <c r="S55" s="130">
        <f>'Child Protection Referrals'!S103+'Welfare Concern Referrals'!S55</f>
        <v>0</v>
      </c>
      <c r="T55" s="130">
        <f>'Child Protection Referrals'!T103+'Welfare Concern Referrals'!T55</f>
        <v>0</v>
      </c>
      <c r="U55" s="130">
        <f>'Child Protection Referrals'!U103+'Welfare Concern Referrals'!U55</f>
        <v>0</v>
      </c>
      <c r="V55" s="130">
        <f>'Child Protection Referrals'!V103+'Welfare Concern Referrals'!V55</f>
        <v>0</v>
      </c>
      <c r="W55" s="187">
        <f t="shared" ref="W55" si="132">B55+G55+L55+Q55</f>
        <v>0</v>
      </c>
      <c r="X55" s="5"/>
    </row>
    <row r="56" spans="1:24" ht="39.950000000000003" customHeight="1">
      <c r="A56" s="124"/>
      <c r="B56" s="184" t="e">
        <f t="shared" ref="B56:W56" si="133">B55/B29</f>
        <v>#DIV/0!</v>
      </c>
      <c r="C56" s="144" t="e">
        <f t="shared" si="133"/>
        <v>#DIV/0!</v>
      </c>
      <c r="D56" s="144" t="e">
        <f t="shared" si="133"/>
        <v>#DIV/0!</v>
      </c>
      <c r="E56" s="144" t="e">
        <f t="shared" si="133"/>
        <v>#DIV/0!</v>
      </c>
      <c r="F56" s="144" t="e">
        <f t="shared" si="133"/>
        <v>#DIV/0!</v>
      </c>
      <c r="G56" s="184" t="e">
        <f t="shared" si="133"/>
        <v>#DIV/0!</v>
      </c>
      <c r="H56" s="144" t="e">
        <f t="shared" si="133"/>
        <v>#DIV/0!</v>
      </c>
      <c r="I56" s="144" t="e">
        <f t="shared" si="133"/>
        <v>#DIV/0!</v>
      </c>
      <c r="J56" s="144" t="e">
        <f t="shared" si="133"/>
        <v>#DIV/0!</v>
      </c>
      <c r="K56" s="144" t="e">
        <f t="shared" si="133"/>
        <v>#DIV/0!</v>
      </c>
      <c r="L56" s="184" t="e">
        <f t="shared" si="133"/>
        <v>#DIV/0!</v>
      </c>
      <c r="M56" s="144" t="e">
        <f t="shared" si="133"/>
        <v>#DIV/0!</v>
      </c>
      <c r="N56" s="144" t="e">
        <f t="shared" si="133"/>
        <v>#DIV/0!</v>
      </c>
      <c r="O56" s="144" t="e">
        <f t="shared" si="133"/>
        <v>#DIV/0!</v>
      </c>
      <c r="P56" s="144" t="e">
        <f t="shared" si="133"/>
        <v>#DIV/0!</v>
      </c>
      <c r="Q56" s="184" t="e">
        <f t="shared" si="133"/>
        <v>#DIV/0!</v>
      </c>
      <c r="R56" s="144" t="e">
        <f t="shared" si="133"/>
        <v>#DIV/0!</v>
      </c>
      <c r="S56" s="144" t="e">
        <f t="shared" si="133"/>
        <v>#DIV/0!</v>
      </c>
      <c r="T56" s="144" t="e">
        <f t="shared" si="133"/>
        <v>#DIV/0!</v>
      </c>
      <c r="U56" s="144" t="e">
        <f t="shared" si="133"/>
        <v>#DIV/0!</v>
      </c>
      <c r="V56" s="144" t="e">
        <f t="shared" si="133"/>
        <v>#DIV/0!</v>
      </c>
      <c r="W56" s="189" t="e">
        <f t="shared" si="133"/>
        <v>#DIV/0!</v>
      </c>
      <c r="X56" s="7"/>
    </row>
    <row r="57" spans="1:24" ht="39.950000000000003" customHeight="1">
      <c r="A57" s="72" t="s">
        <v>188</v>
      </c>
      <c r="B57" s="183">
        <f>SUM(C57:F57)</f>
        <v>0</v>
      </c>
      <c r="C57" s="130">
        <f>'Child Protection Referrals'!C105+'Welfare Concern Referrals'!C57</f>
        <v>0</v>
      </c>
      <c r="D57" s="130">
        <f>'Child Protection Referrals'!D105+'Welfare Concern Referrals'!D57</f>
        <v>0</v>
      </c>
      <c r="E57" s="130">
        <f>'Child Protection Referrals'!E105+'Welfare Concern Referrals'!E57</f>
        <v>0</v>
      </c>
      <c r="F57" s="130">
        <f>'Child Protection Referrals'!F105+'Welfare Concern Referrals'!F57</f>
        <v>0</v>
      </c>
      <c r="G57" s="183">
        <f t="shared" ref="G57" si="134">SUM(H57:K57)</f>
        <v>0</v>
      </c>
      <c r="H57" s="130">
        <f>'Child Protection Referrals'!H105+'Welfare Concern Referrals'!H57</f>
        <v>0</v>
      </c>
      <c r="I57" s="130">
        <f>'Child Protection Referrals'!I105+'Welfare Concern Referrals'!I57</f>
        <v>0</v>
      </c>
      <c r="J57" s="130">
        <f>'Child Protection Referrals'!J105+'Welfare Concern Referrals'!J57</f>
        <v>0</v>
      </c>
      <c r="K57" s="130">
        <f>'Child Protection Referrals'!K105+'Welfare Concern Referrals'!K57</f>
        <v>0</v>
      </c>
      <c r="L57" s="183">
        <f t="shared" ref="L57" si="135">SUM(M57:P57)</f>
        <v>0</v>
      </c>
      <c r="M57" s="130">
        <f>'Child Protection Referrals'!M105+'Welfare Concern Referrals'!M57</f>
        <v>0</v>
      </c>
      <c r="N57" s="130">
        <f>'Child Protection Referrals'!N105+'Welfare Concern Referrals'!N57</f>
        <v>0</v>
      </c>
      <c r="O57" s="130">
        <f>'Child Protection Referrals'!O105+'Welfare Concern Referrals'!O57</f>
        <v>0</v>
      </c>
      <c r="P57" s="130">
        <f>'Child Protection Referrals'!P105+'Welfare Concern Referrals'!P57</f>
        <v>0</v>
      </c>
      <c r="Q57" s="183">
        <f t="shared" ref="Q57" si="136">+SUM(R57:V57)</f>
        <v>0</v>
      </c>
      <c r="R57" s="130">
        <f>'Child Protection Referrals'!R105+'Welfare Concern Referrals'!R57</f>
        <v>0</v>
      </c>
      <c r="S57" s="130">
        <f>'Child Protection Referrals'!S105+'Welfare Concern Referrals'!S57</f>
        <v>0</v>
      </c>
      <c r="T57" s="130">
        <f>'Child Protection Referrals'!T105+'Welfare Concern Referrals'!T57</f>
        <v>0</v>
      </c>
      <c r="U57" s="130">
        <f>'Child Protection Referrals'!U105+'Welfare Concern Referrals'!U57</f>
        <v>0</v>
      </c>
      <c r="V57" s="130">
        <f>'Child Protection Referrals'!V105+'Welfare Concern Referrals'!V57</f>
        <v>0</v>
      </c>
      <c r="W57" s="187">
        <f t="shared" ref="W57" si="137">B57+G57+L57+Q57</f>
        <v>0</v>
      </c>
      <c r="X57" s="5"/>
    </row>
    <row r="58" spans="1:24" ht="39.950000000000003" customHeight="1">
      <c r="A58" s="124"/>
      <c r="B58" s="184" t="e">
        <f t="shared" ref="B58:W58" si="138">B57/B31</f>
        <v>#DIV/0!</v>
      </c>
      <c r="C58" s="144" t="e">
        <f t="shared" si="138"/>
        <v>#DIV/0!</v>
      </c>
      <c r="D58" s="144" t="e">
        <f t="shared" si="138"/>
        <v>#DIV/0!</v>
      </c>
      <c r="E58" s="144" t="e">
        <f t="shared" si="138"/>
        <v>#DIV/0!</v>
      </c>
      <c r="F58" s="144" t="e">
        <f t="shared" si="138"/>
        <v>#DIV/0!</v>
      </c>
      <c r="G58" s="184" t="e">
        <f t="shared" si="138"/>
        <v>#DIV/0!</v>
      </c>
      <c r="H58" s="144" t="e">
        <f t="shared" si="138"/>
        <v>#DIV/0!</v>
      </c>
      <c r="I58" s="144" t="e">
        <f t="shared" si="138"/>
        <v>#DIV/0!</v>
      </c>
      <c r="J58" s="144" t="e">
        <f t="shared" si="138"/>
        <v>#DIV/0!</v>
      </c>
      <c r="K58" s="144" t="e">
        <f t="shared" si="138"/>
        <v>#DIV/0!</v>
      </c>
      <c r="L58" s="184" t="e">
        <f t="shared" si="138"/>
        <v>#DIV/0!</v>
      </c>
      <c r="M58" s="144" t="e">
        <f t="shared" si="138"/>
        <v>#DIV/0!</v>
      </c>
      <c r="N58" s="144" t="e">
        <f t="shared" si="138"/>
        <v>#DIV/0!</v>
      </c>
      <c r="O58" s="144" t="e">
        <f t="shared" si="138"/>
        <v>#DIV/0!</v>
      </c>
      <c r="P58" s="144" t="e">
        <f t="shared" si="138"/>
        <v>#DIV/0!</v>
      </c>
      <c r="Q58" s="184" t="e">
        <f t="shared" si="138"/>
        <v>#DIV/0!</v>
      </c>
      <c r="R58" s="144" t="e">
        <f t="shared" si="138"/>
        <v>#DIV/0!</v>
      </c>
      <c r="S58" s="144" t="e">
        <f t="shared" si="138"/>
        <v>#DIV/0!</v>
      </c>
      <c r="T58" s="144" t="e">
        <f t="shared" si="138"/>
        <v>#DIV/0!</v>
      </c>
      <c r="U58" s="144" t="e">
        <f t="shared" si="138"/>
        <v>#DIV/0!</v>
      </c>
      <c r="V58" s="144" t="e">
        <f t="shared" si="138"/>
        <v>#DIV/0!</v>
      </c>
      <c r="W58" s="189" t="e">
        <f t="shared" si="138"/>
        <v>#DIV/0!</v>
      </c>
      <c r="X58" s="7"/>
    </row>
    <row r="59" spans="1:24" ht="39.950000000000003" customHeight="1">
      <c r="A59" s="74" t="s">
        <v>317</v>
      </c>
      <c r="B59" s="75">
        <f>SUM(C59:F59)</f>
        <v>1519</v>
      </c>
      <c r="C59" s="75">
        <f>C51+C53+C55+C57</f>
        <v>144</v>
      </c>
      <c r="D59" s="75">
        <f t="shared" ref="D59:F59" si="139">D51+D53+D55+D57</f>
        <v>125</v>
      </c>
      <c r="E59" s="75">
        <f t="shared" si="139"/>
        <v>172</v>
      </c>
      <c r="F59" s="75">
        <f t="shared" si="139"/>
        <v>1078</v>
      </c>
      <c r="G59" s="75">
        <f t="shared" ref="G59" si="140">SUM(H59:K59)</f>
        <v>1197</v>
      </c>
      <c r="H59" s="75">
        <f>H51+H53+H55+H57</f>
        <v>317</v>
      </c>
      <c r="I59" s="75">
        <f t="shared" ref="I59:K59" si="141">I51+I53+I55+I57</f>
        <v>694</v>
      </c>
      <c r="J59" s="75">
        <f t="shared" si="141"/>
        <v>126</v>
      </c>
      <c r="K59" s="75">
        <f t="shared" si="141"/>
        <v>60</v>
      </c>
      <c r="L59" s="75">
        <f t="shared" ref="L59" si="142">SUM(M59:P59)</f>
        <v>399</v>
      </c>
      <c r="M59" s="75">
        <f>M51+M53+M55+M57</f>
        <v>226</v>
      </c>
      <c r="N59" s="75">
        <f t="shared" ref="N59:P59" si="143">N51+N53+N55+N57</f>
        <v>53</v>
      </c>
      <c r="O59" s="75">
        <f t="shared" si="143"/>
        <v>19</v>
      </c>
      <c r="P59" s="75">
        <f t="shared" si="143"/>
        <v>101</v>
      </c>
      <c r="Q59" s="75">
        <f t="shared" ref="Q59" si="144">+SUM(R59:V59)</f>
        <v>922</v>
      </c>
      <c r="R59" s="75">
        <f>R51+R53+R55+R57</f>
        <v>414</v>
      </c>
      <c r="S59" s="75">
        <f t="shared" ref="S59:U59" si="145">S51+S53+S55+S57</f>
        <v>392</v>
      </c>
      <c r="T59" s="75">
        <f t="shared" si="145"/>
        <v>102</v>
      </c>
      <c r="U59" s="75">
        <f t="shared" si="145"/>
        <v>2</v>
      </c>
      <c r="V59" s="75">
        <f>V51+V53+V55+V57</f>
        <v>12</v>
      </c>
      <c r="W59" s="75">
        <f t="shared" ref="W59" si="146">B59+G59+L59+Q59</f>
        <v>4037</v>
      </c>
      <c r="X59" s="5"/>
    </row>
    <row r="60" spans="1:24" ht="39.950000000000003" customHeight="1">
      <c r="A60" s="125"/>
      <c r="B60" s="86">
        <f t="shared" ref="B60:W60" si="147">B59/B33</f>
        <v>0.62254098360655741</v>
      </c>
      <c r="C60" s="86">
        <f t="shared" si="147"/>
        <v>0.57599999999999996</v>
      </c>
      <c r="D60" s="86">
        <f t="shared" si="147"/>
        <v>0.50813008130081305</v>
      </c>
      <c r="E60" s="86">
        <f t="shared" si="147"/>
        <v>0.71966527196652719</v>
      </c>
      <c r="F60" s="86">
        <f t="shared" si="147"/>
        <v>0.63225806451612898</v>
      </c>
      <c r="G60" s="86">
        <f t="shared" si="147"/>
        <v>0.45306585919757758</v>
      </c>
      <c r="H60" s="86">
        <f t="shared" si="147"/>
        <v>0.45809248554913296</v>
      </c>
      <c r="I60" s="86">
        <f t="shared" si="147"/>
        <v>0.80980163360560098</v>
      </c>
      <c r="J60" s="86">
        <f t="shared" si="147"/>
        <v>0.1453287197231834</v>
      </c>
      <c r="K60" s="86">
        <f t="shared" si="147"/>
        <v>0.26548672566371684</v>
      </c>
      <c r="L60" s="86">
        <f t="shared" si="147"/>
        <v>0.22878440366972477</v>
      </c>
      <c r="M60" s="86">
        <f t="shared" si="147"/>
        <v>0.31608391608391606</v>
      </c>
      <c r="N60" s="86">
        <f t="shared" si="147"/>
        <v>0.38686131386861317</v>
      </c>
      <c r="O60" s="86">
        <f t="shared" si="147"/>
        <v>0.11949685534591195</v>
      </c>
      <c r="P60" s="86">
        <f t="shared" si="147"/>
        <v>0.1377899045020464</v>
      </c>
      <c r="Q60" s="86">
        <f t="shared" si="147"/>
        <v>0.3800494641384996</v>
      </c>
      <c r="R60" s="86">
        <f t="shared" si="147"/>
        <v>0.38800374882849109</v>
      </c>
      <c r="S60" s="86">
        <f t="shared" si="147"/>
        <v>0.38811881188118813</v>
      </c>
      <c r="T60" s="86">
        <f t="shared" si="147"/>
        <v>0.44155844155844154</v>
      </c>
      <c r="U60" s="86">
        <f t="shared" si="147"/>
        <v>0.125</v>
      </c>
      <c r="V60" s="86">
        <f t="shared" si="147"/>
        <v>0.11764705882352941</v>
      </c>
      <c r="W60" s="86">
        <f t="shared" si="147"/>
        <v>0.43633808906182447</v>
      </c>
      <c r="X60" s="7"/>
    </row>
    <row r="61" spans="1:24" ht="80.099999999999994" customHeight="1">
      <c r="A61" s="266" t="s">
        <v>62</v>
      </c>
      <c r="B61" s="266"/>
      <c r="C61" s="266"/>
      <c r="D61" s="266"/>
      <c r="E61" s="266"/>
      <c r="F61" s="266"/>
      <c r="G61" s="266"/>
      <c r="H61" s="266"/>
      <c r="I61" s="266"/>
      <c r="J61" s="266"/>
      <c r="K61" s="266"/>
      <c r="L61" s="266"/>
      <c r="M61" s="266"/>
      <c r="N61" s="266"/>
      <c r="O61" s="266"/>
      <c r="P61" s="266"/>
      <c r="Q61" s="266"/>
      <c r="R61" s="266"/>
      <c r="S61" s="266"/>
      <c r="T61" s="266"/>
      <c r="U61" s="266"/>
      <c r="V61" s="266"/>
      <c r="W61" s="266"/>
      <c r="X61" s="12"/>
    </row>
    <row r="62" spans="1:24" ht="39.950000000000003" customHeight="1">
      <c r="A62" s="163" t="s">
        <v>318</v>
      </c>
      <c r="B62" s="164">
        <f>SUM(C62:F62)</f>
        <v>829</v>
      </c>
      <c r="C62" s="164">
        <f>'Child Protection Referrals'!C110+'Welfare Concern Referrals'!C62</f>
        <v>302</v>
      </c>
      <c r="D62" s="164">
        <f>'Child Protection Referrals'!D110+'Welfare Concern Referrals'!D62</f>
        <v>97</v>
      </c>
      <c r="E62" s="164">
        <f>'Child Protection Referrals'!E110+'Welfare Concern Referrals'!E62</f>
        <v>75</v>
      </c>
      <c r="F62" s="164">
        <f>'Child Protection Referrals'!F110+'Welfare Concern Referrals'!F62</f>
        <v>355</v>
      </c>
      <c r="G62" s="164">
        <f t="shared" ref="G62" si="148">SUM(H62:K62)</f>
        <v>368</v>
      </c>
      <c r="H62" s="164">
        <f>'Child Protection Referrals'!H110+'Welfare Concern Referrals'!H62</f>
        <v>12</v>
      </c>
      <c r="I62" s="164">
        <f>'Child Protection Referrals'!I110+'Welfare Concern Referrals'!I62</f>
        <v>30</v>
      </c>
      <c r="J62" s="164">
        <f>'Child Protection Referrals'!J110+'Welfare Concern Referrals'!J62</f>
        <v>324</v>
      </c>
      <c r="K62" s="164">
        <f>'Child Protection Referrals'!K110+'Welfare Concern Referrals'!K62</f>
        <v>2</v>
      </c>
      <c r="L62" s="164">
        <f t="shared" ref="L62" si="149">SUM(M62:P62)</f>
        <v>533</v>
      </c>
      <c r="M62" s="164">
        <f>'Child Protection Referrals'!M110+'Welfare Concern Referrals'!M62</f>
        <v>150</v>
      </c>
      <c r="N62" s="164">
        <f>'Child Protection Referrals'!N110+'Welfare Concern Referrals'!N62</f>
        <v>59</v>
      </c>
      <c r="O62" s="164">
        <f>'Child Protection Referrals'!O110+'Welfare Concern Referrals'!O62</f>
        <v>112</v>
      </c>
      <c r="P62" s="164">
        <f>'Child Protection Referrals'!P110+'Welfare Concern Referrals'!P62</f>
        <v>212</v>
      </c>
      <c r="Q62" s="164">
        <f t="shared" ref="Q62" si="150">+SUM(R62:V62)</f>
        <v>1248</v>
      </c>
      <c r="R62" s="164">
        <f>'Child Protection Referrals'!R110+'Welfare Concern Referrals'!R62</f>
        <v>760</v>
      </c>
      <c r="S62" s="164">
        <f>'Child Protection Referrals'!S110+'Welfare Concern Referrals'!S62</f>
        <v>215</v>
      </c>
      <c r="T62" s="164">
        <f>'Child Protection Referrals'!T110+'Welfare Concern Referrals'!T62</f>
        <v>226</v>
      </c>
      <c r="U62" s="164">
        <f>'Child Protection Referrals'!U110+'Welfare Concern Referrals'!U62</f>
        <v>24</v>
      </c>
      <c r="V62" s="164">
        <f>'Child Protection Referrals'!V110+'Welfare Concern Referrals'!V62</f>
        <v>23</v>
      </c>
      <c r="W62" s="164">
        <f t="shared" ref="W62" si="151">B62+G62+L62+Q62</f>
        <v>2978</v>
      </c>
      <c r="X62" s="5"/>
    </row>
    <row r="63" spans="1:24" ht="39.950000000000003" customHeight="1">
      <c r="A63" s="168"/>
      <c r="B63" s="167">
        <f t="shared" ref="B63:W63" si="152">B62/B36</f>
        <v>0.12279662272255962</v>
      </c>
      <c r="C63" s="167">
        <f t="shared" si="152"/>
        <v>0.27305605786618448</v>
      </c>
      <c r="D63" s="167">
        <f t="shared" si="152"/>
        <v>0.11411764705882353</v>
      </c>
      <c r="E63" s="167">
        <f t="shared" si="152"/>
        <v>4.0694519804666304E-2</v>
      </c>
      <c r="F63" s="167">
        <f t="shared" si="152"/>
        <v>0.12025745257452575</v>
      </c>
      <c r="G63" s="167">
        <f t="shared" si="152"/>
        <v>7.6634735526863812E-2</v>
      </c>
      <c r="H63" s="167">
        <f t="shared" si="152"/>
        <v>9.9585062240663894E-3</v>
      </c>
      <c r="I63" s="167">
        <f t="shared" si="152"/>
        <v>1.1609907120743035E-2</v>
      </c>
      <c r="J63" s="167">
        <f t="shared" si="152"/>
        <v>0.42352941176470588</v>
      </c>
      <c r="K63" s="167">
        <f t="shared" si="152"/>
        <v>8.0645161290322578E-3</v>
      </c>
      <c r="L63" s="167">
        <f t="shared" si="152"/>
        <v>0.12363720714451404</v>
      </c>
      <c r="M63" s="167">
        <f t="shared" si="152"/>
        <v>6.4432989690721643E-2</v>
      </c>
      <c r="N63" s="167">
        <f t="shared" si="152"/>
        <v>0.12606837606837606</v>
      </c>
      <c r="O63" s="167">
        <f t="shared" si="152"/>
        <v>0.16741405082212257</v>
      </c>
      <c r="P63" s="167">
        <f t="shared" si="152"/>
        <v>0.25059101654846333</v>
      </c>
      <c r="Q63" s="167">
        <f t="shared" si="152"/>
        <v>0.29343992475899366</v>
      </c>
      <c r="R63" s="167">
        <f t="shared" si="152"/>
        <v>0.40254237288135591</v>
      </c>
      <c r="S63" s="167">
        <f t="shared" si="152"/>
        <v>0.13951979234263465</v>
      </c>
      <c r="T63" s="167">
        <f t="shared" si="152"/>
        <v>0.49023861171366595</v>
      </c>
      <c r="U63" s="167">
        <f t="shared" si="152"/>
        <v>0.13114754098360656</v>
      </c>
      <c r="V63" s="167">
        <f t="shared" si="152"/>
        <v>0.12777777777777777</v>
      </c>
      <c r="W63" s="167">
        <f t="shared" si="152"/>
        <v>0.14803400109360243</v>
      </c>
      <c r="X63" s="6"/>
    </row>
    <row r="64" spans="1:24" ht="39.950000000000003" customHeight="1">
      <c r="A64" s="72" t="s">
        <v>319</v>
      </c>
      <c r="B64" s="73">
        <f>SUM(C64:F64)</f>
        <v>180</v>
      </c>
      <c r="C64" s="27">
        <f>'Child Protection Referrals'!C112+'Welfare Concern Referrals'!C64</f>
        <v>40</v>
      </c>
      <c r="D64" s="27">
        <f>'Child Protection Referrals'!D112+'Welfare Concern Referrals'!D64</f>
        <v>13</v>
      </c>
      <c r="E64" s="27">
        <f>'Child Protection Referrals'!E112+'Welfare Concern Referrals'!E64</f>
        <v>1</v>
      </c>
      <c r="F64" s="27">
        <f>'Child Protection Referrals'!F112+'Welfare Concern Referrals'!F64</f>
        <v>126</v>
      </c>
      <c r="G64" s="73">
        <f t="shared" ref="G64" si="153">SUM(H64:K64)</f>
        <v>43</v>
      </c>
      <c r="H64" s="27">
        <f>'Child Protection Referrals'!H112+'Welfare Concern Referrals'!H64</f>
        <v>3</v>
      </c>
      <c r="I64" s="27">
        <f>'Child Protection Referrals'!I112+'Welfare Concern Referrals'!I64</f>
        <v>0</v>
      </c>
      <c r="J64" s="27">
        <f>'Child Protection Referrals'!J112+'Welfare Concern Referrals'!J64</f>
        <v>40</v>
      </c>
      <c r="K64" s="27">
        <f>'Child Protection Referrals'!K112+'Welfare Concern Referrals'!K64</f>
        <v>0</v>
      </c>
      <c r="L64" s="73">
        <f t="shared" ref="L64" si="154">SUM(M64:P64)</f>
        <v>158</v>
      </c>
      <c r="M64" s="27">
        <f>'Child Protection Referrals'!M112+'Welfare Concern Referrals'!M64</f>
        <v>62</v>
      </c>
      <c r="N64" s="27">
        <f>'Child Protection Referrals'!N112+'Welfare Concern Referrals'!N64</f>
        <v>2</v>
      </c>
      <c r="O64" s="27">
        <f>'Child Protection Referrals'!O112+'Welfare Concern Referrals'!O64</f>
        <v>19</v>
      </c>
      <c r="P64" s="27">
        <f>'Child Protection Referrals'!P112+'Welfare Concern Referrals'!P64</f>
        <v>75</v>
      </c>
      <c r="Q64" s="73">
        <f t="shared" ref="Q64" si="155">+SUM(R64:V64)</f>
        <v>390</v>
      </c>
      <c r="R64" s="27">
        <f>'Child Protection Referrals'!R112+'Welfare Concern Referrals'!R64</f>
        <v>244</v>
      </c>
      <c r="S64" s="27">
        <f>'Child Protection Referrals'!S112+'Welfare Concern Referrals'!S64</f>
        <v>90</v>
      </c>
      <c r="T64" s="27">
        <f>'Child Protection Referrals'!T112+'Welfare Concern Referrals'!T64</f>
        <v>47</v>
      </c>
      <c r="U64" s="27">
        <f>'Child Protection Referrals'!U112+'Welfare Concern Referrals'!U64</f>
        <v>6</v>
      </c>
      <c r="V64" s="27">
        <f>'Child Protection Referrals'!V112+'Welfare Concern Referrals'!V64</f>
        <v>3</v>
      </c>
      <c r="W64" s="5">
        <f t="shared" ref="W64" si="156">B64+G64+L64+Q64</f>
        <v>771</v>
      </c>
      <c r="X64" s="5"/>
    </row>
    <row r="65" spans="1:29" ht="39.950000000000003" customHeight="1">
      <c r="A65" s="124"/>
      <c r="B65" s="82">
        <f t="shared" ref="B65:W65" si="157">B64/B38</f>
        <v>8.5592011412268187E-2</v>
      </c>
      <c r="C65" s="83">
        <f t="shared" si="157"/>
        <v>0.14705882352941177</v>
      </c>
      <c r="D65" s="83">
        <f t="shared" si="157"/>
        <v>4.9808429118773943E-2</v>
      </c>
      <c r="E65" s="83">
        <f t="shared" si="157"/>
        <v>2.1929824561403508E-3</v>
      </c>
      <c r="F65" s="83">
        <f t="shared" si="157"/>
        <v>0.11310592459605028</v>
      </c>
      <c r="G65" s="82">
        <f t="shared" si="157"/>
        <v>3.5923141186299079E-2</v>
      </c>
      <c r="H65" s="83">
        <f t="shared" si="157"/>
        <v>9.4637223974763408E-3</v>
      </c>
      <c r="I65" s="83">
        <f t="shared" si="157"/>
        <v>0</v>
      </c>
      <c r="J65" s="83">
        <f t="shared" si="157"/>
        <v>0.31746031746031744</v>
      </c>
      <c r="K65" s="83">
        <f t="shared" si="157"/>
        <v>0</v>
      </c>
      <c r="L65" s="82">
        <f t="shared" si="157"/>
        <v>0.15295256534365925</v>
      </c>
      <c r="M65" s="83">
        <f t="shared" si="157"/>
        <v>0.10708117443868739</v>
      </c>
      <c r="N65" s="83">
        <f t="shared" si="157"/>
        <v>1.8518518518518517E-2</v>
      </c>
      <c r="O65" s="83">
        <f t="shared" si="157"/>
        <v>9.405940594059406E-2</v>
      </c>
      <c r="P65" s="83">
        <f t="shared" si="157"/>
        <v>0.52083333333333337</v>
      </c>
      <c r="Q65" s="82">
        <f t="shared" si="157"/>
        <v>0.4016477857878476</v>
      </c>
      <c r="R65" s="83">
        <f t="shared" si="157"/>
        <v>0.58937198067632846</v>
      </c>
      <c r="S65" s="83">
        <f t="shared" si="157"/>
        <v>0.22959183673469388</v>
      </c>
      <c r="T65" s="83">
        <f t="shared" si="157"/>
        <v>0.46078431372549017</v>
      </c>
      <c r="U65" s="83">
        <f t="shared" si="157"/>
        <v>0.25</v>
      </c>
      <c r="V65" s="83">
        <f t="shared" si="157"/>
        <v>7.6923076923076927E-2</v>
      </c>
      <c r="W65" s="7">
        <f t="shared" si="157"/>
        <v>0.14536199095022626</v>
      </c>
      <c r="X65" s="6"/>
    </row>
    <row r="66" spans="1:29" ht="39.950000000000003" customHeight="1">
      <c r="A66" s="72" t="s">
        <v>183</v>
      </c>
      <c r="B66" s="183">
        <f>SUM(C66:F66)</f>
        <v>0</v>
      </c>
      <c r="C66" s="130">
        <f>'Child Protection Referrals'!C114+'Welfare Concern Referrals'!C66</f>
        <v>0</v>
      </c>
      <c r="D66" s="130">
        <f>'Child Protection Referrals'!D114+'Welfare Concern Referrals'!D66</f>
        <v>0</v>
      </c>
      <c r="E66" s="130">
        <f>'Child Protection Referrals'!E114+'Welfare Concern Referrals'!E66</f>
        <v>0</v>
      </c>
      <c r="F66" s="130">
        <f>'Child Protection Referrals'!F114+'Welfare Concern Referrals'!F66</f>
        <v>0</v>
      </c>
      <c r="G66" s="183">
        <f t="shared" ref="G66" si="158">SUM(H66:K66)</f>
        <v>0</v>
      </c>
      <c r="H66" s="130">
        <f>'Child Protection Referrals'!H114+'Welfare Concern Referrals'!H66</f>
        <v>0</v>
      </c>
      <c r="I66" s="130">
        <f>'Child Protection Referrals'!I114+'Welfare Concern Referrals'!I66</f>
        <v>0</v>
      </c>
      <c r="J66" s="130">
        <f>'Child Protection Referrals'!J114+'Welfare Concern Referrals'!J66</f>
        <v>0</v>
      </c>
      <c r="K66" s="130">
        <f>'Child Protection Referrals'!K114+'Welfare Concern Referrals'!K66</f>
        <v>0</v>
      </c>
      <c r="L66" s="183">
        <f t="shared" ref="L66" si="159">SUM(M66:P66)</f>
        <v>0</v>
      </c>
      <c r="M66" s="130">
        <f>'Child Protection Referrals'!M114+'Welfare Concern Referrals'!M66</f>
        <v>0</v>
      </c>
      <c r="N66" s="130">
        <f>'Child Protection Referrals'!N114+'Welfare Concern Referrals'!N66</f>
        <v>0</v>
      </c>
      <c r="O66" s="130">
        <f>'Child Protection Referrals'!O114+'Welfare Concern Referrals'!O66</f>
        <v>0</v>
      </c>
      <c r="P66" s="130">
        <f>'Child Protection Referrals'!P114+'Welfare Concern Referrals'!P66</f>
        <v>0</v>
      </c>
      <c r="Q66" s="183">
        <f t="shared" ref="Q66" si="160">+SUM(R66:V66)</f>
        <v>0</v>
      </c>
      <c r="R66" s="130">
        <f>'Child Protection Referrals'!R114+'Welfare Concern Referrals'!R66</f>
        <v>0</v>
      </c>
      <c r="S66" s="130">
        <f>'Child Protection Referrals'!S114+'Welfare Concern Referrals'!S66</f>
        <v>0</v>
      </c>
      <c r="T66" s="130">
        <f>'Child Protection Referrals'!T114+'Welfare Concern Referrals'!T66</f>
        <v>0</v>
      </c>
      <c r="U66" s="130">
        <f>'Child Protection Referrals'!U114+'Welfare Concern Referrals'!U66</f>
        <v>0</v>
      </c>
      <c r="V66" s="130">
        <f>'Child Protection Referrals'!V114+'Welfare Concern Referrals'!V66</f>
        <v>0</v>
      </c>
      <c r="W66" s="187">
        <f t="shared" ref="W66" si="161">B66+G66+L66+Q66</f>
        <v>0</v>
      </c>
      <c r="X66" s="5"/>
    </row>
    <row r="67" spans="1:29" ht="39.950000000000003" customHeight="1">
      <c r="A67" s="124"/>
      <c r="B67" s="184" t="e">
        <f t="shared" ref="B67:W67" si="162">B66/B40</f>
        <v>#DIV/0!</v>
      </c>
      <c r="C67" s="144" t="e">
        <f t="shared" si="162"/>
        <v>#DIV/0!</v>
      </c>
      <c r="D67" s="144" t="e">
        <f t="shared" si="162"/>
        <v>#DIV/0!</v>
      </c>
      <c r="E67" s="144" t="e">
        <f t="shared" si="162"/>
        <v>#DIV/0!</v>
      </c>
      <c r="F67" s="144" t="e">
        <f t="shared" si="162"/>
        <v>#DIV/0!</v>
      </c>
      <c r="G67" s="184" t="e">
        <f t="shared" si="162"/>
        <v>#DIV/0!</v>
      </c>
      <c r="H67" s="144" t="e">
        <f t="shared" si="162"/>
        <v>#DIV/0!</v>
      </c>
      <c r="I67" s="144" t="e">
        <f t="shared" si="162"/>
        <v>#DIV/0!</v>
      </c>
      <c r="J67" s="144" t="e">
        <f t="shared" si="162"/>
        <v>#DIV/0!</v>
      </c>
      <c r="K67" s="144" t="e">
        <f t="shared" si="162"/>
        <v>#DIV/0!</v>
      </c>
      <c r="L67" s="184" t="e">
        <f t="shared" si="162"/>
        <v>#DIV/0!</v>
      </c>
      <c r="M67" s="144" t="e">
        <f t="shared" si="162"/>
        <v>#DIV/0!</v>
      </c>
      <c r="N67" s="144" t="e">
        <f t="shared" si="162"/>
        <v>#DIV/0!</v>
      </c>
      <c r="O67" s="144" t="e">
        <f t="shared" si="162"/>
        <v>#DIV/0!</v>
      </c>
      <c r="P67" s="144" t="e">
        <f t="shared" si="162"/>
        <v>#DIV/0!</v>
      </c>
      <c r="Q67" s="184" t="e">
        <f t="shared" si="162"/>
        <v>#DIV/0!</v>
      </c>
      <c r="R67" s="144" t="e">
        <f t="shared" si="162"/>
        <v>#DIV/0!</v>
      </c>
      <c r="S67" s="144" t="e">
        <f t="shared" si="162"/>
        <v>#DIV/0!</v>
      </c>
      <c r="T67" s="144" t="e">
        <f t="shared" si="162"/>
        <v>#DIV/0!</v>
      </c>
      <c r="U67" s="144" t="e">
        <f t="shared" si="162"/>
        <v>#DIV/0!</v>
      </c>
      <c r="V67" s="144" t="e">
        <f t="shared" si="162"/>
        <v>#DIV/0!</v>
      </c>
      <c r="W67" s="189" t="e">
        <f t="shared" si="162"/>
        <v>#DIV/0!</v>
      </c>
      <c r="X67" s="6"/>
    </row>
    <row r="68" spans="1:29" ht="39.950000000000003" customHeight="1">
      <c r="A68" s="72" t="s">
        <v>184</v>
      </c>
      <c r="B68" s="183">
        <f>SUM(C68:F68)</f>
        <v>0</v>
      </c>
      <c r="C68" s="130">
        <f>'Child Protection Referrals'!C116+'Welfare Concern Referrals'!C68</f>
        <v>0</v>
      </c>
      <c r="D68" s="130">
        <f>'Child Protection Referrals'!D116+'Welfare Concern Referrals'!D68</f>
        <v>0</v>
      </c>
      <c r="E68" s="130">
        <f>'Child Protection Referrals'!E116+'Welfare Concern Referrals'!E68</f>
        <v>0</v>
      </c>
      <c r="F68" s="130">
        <f>'Child Protection Referrals'!F116+'Welfare Concern Referrals'!F68</f>
        <v>0</v>
      </c>
      <c r="G68" s="183">
        <f t="shared" ref="G68" si="163">SUM(H68:K68)</f>
        <v>0</v>
      </c>
      <c r="H68" s="130">
        <f>'Child Protection Referrals'!H116+'Welfare Concern Referrals'!H68</f>
        <v>0</v>
      </c>
      <c r="I68" s="130">
        <f>'Child Protection Referrals'!I116+'Welfare Concern Referrals'!I68</f>
        <v>0</v>
      </c>
      <c r="J68" s="130">
        <f>'Child Protection Referrals'!J116+'Welfare Concern Referrals'!J68</f>
        <v>0</v>
      </c>
      <c r="K68" s="130">
        <f>'Child Protection Referrals'!K116+'Welfare Concern Referrals'!K68</f>
        <v>0</v>
      </c>
      <c r="L68" s="183">
        <f t="shared" ref="L68" si="164">SUM(M68:P68)</f>
        <v>0</v>
      </c>
      <c r="M68" s="130">
        <f>'Child Protection Referrals'!M116+'Welfare Concern Referrals'!M68</f>
        <v>0</v>
      </c>
      <c r="N68" s="130">
        <f>'Child Protection Referrals'!N116+'Welfare Concern Referrals'!N68</f>
        <v>0</v>
      </c>
      <c r="O68" s="130">
        <f>'Child Protection Referrals'!O116+'Welfare Concern Referrals'!O68</f>
        <v>0</v>
      </c>
      <c r="P68" s="130">
        <f>'Child Protection Referrals'!P116+'Welfare Concern Referrals'!P68</f>
        <v>0</v>
      </c>
      <c r="Q68" s="183">
        <f t="shared" ref="Q68" si="165">+SUM(R68:V68)</f>
        <v>0</v>
      </c>
      <c r="R68" s="130">
        <f>'Child Protection Referrals'!R116+'Welfare Concern Referrals'!R68</f>
        <v>0</v>
      </c>
      <c r="S68" s="130">
        <f>'Child Protection Referrals'!S116+'Welfare Concern Referrals'!S68</f>
        <v>0</v>
      </c>
      <c r="T68" s="130">
        <f>'Child Protection Referrals'!T116+'Welfare Concern Referrals'!T68</f>
        <v>0</v>
      </c>
      <c r="U68" s="130">
        <f>'Child Protection Referrals'!U116+'Welfare Concern Referrals'!U68</f>
        <v>0</v>
      </c>
      <c r="V68" s="130">
        <f>'Child Protection Referrals'!V116+'Welfare Concern Referrals'!V68</f>
        <v>0</v>
      </c>
      <c r="W68" s="187">
        <f t="shared" ref="W68" si="166">B68+G68+L68+Q68</f>
        <v>0</v>
      </c>
      <c r="X68" s="5"/>
    </row>
    <row r="69" spans="1:29" ht="39.950000000000003" customHeight="1">
      <c r="A69" s="124"/>
      <c r="B69" s="184" t="e">
        <f t="shared" ref="B69:W69" si="167">B68/B42</f>
        <v>#DIV/0!</v>
      </c>
      <c r="C69" s="144" t="e">
        <f t="shared" si="167"/>
        <v>#DIV/0!</v>
      </c>
      <c r="D69" s="144" t="e">
        <f t="shared" si="167"/>
        <v>#DIV/0!</v>
      </c>
      <c r="E69" s="144" t="e">
        <f t="shared" si="167"/>
        <v>#DIV/0!</v>
      </c>
      <c r="F69" s="144" t="e">
        <f t="shared" si="167"/>
        <v>#DIV/0!</v>
      </c>
      <c r="G69" s="184" t="e">
        <f t="shared" si="167"/>
        <v>#DIV/0!</v>
      </c>
      <c r="H69" s="144" t="e">
        <f t="shared" si="167"/>
        <v>#DIV/0!</v>
      </c>
      <c r="I69" s="144" t="e">
        <f t="shared" si="167"/>
        <v>#DIV/0!</v>
      </c>
      <c r="J69" s="144" t="e">
        <f t="shared" si="167"/>
        <v>#DIV/0!</v>
      </c>
      <c r="K69" s="144" t="e">
        <f t="shared" si="167"/>
        <v>#DIV/0!</v>
      </c>
      <c r="L69" s="184" t="e">
        <f t="shared" si="167"/>
        <v>#DIV/0!</v>
      </c>
      <c r="M69" s="144" t="e">
        <f t="shared" si="167"/>
        <v>#DIV/0!</v>
      </c>
      <c r="N69" s="144" t="e">
        <f t="shared" si="167"/>
        <v>#DIV/0!</v>
      </c>
      <c r="O69" s="144" t="e">
        <f t="shared" si="167"/>
        <v>#DIV/0!</v>
      </c>
      <c r="P69" s="144" t="e">
        <f t="shared" si="167"/>
        <v>#DIV/0!</v>
      </c>
      <c r="Q69" s="184" t="e">
        <f t="shared" si="167"/>
        <v>#DIV/0!</v>
      </c>
      <c r="R69" s="144" t="e">
        <f t="shared" si="167"/>
        <v>#DIV/0!</v>
      </c>
      <c r="S69" s="144" t="e">
        <f t="shared" si="167"/>
        <v>#DIV/0!</v>
      </c>
      <c r="T69" s="144" t="e">
        <f t="shared" si="167"/>
        <v>#DIV/0!</v>
      </c>
      <c r="U69" s="144" t="e">
        <f t="shared" si="167"/>
        <v>#DIV/0!</v>
      </c>
      <c r="V69" s="144" t="e">
        <f t="shared" si="167"/>
        <v>#DIV/0!</v>
      </c>
      <c r="W69" s="189" t="e">
        <f t="shared" si="167"/>
        <v>#DIV/0!</v>
      </c>
      <c r="X69" s="6"/>
    </row>
    <row r="70" spans="1:29" ht="39.950000000000003" customHeight="1">
      <c r="A70" s="72" t="s">
        <v>333</v>
      </c>
      <c r="B70" s="183">
        <f>SUM(C70:F70)</f>
        <v>0</v>
      </c>
      <c r="C70" s="130">
        <f>'Child Protection Referrals'!C118+'Welfare Concern Referrals'!C70</f>
        <v>0</v>
      </c>
      <c r="D70" s="130">
        <f>'Child Protection Referrals'!D118+'Welfare Concern Referrals'!D70</f>
        <v>0</v>
      </c>
      <c r="E70" s="130">
        <f>'Child Protection Referrals'!E118+'Welfare Concern Referrals'!E70</f>
        <v>0</v>
      </c>
      <c r="F70" s="130">
        <f>'Child Protection Referrals'!F118+'Welfare Concern Referrals'!F70</f>
        <v>0</v>
      </c>
      <c r="G70" s="183">
        <f t="shared" ref="G70" si="168">SUM(H70:K70)</f>
        <v>0</v>
      </c>
      <c r="H70" s="130">
        <f>'Child Protection Referrals'!H118+'Welfare Concern Referrals'!H70</f>
        <v>0</v>
      </c>
      <c r="I70" s="130">
        <f>'Child Protection Referrals'!I118+'Welfare Concern Referrals'!I70</f>
        <v>0</v>
      </c>
      <c r="J70" s="130">
        <f>'Child Protection Referrals'!J118+'Welfare Concern Referrals'!J70</f>
        <v>0</v>
      </c>
      <c r="K70" s="130">
        <f>'Child Protection Referrals'!K118+'Welfare Concern Referrals'!K70</f>
        <v>0</v>
      </c>
      <c r="L70" s="183">
        <f t="shared" ref="L70" si="169">SUM(M70:P70)</f>
        <v>0</v>
      </c>
      <c r="M70" s="130">
        <f>'Child Protection Referrals'!M118+'Welfare Concern Referrals'!M70</f>
        <v>0</v>
      </c>
      <c r="N70" s="130">
        <f>'Child Protection Referrals'!N118+'Welfare Concern Referrals'!N70</f>
        <v>0</v>
      </c>
      <c r="O70" s="130">
        <f>'Child Protection Referrals'!O118+'Welfare Concern Referrals'!O70</f>
        <v>0</v>
      </c>
      <c r="P70" s="130">
        <f>'Child Protection Referrals'!P118+'Welfare Concern Referrals'!P70</f>
        <v>0</v>
      </c>
      <c r="Q70" s="183">
        <f t="shared" ref="Q70" si="170">+SUM(R70:V70)</f>
        <v>0</v>
      </c>
      <c r="R70" s="130">
        <f>'Child Protection Referrals'!R118+'Welfare Concern Referrals'!R70</f>
        <v>0</v>
      </c>
      <c r="S70" s="130">
        <f>'Child Protection Referrals'!S118+'Welfare Concern Referrals'!S70</f>
        <v>0</v>
      </c>
      <c r="T70" s="130">
        <f>'Child Protection Referrals'!T118+'Welfare Concern Referrals'!T70</f>
        <v>0</v>
      </c>
      <c r="U70" s="130">
        <f>'Child Protection Referrals'!U118+'Welfare Concern Referrals'!U70</f>
        <v>0</v>
      </c>
      <c r="V70" s="130">
        <f>'Child Protection Referrals'!V118+'Welfare Concern Referrals'!V70</f>
        <v>0</v>
      </c>
      <c r="W70" s="187">
        <f t="shared" ref="W70" si="171">B70+G70+L70+Q70</f>
        <v>0</v>
      </c>
      <c r="X70" s="5"/>
    </row>
    <row r="71" spans="1:29" ht="39.950000000000003" customHeight="1">
      <c r="A71" s="124"/>
      <c r="B71" s="184" t="e">
        <f t="shared" ref="B71:W71" si="172">B70/B44</f>
        <v>#DIV/0!</v>
      </c>
      <c r="C71" s="144" t="e">
        <f t="shared" si="172"/>
        <v>#DIV/0!</v>
      </c>
      <c r="D71" s="144" t="e">
        <f t="shared" si="172"/>
        <v>#DIV/0!</v>
      </c>
      <c r="E71" s="144" t="e">
        <f t="shared" si="172"/>
        <v>#DIV/0!</v>
      </c>
      <c r="F71" s="144" t="e">
        <f t="shared" si="172"/>
        <v>#DIV/0!</v>
      </c>
      <c r="G71" s="184" t="e">
        <f t="shared" si="172"/>
        <v>#DIV/0!</v>
      </c>
      <c r="H71" s="144" t="e">
        <f t="shared" si="172"/>
        <v>#DIV/0!</v>
      </c>
      <c r="I71" s="144" t="e">
        <f t="shared" si="172"/>
        <v>#DIV/0!</v>
      </c>
      <c r="J71" s="144" t="e">
        <f t="shared" si="172"/>
        <v>#DIV/0!</v>
      </c>
      <c r="K71" s="144" t="e">
        <f t="shared" si="172"/>
        <v>#DIV/0!</v>
      </c>
      <c r="L71" s="184" t="e">
        <f t="shared" si="172"/>
        <v>#DIV/0!</v>
      </c>
      <c r="M71" s="144" t="e">
        <f t="shared" si="172"/>
        <v>#DIV/0!</v>
      </c>
      <c r="N71" s="144" t="e">
        <f t="shared" si="172"/>
        <v>#DIV/0!</v>
      </c>
      <c r="O71" s="144" t="e">
        <f t="shared" si="172"/>
        <v>#DIV/0!</v>
      </c>
      <c r="P71" s="144" t="e">
        <f t="shared" si="172"/>
        <v>#DIV/0!</v>
      </c>
      <c r="Q71" s="184" t="e">
        <f t="shared" si="172"/>
        <v>#DIV/0!</v>
      </c>
      <c r="R71" s="144" t="e">
        <f t="shared" si="172"/>
        <v>#DIV/0!</v>
      </c>
      <c r="S71" s="144" t="e">
        <f t="shared" si="172"/>
        <v>#DIV/0!</v>
      </c>
      <c r="T71" s="144" t="e">
        <f t="shared" si="172"/>
        <v>#DIV/0!</v>
      </c>
      <c r="U71" s="144" t="e">
        <f t="shared" si="172"/>
        <v>#DIV/0!</v>
      </c>
      <c r="V71" s="144" t="e">
        <f t="shared" si="172"/>
        <v>#DIV/0!</v>
      </c>
      <c r="W71" s="189" t="e">
        <f t="shared" si="172"/>
        <v>#DIV/0!</v>
      </c>
      <c r="X71" s="6"/>
    </row>
    <row r="72" spans="1:29" ht="39.950000000000003" customHeight="1">
      <c r="A72" s="74" t="s">
        <v>321</v>
      </c>
      <c r="B72" s="75">
        <f>SUM(C72:F72)</f>
        <v>180</v>
      </c>
      <c r="C72" s="75">
        <f>C64+C66+C68+C70</f>
        <v>40</v>
      </c>
      <c r="D72" s="75">
        <f t="shared" ref="D72:F72" si="173">D64+D66+D68+D70</f>
        <v>13</v>
      </c>
      <c r="E72" s="75">
        <f t="shared" si="173"/>
        <v>1</v>
      </c>
      <c r="F72" s="75">
        <f t="shared" si="173"/>
        <v>126</v>
      </c>
      <c r="G72" s="75">
        <f t="shared" ref="G72" si="174">SUM(H72:K72)</f>
        <v>43</v>
      </c>
      <c r="H72" s="75">
        <f>H64+H66+H68+H70</f>
        <v>3</v>
      </c>
      <c r="I72" s="75">
        <f t="shared" ref="I72:K72" si="175">I64+I66+I68+I70</f>
        <v>0</v>
      </c>
      <c r="J72" s="75">
        <f t="shared" si="175"/>
        <v>40</v>
      </c>
      <c r="K72" s="75">
        <f t="shared" si="175"/>
        <v>0</v>
      </c>
      <c r="L72" s="75">
        <f t="shared" ref="L72" si="176">SUM(M72:P72)</f>
        <v>158</v>
      </c>
      <c r="M72" s="75">
        <f>M64+M66+M68+M70</f>
        <v>62</v>
      </c>
      <c r="N72" s="75">
        <f t="shared" ref="N72:P72" si="177">N64+N66+N68+N70</f>
        <v>2</v>
      </c>
      <c r="O72" s="75">
        <f t="shared" si="177"/>
        <v>19</v>
      </c>
      <c r="P72" s="75">
        <f t="shared" si="177"/>
        <v>75</v>
      </c>
      <c r="Q72" s="75">
        <f t="shared" ref="Q72" si="178">+SUM(R72:V72)</f>
        <v>390</v>
      </c>
      <c r="R72" s="75">
        <f>R64+R66+R68+R70</f>
        <v>244</v>
      </c>
      <c r="S72" s="75">
        <f t="shared" ref="S72:V72" si="179">S64+S66+S68+S70</f>
        <v>90</v>
      </c>
      <c r="T72" s="75">
        <f t="shared" si="179"/>
        <v>47</v>
      </c>
      <c r="U72" s="75">
        <f t="shared" si="179"/>
        <v>6</v>
      </c>
      <c r="V72" s="75">
        <f t="shared" si="179"/>
        <v>3</v>
      </c>
      <c r="W72" s="75">
        <f t="shared" ref="W72" si="180">B72+G72+L72+Q72</f>
        <v>771</v>
      </c>
      <c r="X72" s="5"/>
    </row>
    <row r="73" spans="1:29" ht="39.950000000000003" customHeight="1">
      <c r="A73" s="125"/>
      <c r="B73" s="86">
        <f t="shared" ref="B73:W73" si="181">B72/B46</f>
        <v>8.5592011412268187E-2</v>
      </c>
      <c r="C73" s="86">
        <f t="shared" si="181"/>
        <v>0.14705882352941177</v>
      </c>
      <c r="D73" s="86">
        <f t="shared" si="181"/>
        <v>4.9808429118773943E-2</v>
      </c>
      <c r="E73" s="86">
        <f t="shared" si="181"/>
        <v>2.1929824561403508E-3</v>
      </c>
      <c r="F73" s="86">
        <f t="shared" si="181"/>
        <v>0.11310592459605028</v>
      </c>
      <c r="G73" s="86">
        <f t="shared" si="181"/>
        <v>3.5923141186299079E-2</v>
      </c>
      <c r="H73" s="86">
        <f t="shared" si="181"/>
        <v>9.4637223974763408E-3</v>
      </c>
      <c r="I73" s="86">
        <f t="shared" si="181"/>
        <v>0</v>
      </c>
      <c r="J73" s="86">
        <f t="shared" si="181"/>
        <v>0.31746031746031744</v>
      </c>
      <c r="K73" s="86">
        <f t="shared" si="181"/>
        <v>0</v>
      </c>
      <c r="L73" s="86">
        <f t="shared" si="181"/>
        <v>0.15295256534365925</v>
      </c>
      <c r="M73" s="86">
        <f t="shared" si="181"/>
        <v>0.10708117443868739</v>
      </c>
      <c r="N73" s="86">
        <f t="shared" si="181"/>
        <v>1.8518518518518517E-2</v>
      </c>
      <c r="O73" s="86">
        <f t="shared" si="181"/>
        <v>9.405940594059406E-2</v>
      </c>
      <c r="P73" s="86">
        <f t="shared" si="181"/>
        <v>0.52083333333333337</v>
      </c>
      <c r="Q73" s="86">
        <f t="shared" si="181"/>
        <v>0.4016477857878476</v>
      </c>
      <c r="R73" s="86">
        <f t="shared" si="181"/>
        <v>0.58937198067632846</v>
      </c>
      <c r="S73" s="86">
        <f t="shared" si="181"/>
        <v>0.22959183673469388</v>
      </c>
      <c r="T73" s="86">
        <f t="shared" si="181"/>
        <v>0.46078431372549017</v>
      </c>
      <c r="U73" s="86">
        <f t="shared" si="181"/>
        <v>0.25</v>
      </c>
      <c r="V73" s="86">
        <f t="shared" si="181"/>
        <v>7.6923076923076927E-2</v>
      </c>
      <c r="W73" s="86">
        <f t="shared" si="181"/>
        <v>0.14536199095022626</v>
      </c>
      <c r="X73" s="6"/>
    </row>
    <row r="74" spans="1:29" ht="80.099999999999994" customHeight="1">
      <c r="A74" s="266" t="s">
        <v>337</v>
      </c>
      <c r="B74" s="266"/>
      <c r="C74" s="266"/>
      <c r="D74" s="266"/>
      <c r="E74" s="266"/>
      <c r="F74" s="266"/>
      <c r="G74" s="266"/>
      <c r="H74" s="266"/>
      <c r="I74" s="266"/>
      <c r="J74" s="266"/>
      <c r="K74" s="266"/>
      <c r="L74" s="266"/>
      <c r="M74" s="266"/>
      <c r="N74" s="266"/>
      <c r="O74" s="266"/>
      <c r="P74" s="266"/>
      <c r="Q74" s="266"/>
      <c r="R74" s="266"/>
      <c r="S74" s="266"/>
      <c r="T74" s="266"/>
      <c r="U74" s="266"/>
      <c r="V74" s="266"/>
      <c r="W74" s="266"/>
      <c r="X74" s="12"/>
    </row>
    <row r="75" spans="1:29" ht="39.950000000000003" customHeight="1">
      <c r="A75" s="163" t="s">
        <v>318</v>
      </c>
      <c r="B75" s="164">
        <f>SUM(C75:F75)</f>
        <v>706</v>
      </c>
      <c r="C75" s="164">
        <f>'Child Protection Referrals'!C123+'Welfare Concern Referrals'!C75</f>
        <v>196</v>
      </c>
      <c r="D75" s="164">
        <f>'Child Protection Referrals'!D123+'Welfare Concern Referrals'!D75</f>
        <v>45</v>
      </c>
      <c r="E75" s="164">
        <f>'Child Protection Referrals'!E123+'Welfare Concern Referrals'!E75</f>
        <v>107</v>
      </c>
      <c r="F75" s="164">
        <f>'Child Protection Referrals'!F123+'Welfare Concern Referrals'!F75</f>
        <v>358</v>
      </c>
      <c r="G75" s="164">
        <f t="shared" ref="G75" si="182">SUM(H75:K75)</f>
        <v>360</v>
      </c>
      <c r="H75" s="164">
        <f>'Child Protection Referrals'!H123+'Welfare Concern Referrals'!H75</f>
        <v>15</v>
      </c>
      <c r="I75" s="164">
        <f>'Child Protection Referrals'!I123+'Welfare Concern Referrals'!I75</f>
        <v>19</v>
      </c>
      <c r="J75" s="164">
        <f>'Child Protection Referrals'!J123+'Welfare Concern Referrals'!J75</f>
        <v>324</v>
      </c>
      <c r="K75" s="164">
        <f>'Child Protection Referrals'!K123+'Welfare Concern Referrals'!K75</f>
        <v>2</v>
      </c>
      <c r="L75" s="164">
        <f t="shared" ref="L75" si="183">SUM(M75:P75)</f>
        <v>320</v>
      </c>
      <c r="M75" s="164">
        <f>'Child Protection Referrals'!M123+'Welfare Concern Referrals'!M75</f>
        <v>100</v>
      </c>
      <c r="N75" s="164">
        <f>'Child Protection Referrals'!N123+'Welfare Concern Referrals'!N75</f>
        <v>47</v>
      </c>
      <c r="O75" s="164">
        <f>'Child Protection Referrals'!O123+'Welfare Concern Referrals'!O75</f>
        <v>48</v>
      </c>
      <c r="P75" s="164">
        <f>'Child Protection Referrals'!P123+'Welfare Concern Referrals'!P75</f>
        <v>125</v>
      </c>
      <c r="Q75" s="164">
        <f t="shared" ref="Q75" si="184">+SUM(R75:V75)</f>
        <v>1238</v>
      </c>
      <c r="R75" s="164">
        <f>'Child Protection Referrals'!R123+'Welfare Concern Referrals'!R75</f>
        <v>759</v>
      </c>
      <c r="S75" s="164">
        <f>'Child Protection Referrals'!S123+'Welfare Concern Referrals'!S75</f>
        <v>204</v>
      </c>
      <c r="T75" s="164">
        <f>'Child Protection Referrals'!T123+'Welfare Concern Referrals'!T75</f>
        <v>260</v>
      </c>
      <c r="U75" s="164">
        <f>'Child Protection Referrals'!U123+'Welfare Concern Referrals'!U75</f>
        <v>3</v>
      </c>
      <c r="V75" s="164">
        <f>'Child Protection Referrals'!V123+'Welfare Concern Referrals'!V75</f>
        <v>12</v>
      </c>
      <c r="W75" s="164">
        <f t="shared" ref="W75" si="185">B75+G75+L75+Q75</f>
        <v>2624</v>
      </c>
      <c r="X75" s="12"/>
    </row>
    <row r="76" spans="1:29" ht="39.950000000000003" customHeight="1">
      <c r="A76" s="168"/>
      <c r="B76" s="167">
        <f t="shared" ref="B76:W76" si="186">B75/B49</f>
        <v>0.16267281105990783</v>
      </c>
      <c r="C76" s="167">
        <f t="shared" si="186"/>
        <v>0.44243792325056436</v>
      </c>
      <c r="D76" s="167">
        <f t="shared" si="186"/>
        <v>0.11658031088082901</v>
      </c>
      <c r="E76" s="167">
        <f t="shared" si="186"/>
        <v>0.12876052948255115</v>
      </c>
      <c r="F76" s="167">
        <f t="shared" si="186"/>
        <v>0.1335820895522388</v>
      </c>
      <c r="G76" s="167">
        <f t="shared" si="186"/>
        <v>7.9646017699115043E-2</v>
      </c>
      <c r="H76" s="167">
        <f t="shared" si="186"/>
        <v>1.1848341232227487E-2</v>
      </c>
      <c r="I76" s="167">
        <f t="shared" si="186"/>
        <v>8.6246028143440769E-3</v>
      </c>
      <c r="J76" s="167">
        <f t="shared" si="186"/>
        <v>0.40601503759398494</v>
      </c>
      <c r="K76" s="167">
        <f t="shared" si="186"/>
        <v>7.9051383399209481E-3</v>
      </c>
      <c r="L76" s="167">
        <f t="shared" si="186"/>
        <v>0.18615474112856312</v>
      </c>
      <c r="M76" s="167">
        <f t="shared" si="186"/>
        <v>0.10834236186348863</v>
      </c>
      <c r="N76" s="167">
        <f t="shared" si="186"/>
        <v>0.16151202749140894</v>
      </c>
      <c r="O76" s="167">
        <f t="shared" si="186"/>
        <v>0.34782608695652173</v>
      </c>
      <c r="P76" s="167">
        <f t="shared" si="186"/>
        <v>0.34059945504087191</v>
      </c>
      <c r="Q76" s="167">
        <f t="shared" si="186"/>
        <v>0.28911723493694536</v>
      </c>
      <c r="R76" s="167">
        <f t="shared" si="186"/>
        <v>0.34784601283226396</v>
      </c>
      <c r="S76" s="167">
        <f t="shared" si="186"/>
        <v>0.13438735177865613</v>
      </c>
      <c r="T76" s="167">
        <f t="shared" si="186"/>
        <v>0.54166666666666663</v>
      </c>
      <c r="U76" s="167">
        <f t="shared" si="186"/>
        <v>0.15</v>
      </c>
      <c r="V76" s="167">
        <f t="shared" si="186"/>
        <v>0.14634146341463414</v>
      </c>
      <c r="W76" s="167">
        <f t="shared" si="186"/>
        <v>0.1765695444451921</v>
      </c>
      <c r="X76" s="12"/>
    </row>
    <row r="77" spans="1:29" ht="39.950000000000003" customHeight="1">
      <c r="A77" s="72" t="s">
        <v>322</v>
      </c>
      <c r="B77" s="73">
        <f>SUM(C77:F77)</f>
        <v>187</v>
      </c>
      <c r="C77" s="27">
        <f>'Child Protection Referrals'!C125+'Welfare Concern Referrals'!C77</f>
        <v>54</v>
      </c>
      <c r="D77" s="27">
        <f>'Child Protection Referrals'!D125+'Welfare Concern Referrals'!D77</f>
        <v>5</v>
      </c>
      <c r="E77" s="27">
        <f>'Child Protection Referrals'!E125+'Welfare Concern Referrals'!E77</f>
        <v>3</v>
      </c>
      <c r="F77" s="27">
        <f>'Child Protection Referrals'!F125+'Welfare Concern Referrals'!F77</f>
        <v>125</v>
      </c>
      <c r="G77" s="73">
        <f t="shared" ref="G77" si="187">SUM(H77:K77)</f>
        <v>43</v>
      </c>
      <c r="H77" s="27">
        <f>'Child Protection Referrals'!H125+'Welfare Concern Referrals'!H77</f>
        <v>3</v>
      </c>
      <c r="I77" s="27">
        <f>'Child Protection Referrals'!I125+'Welfare Concern Referrals'!I77</f>
        <v>0</v>
      </c>
      <c r="J77" s="27">
        <f>'Child Protection Referrals'!J125+'Welfare Concern Referrals'!J77</f>
        <v>40</v>
      </c>
      <c r="K77" s="27">
        <f>'Child Protection Referrals'!K125+'Welfare Concern Referrals'!K77</f>
        <v>0</v>
      </c>
      <c r="L77" s="73">
        <f t="shared" ref="L77" si="188">SUM(M77:P77)</f>
        <v>93</v>
      </c>
      <c r="M77" s="27">
        <f>'Child Protection Referrals'!M125+'Welfare Concern Referrals'!M77</f>
        <v>33</v>
      </c>
      <c r="N77" s="27">
        <f>'Child Protection Referrals'!N125+'Welfare Concern Referrals'!N77</f>
        <v>0</v>
      </c>
      <c r="O77" s="27">
        <f>'Child Protection Referrals'!O125+'Welfare Concern Referrals'!O77</f>
        <v>6</v>
      </c>
      <c r="P77" s="27">
        <f>'Child Protection Referrals'!P125+'Welfare Concern Referrals'!P77</f>
        <v>54</v>
      </c>
      <c r="Q77" s="73">
        <f t="shared" ref="Q77" si="189">+SUM(R77:V77)</f>
        <v>383</v>
      </c>
      <c r="R77" s="27">
        <f>'Child Protection Referrals'!R125+'Welfare Concern Referrals'!R77</f>
        <v>244</v>
      </c>
      <c r="S77" s="27">
        <f>'Child Protection Referrals'!S125+'Welfare Concern Referrals'!S77</f>
        <v>89</v>
      </c>
      <c r="T77" s="27">
        <f>'Child Protection Referrals'!T125+'Welfare Concern Referrals'!T77</f>
        <v>47</v>
      </c>
      <c r="U77" s="27">
        <f>'Child Protection Referrals'!U125+'Welfare Concern Referrals'!U77</f>
        <v>2</v>
      </c>
      <c r="V77" s="27">
        <f>'Child Protection Referrals'!V125+'Welfare Concern Referrals'!V77</f>
        <v>1</v>
      </c>
      <c r="W77" s="5">
        <f t="shared" ref="W77" si="190">B77+G77+L77+Q77</f>
        <v>706</v>
      </c>
      <c r="X77" s="5"/>
    </row>
    <row r="78" spans="1:29" ht="39.950000000000003" customHeight="1">
      <c r="A78" s="124"/>
      <c r="B78" s="82">
        <f t="shared" ref="B78:W78" si="191">B77/B51</f>
        <v>0.12310730743910467</v>
      </c>
      <c r="C78" s="83">
        <f t="shared" si="191"/>
        <v>0.375</v>
      </c>
      <c r="D78" s="83">
        <f t="shared" si="191"/>
        <v>0.04</v>
      </c>
      <c r="E78" s="83">
        <f t="shared" si="191"/>
        <v>1.7441860465116279E-2</v>
      </c>
      <c r="F78" s="83">
        <f t="shared" si="191"/>
        <v>0.11595547309833024</v>
      </c>
      <c r="G78" s="82">
        <f t="shared" si="191"/>
        <v>3.5923141186299079E-2</v>
      </c>
      <c r="H78" s="83">
        <f t="shared" si="191"/>
        <v>9.4637223974763408E-3</v>
      </c>
      <c r="I78" s="83">
        <f t="shared" si="191"/>
        <v>0</v>
      </c>
      <c r="J78" s="83">
        <f t="shared" si="191"/>
        <v>0.31746031746031744</v>
      </c>
      <c r="K78" s="83">
        <f t="shared" si="191"/>
        <v>0</v>
      </c>
      <c r="L78" s="82">
        <f t="shared" si="191"/>
        <v>0.23308270676691728</v>
      </c>
      <c r="M78" s="83">
        <f t="shared" si="191"/>
        <v>0.14601769911504425</v>
      </c>
      <c r="N78" s="83">
        <f t="shared" si="191"/>
        <v>0</v>
      </c>
      <c r="O78" s="83">
        <f t="shared" si="191"/>
        <v>0.31578947368421051</v>
      </c>
      <c r="P78" s="83">
        <f t="shared" si="191"/>
        <v>0.53465346534653468</v>
      </c>
      <c r="Q78" s="82">
        <f t="shared" si="191"/>
        <v>0.41540130151843818</v>
      </c>
      <c r="R78" s="83">
        <f t="shared" si="191"/>
        <v>0.58937198067632846</v>
      </c>
      <c r="S78" s="83">
        <f t="shared" si="191"/>
        <v>0.22704081632653061</v>
      </c>
      <c r="T78" s="83">
        <f t="shared" si="191"/>
        <v>0.46078431372549017</v>
      </c>
      <c r="U78" s="83">
        <f t="shared" si="191"/>
        <v>1</v>
      </c>
      <c r="V78" s="83">
        <f t="shared" si="191"/>
        <v>8.3333333333333329E-2</v>
      </c>
      <c r="W78" s="7">
        <f t="shared" si="191"/>
        <v>0.1748823383700768</v>
      </c>
      <c r="X78" s="7"/>
    </row>
    <row r="79" spans="1:29" ht="39.950000000000003" customHeight="1">
      <c r="A79" s="72" t="s">
        <v>314</v>
      </c>
      <c r="B79" s="183">
        <f>SUM(C79:F79)</f>
        <v>0</v>
      </c>
      <c r="C79" s="130">
        <f>'Child Protection Referrals'!C127+'Welfare Concern Referrals'!C79</f>
        <v>0</v>
      </c>
      <c r="D79" s="130">
        <f>'Child Protection Referrals'!D127+'Welfare Concern Referrals'!D79</f>
        <v>0</v>
      </c>
      <c r="E79" s="130">
        <f>'Child Protection Referrals'!E127+'Welfare Concern Referrals'!E79</f>
        <v>0</v>
      </c>
      <c r="F79" s="130">
        <f>'Child Protection Referrals'!F127+'Welfare Concern Referrals'!F79</f>
        <v>0</v>
      </c>
      <c r="G79" s="183">
        <f t="shared" ref="G79" si="192">SUM(H79:K79)</f>
        <v>0</v>
      </c>
      <c r="H79" s="130">
        <f>'Child Protection Referrals'!H127+'Welfare Concern Referrals'!H79</f>
        <v>0</v>
      </c>
      <c r="I79" s="130">
        <f>'Child Protection Referrals'!I127+'Welfare Concern Referrals'!I79</f>
        <v>0</v>
      </c>
      <c r="J79" s="130">
        <f>'Child Protection Referrals'!J127+'Welfare Concern Referrals'!J79</f>
        <v>0</v>
      </c>
      <c r="K79" s="130">
        <f>'Child Protection Referrals'!K127+'Welfare Concern Referrals'!K79</f>
        <v>0</v>
      </c>
      <c r="L79" s="183">
        <f t="shared" ref="L79" si="193">SUM(M79:P79)</f>
        <v>0</v>
      </c>
      <c r="M79" s="130">
        <f>'Child Protection Referrals'!M127+'Welfare Concern Referrals'!M79</f>
        <v>0</v>
      </c>
      <c r="N79" s="130">
        <f>'Child Protection Referrals'!N127+'Welfare Concern Referrals'!N79</f>
        <v>0</v>
      </c>
      <c r="O79" s="130">
        <f>'Child Protection Referrals'!O127+'Welfare Concern Referrals'!O79</f>
        <v>0</v>
      </c>
      <c r="P79" s="130">
        <f>'Child Protection Referrals'!P127+'Welfare Concern Referrals'!P79</f>
        <v>0</v>
      </c>
      <c r="Q79" s="183">
        <f t="shared" ref="Q79" si="194">+SUM(R79:V79)</f>
        <v>0</v>
      </c>
      <c r="R79" s="130">
        <f>'Child Protection Referrals'!R127+'Welfare Concern Referrals'!R79</f>
        <v>0</v>
      </c>
      <c r="S79" s="130">
        <f>'Child Protection Referrals'!S127+'Welfare Concern Referrals'!S79</f>
        <v>0</v>
      </c>
      <c r="T79" s="130">
        <f>'Child Protection Referrals'!T127+'Welfare Concern Referrals'!T79</f>
        <v>0</v>
      </c>
      <c r="U79" s="130">
        <f>'Child Protection Referrals'!U127+'Welfare Concern Referrals'!U79</f>
        <v>0</v>
      </c>
      <c r="V79" s="130">
        <f>'Child Protection Referrals'!V127+'Welfare Concern Referrals'!V79</f>
        <v>0</v>
      </c>
      <c r="W79" s="187">
        <f t="shared" ref="W79" si="195">B79+G79+L79+Q79</f>
        <v>0</v>
      </c>
      <c r="X79" s="5"/>
    </row>
    <row r="80" spans="1:29" ht="39.950000000000003" customHeight="1">
      <c r="A80" s="124"/>
      <c r="B80" s="184" t="e">
        <f t="shared" ref="B80:W80" si="196">B79/B53</f>
        <v>#DIV/0!</v>
      </c>
      <c r="C80" s="144" t="e">
        <f t="shared" si="196"/>
        <v>#DIV/0!</v>
      </c>
      <c r="D80" s="144" t="e">
        <f t="shared" si="196"/>
        <v>#DIV/0!</v>
      </c>
      <c r="E80" s="144" t="e">
        <f t="shared" si="196"/>
        <v>#DIV/0!</v>
      </c>
      <c r="F80" s="144" t="e">
        <f t="shared" si="196"/>
        <v>#DIV/0!</v>
      </c>
      <c r="G80" s="184" t="e">
        <f t="shared" si="196"/>
        <v>#DIV/0!</v>
      </c>
      <c r="H80" s="144" t="e">
        <f t="shared" si="196"/>
        <v>#DIV/0!</v>
      </c>
      <c r="I80" s="144" t="e">
        <f t="shared" si="196"/>
        <v>#DIV/0!</v>
      </c>
      <c r="J80" s="144" t="e">
        <f t="shared" si="196"/>
        <v>#DIV/0!</v>
      </c>
      <c r="K80" s="144" t="e">
        <f t="shared" si="196"/>
        <v>#DIV/0!</v>
      </c>
      <c r="L80" s="184" t="e">
        <f t="shared" si="196"/>
        <v>#DIV/0!</v>
      </c>
      <c r="M80" s="144" t="e">
        <f t="shared" si="196"/>
        <v>#DIV/0!</v>
      </c>
      <c r="N80" s="144" t="e">
        <f t="shared" si="196"/>
        <v>#DIV/0!</v>
      </c>
      <c r="O80" s="144" t="e">
        <f t="shared" si="196"/>
        <v>#DIV/0!</v>
      </c>
      <c r="P80" s="144" t="e">
        <f t="shared" si="196"/>
        <v>#DIV/0!</v>
      </c>
      <c r="Q80" s="184" t="e">
        <f t="shared" si="196"/>
        <v>#DIV/0!</v>
      </c>
      <c r="R80" s="144" t="e">
        <f t="shared" si="196"/>
        <v>#DIV/0!</v>
      </c>
      <c r="S80" s="144" t="e">
        <f t="shared" si="196"/>
        <v>#DIV/0!</v>
      </c>
      <c r="T80" s="144" t="e">
        <f t="shared" si="196"/>
        <v>#DIV/0!</v>
      </c>
      <c r="U80" s="144" t="e">
        <f t="shared" si="196"/>
        <v>#DIV/0!</v>
      </c>
      <c r="V80" s="144" t="e">
        <f t="shared" si="196"/>
        <v>#DIV/0!</v>
      </c>
      <c r="W80" s="189" t="e">
        <f t="shared" si="196"/>
        <v>#DIV/0!</v>
      </c>
      <c r="X80" s="7"/>
      <c r="AC80" s="31"/>
    </row>
    <row r="81" spans="1:24" ht="39.950000000000003" customHeight="1">
      <c r="A81" s="72" t="s">
        <v>184</v>
      </c>
      <c r="B81" s="183">
        <f>SUM(C81:F81)</f>
        <v>0</v>
      </c>
      <c r="C81" s="130">
        <f>'Child Protection Referrals'!C129+'Welfare Concern Referrals'!C81</f>
        <v>0</v>
      </c>
      <c r="D81" s="130">
        <f>'Child Protection Referrals'!D129+'Welfare Concern Referrals'!D81</f>
        <v>0</v>
      </c>
      <c r="E81" s="130">
        <f>'Child Protection Referrals'!E129+'Welfare Concern Referrals'!E81</f>
        <v>0</v>
      </c>
      <c r="F81" s="130">
        <f>'Child Protection Referrals'!F129+'Welfare Concern Referrals'!F81</f>
        <v>0</v>
      </c>
      <c r="G81" s="183">
        <f t="shared" ref="G81" si="197">SUM(H81:K81)</f>
        <v>0</v>
      </c>
      <c r="H81" s="130">
        <f>'Child Protection Referrals'!H129+'Welfare Concern Referrals'!H81</f>
        <v>0</v>
      </c>
      <c r="I81" s="130">
        <f>'Child Protection Referrals'!I129+'Welfare Concern Referrals'!I81</f>
        <v>0</v>
      </c>
      <c r="J81" s="130">
        <f>'Child Protection Referrals'!J129+'Welfare Concern Referrals'!J81</f>
        <v>0</v>
      </c>
      <c r="K81" s="130">
        <f>'Child Protection Referrals'!K129+'Welfare Concern Referrals'!K81</f>
        <v>0</v>
      </c>
      <c r="L81" s="183">
        <f t="shared" ref="L81" si="198">SUM(M81:P81)</f>
        <v>0</v>
      </c>
      <c r="M81" s="130">
        <f>'Child Protection Referrals'!M129+'Welfare Concern Referrals'!M81</f>
        <v>0</v>
      </c>
      <c r="N81" s="130">
        <f>'Child Protection Referrals'!N129+'Welfare Concern Referrals'!N81</f>
        <v>0</v>
      </c>
      <c r="O81" s="130">
        <f>'Child Protection Referrals'!O129+'Welfare Concern Referrals'!O81</f>
        <v>0</v>
      </c>
      <c r="P81" s="130">
        <f>'Child Protection Referrals'!P129+'Welfare Concern Referrals'!P81</f>
        <v>0</v>
      </c>
      <c r="Q81" s="183">
        <f t="shared" ref="Q81" si="199">+SUM(R81:V81)</f>
        <v>0</v>
      </c>
      <c r="R81" s="130">
        <f>'Child Protection Referrals'!R129+'Welfare Concern Referrals'!R81</f>
        <v>0</v>
      </c>
      <c r="S81" s="130">
        <f>'Child Protection Referrals'!S129+'Welfare Concern Referrals'!S81</f>
        <v>0</v>
      </c>
      <c r="T81" s="130">
        <f>'Child Protection Referrals'!T129+'Welfare Concern Referrals'!T81</f>
        <v>0</v>
      </c>
      <c r="U81" s="130">
        <f>'Child Protection Referrals'!U129+'Welfare Concern Referrals'!U81</f>
        <v>0</v>
      </c>
      <c r="V81" s="130">
        <f>'Child Protection Referrals'!V129+'Welfare Concern Referrals'!V81</f>
        <v>0</v>
      </c>
      <c r="W81" s="187">
        <f t="shared" ref="W81" si="200">B81+G81+L81+Q81</f>
        <v>0</v>
      </c>
      <c r="X81" s="5"/>
    </row>
    <row r="82" spans="1:24" ht="39.950000000000003" customHeight="1">
      <c r="A82" s="124"/>
      <c r="B82" s="184" t="e">
        <f t="shared" ref="B82:W82" si="201">B81/B55</f>
        <v>#DIV/0!</v>
      </c>
      <c r="C82" s="144" t="e">
        <f t="shared" si="201"/>
        <v>#DIV/0!</v>
      </c>
      <c r="D82" s="144" t="e">
        <f t="shared" si="201"/>
        <v>#DIV/0!</v>
      </c>
      <c r="E82" s="144" t="e">
        <f t="shared" si="201"/>
        <v>#DIV/0!</v>
      </c>
      <c r="F82" s="144" t="e">
        <f t="shared" si="201"/>
        <v>#DIV/0!</v>
      </c>
      <c r="G82" s="184" t="e">
        <f t="shared" si="201"/>
        <v>#DIV/0!</v>
      </c>
      <c r="H82" s="144" t="e">
        <f t="shared" si="201"/>
        <v>#DIV/0!</v>
      </c>
      <c r="I82" s="144" t="e">
        <f t="shared" si="201"/>
        <v>#DIV/0!</v>
      </c>
      <c r="J82" s="144" t="e">
        <f t="shared" si="201"/>
        <v>#DIV/0!</v>
      </c>
      <c r="K82" s="144" t="e">
        <f t="shared" si="201"/>
        <v>#DIV/0!</v>
      </c>
      <c r="L82" s="184" t="e">
        <f t="shared" si="201"/>
        <v>#DIV/0!</v>
      </c>
      <c r="M82" s="144" t="e">
        <f t="shared" si="201"/>
        <v>#DIV/0!</v>
      </c>
      <c r="N82" s="144" t="e">
        <f t="shared" si="201"/>
        <v>#DIV/0!</v>
      </c>
      <c r="O82" s="144" t="e">
        <f t="shared" si="201"/>
        <v>#DIV/0!</v>
      </c>
      <c r="P82" s="144" t="e">
        <f t="shared" si="201"/>
        <v>#DIV/0!</v>
      </c>
      <c r="Q82" s="184" t="e">
        <f t="shared" si="201"/>
        <v>#DIV/0!</v>
      </c>
      <c r="R82" s="144" t="e">
        <f t="shared" si="201"/>
        <v>#DIV/0!</v>
      </c>
      <c r="S82" s="144" t="e">
        <f t="shared" si="201"/>
        <v>#DIV/0!</v>
      </c>
      <c r="T82" s="144" t="e">
        <f t="shared" si="201"/>
        <v>#DIV/0!</v>
      </c>
      <c r="U82" s="144" t="e">
        <f t="shared" si="201"/>
        <v>#DIV/0!</v>
      </c>
      <c r="V82" s="144" t="e">
        <f t="shared" si="201"/>
        <v>#DIV/0!</v>
      </c>
      <c r="W82" s="189" t="e">
        <f t="shared" si="201"/>
        <v>#DIV/0!</v>
      </c>
      <c r="X82" s="7"/>
    </row>
    <row r="83" spans="1:24" ht="39.950000000000003" customHeight="1">
      <c r="A83" s="72" t="s">
        <v>185</v>
      </c>
      <c r="B83" s="183">
        <f>SUM(C83:F83)</f>
        <v>0</v>
      </c>
      <c r="C83" s="130">
        <f>'Child Protection Referrals'!C131+'Welfare Concern Referrals'!C83</f>
        <v>0</v>
      </c>
      <c r="D83" s="130">
        <f>'Child Protection Referrals'!D131+'Welfare Concern Referrals'!D83</f>
        <v>0</v>
      </c>
      <c r="E83" s="130">
        <f>'Child Protection Referrals'!E131+'Welfare Concern Referrals'!E83</f>
        <v>0</v>
      </c>
      <c r="F83" s="130">
        <f>'Child Protection Referrals'!F131+'Welfare Concern Referrals'!F83</f>
        <v>0</v>
      </c>
      <c r="G83" s="183">
        <f t="shared" ref="G83" si="202">SUM(H83:K83)</f>
        <v>0</v>
      </c>
      <c r="H83" s="130">
        <f>'Child Protection Referrals'!H131+'Welfare Concern Referrals'!H83</f>
        <v>0</v>
      </c>
      <c r="I83" s="130">
        <f>'Child Protection Referrals'!I131+'Welfare Concern Referrals'!I83</f>
        <v>0</v>
      </c>
      <c r="J83" s="130">
        <f>'Child Protection Referrals'!J131+'Welfare Concern Referrals'!J83</f>
        <v>0</v>
      </c>
      <c r="K83" s="130">
        <f>'Child Protection Referrals'!K131+'Welfare Concern Referrals'!K83</f>
        <v>0</v>
      </c>
      <c r="L83" s="183">
        <f t="shared" ref="L83" si="203">SUM(M83:P83)</f>
        <v>0</v>
      </c>
      <c r="M83" s="130">
        <f>'Child Protection Referrals'!M131+'Welfare Concern Referrals'!M83</f>
        <v>0</v>
      </c>
      <c r="N83" s="130">
        <f>'Child Protection Referrals'!N131+'Welfare Concern Referrals'!N83</f>
        <v>0</v>
      </c>
      <c r="O83" s="130">
        <f>'Child Protection Referrals'!O131+'Welfare Concern Referrals'!O83</f>
        <v>0</v>
      </c>
      <c r="P83" s="130">
        <f>'Child Protection Referrals'!P131+'Welfare Concern Referrals'!P83</f>
        <v>0</v>
      </c>
      <c r="Q83" s="183">
        <f t="shared" ref="Q83" si="204">+SUM(R83:V83)</f>
        <v>0</v>
      </c>
      <c r="R83" s="130">
        <f>'Child Protection Referrals'!R131+'Welfare Concern Referrals'!R83</f>
        <v>0</v>
      </c>
      <c r="S83" s="130">
        <f>'Child Protection Referrals'!S131+'Welfare Concern Referrals'!S83</f>
        <v>0</v>
      </c>
      <c r="T83" s="130">
        <f>'Child Protection Referrals'!T131+'Welfare Concern Referrals'!T83</f>
        <v>0</v>
      </c>
      <c r="U83" s="130">
        <f>'Child Protection Referrals'!U131+'Welfare Concern Referrals'!U83</f>
        <v>0</v>
      </c>
      <c r="V83" s="130">
        <f>'Child Protection Referrals'!V131+'Welfare Concern Referrals'!V83</f>
        <v>0</v>
      </c>
      <c r="W83" s="187">
        <f t="shared" ref="W83" si="205">B83+G83+L83+Q83</f>
        <v>0</v>
      </c>
      <c r="X83" s="5"/>
    </row>
    <row r="84" spans="1:24" ht="39.950000000000003" customHeight="1">
      <c r="A84" s="124"/>
      <c r="B84" s="184" t="e">
        <f t="shared" ref="B84:W84" si="206">B83/B57</f>
        <v>#DIV/0!</v>
      </c>
      <c r="C84" s="144" t="e">
        <f t="shared" si="206"/>
        <v>#DIV/0!</v>
      </c>
      <c r="D84" s="144" t="e">
        <f t="shared" si="206"/>
        <v>#DIV/0!</v>
      </c>
      <c r="E84" s="144" t="e">
        <f t="shared" si="206"/>
        <v>#DIV/0!</v>
      </c>
      <c r="F84" s="144" t="e">
        <f t="shared" si="206"/>
        <v>#DIV/0!</v>
      </c>
      <c r="G84" s="184" t="e">
        <f t="shared" si="206"/>
        <v>#DIV/0!</v>
      </c>
      <c r="H84" s="144" t="e">
        <f t="shared" si="206"/>
        <v>#DIV/0!</v>
      </c>
      <c r="I84" s="144" t="e">
        <f t="shared" si="206"/>
        <v>#DIV/0!</v>
      </c>
      <c r="J84" s="144" t="e">
        <f t="shared" si="206"/>
        <v>#DIV/0!</v>
      </c>
      <c r="K84" s="144" t="e">
        <f t="shared" si="206"/>
        <v>#DIV/0!</v>
      </c>
      <c r="L84" s="184" t="e">
        <f t="shared" si="206"/>
        <v>#DIV/0!</v>
      </c>
      <c r="M84" s="144" t="e">
        <f t="shared" si="206"/>
        <v>#DIV/0!</v>
      </c>
      <c r="N84" s="144" t="e">
        <f t="shared" si="206"/>
        <v>#DIV/0!</v>
      </c>
      <c r="O84" s="144" t="e">
        <f t="shared" si="206"/>
        <v>#DIV/0!</v>
      </c>
      <c r="P84" s="144" t="e">
        <f t="shared" si="206"/>
        <v>#DIV/0!</v>
      </c>
      <c r="Q84" s="184" t="e">
        <f t="shared" si="206"/>
        <v>#DIV/0!</v>
      </c>
      <c r="R84" s="144" t="e">
        <f t="shared" si="206"/>
        <v>#DIV/0!</v>
      </c>
      <c r="S84" s="144" t="e">
        <f t="shared" si="206"/>
        <v>#DIV/0!</v>
      </c>
      <c r="T84" s="144" t="e">
        <f t="shared" si="206"/>
        <v>#DIV/0!</v>
      </c>
      <c r="U84" s="144" t="e">
        <f t="shared" si="206"/>
        <v>#DIV/0!</v>
      </c>
      <c r="V84" s="144" t="e">
        <f t="shared" si="206"/>
        <v>#DIV/0!</v>
      </c>
      <c r="W84" s="189" t="e">
        <f t="shared" si="206"/>
        <v>#DIV/0!</v>
      </c>
      <c r="X84" s="7"/>
    </row>
    <row r="85" spans="1:24" ht="39.950000000000003" customHeight="1">
      <c r="A85" s="74" t="s">
        <v>321</v>
      </c>
      <c r="B85" s="75">
        <f>SUM(C85:F85)</f>
        <v>187</v>
      </c>
      <c r="C85" s="75">
        <f>C77+C79+C81+C83</f>
        <v>54</v>
      </c>
      <c r="D85" s="75">
        <f t="shared" ref="D85:F85" si="207">D77+D79+D81+D83</f>
        <v>5</v>
      </c>
      <c r="E85" s="75">
        <f t="shared" si="207"/>
        <v>3</v>
      </c>
      <c r="F85" s="75">
        <f t="shared" si="207"/>
        <v>125</v>
      </c>
      <c r="G85" s="75">
        <f t="shared" ref="G85" si="208">SUM(H85:K85)</f>
        <v>43</v>
      </c>
      <c r="H85" s="75">
        <f>H77+H79+H81+H83</f>
        <v>3</v>
      </c>
      <c r="I85" s="75">
        <f t="shared" ref="I85:K85" si="209">I77+I79+I81+I83</f>
        <v>0</v>
      </c>
      <c r="J85" s="75">
        <f t="shared" si="209"/>
        <v>40</v>
      </c>
      <c r="K85" s="75">
        <f t="shared" si="209"/>
        <v>0</v>
      </c>
      <c r="L85" s="75">
        <f t="shared" ref="L85" si="210">SUM(M85:P85)</f>
        <v>93</v>
      </c>
      <c r="M85" s="75">
        <f>M77+M79+M81+M83</f>
        <v>33</v>
      </c>
      <c r="N85" s="75">
        <f t="shared" ref="N85:P85" si="211">N77+N79+N81+N83</f>
        <v>0</v>
      </c>
      <c r="O85" s="75">
        <f t="shared" si="211"/>
        <v>6</v>
      </c>
      <c r="P85" s="75">
        <f t="shared" si="211"/>
        <v>54</v>
      </c>
      <c r="Q85" s="75">
        <f t="shared" ref="Q85" si="212">+SUM(R85:V85)</f>
        <v>383</v>
      </c>
      <c r="R85" s="75">
        <f>R77+R79+R81+R83</f>
        <v>244</v>
      </c>
      <c r="S85" s="75">
        <f t="shared" ref="S85:V85" si="213">S77+S79+S81+S83</f>
        <v>89</v>
      </c>
      <c r="T85" s="75">
        <f t="shared" si="213"/>
        <v>47</v>
      </c>
      <c r="U85" s="75">
        <f t="shared" si="213"/>
        <v>2</v>
      </c>
      <c r="V85" s="75">
        <f t="shared" si="213"/>
        <v>1</v>
      </c>
      <c r="W85" s="75">
        <f t="shared" ref="W85" si="214">B85+G85+L85+Q85</f>
        <v>706</v>
      </c>
      <c r="X85" s="5"/>
    </row>
    <row r="86" spans="1:24" ht="39.950000000000003" customHeight="1">
      <c r="A86" s="125"/>
      <c r="B86" s="86">
        <f t="shared" ref="B86:W86" si="215">B85/B59</f>
        <v>0.12310730743910467</v>
      </c>
      <c r="C86" s="86">
        <f t="shared" si="215"/>
        <v>0.375</v>
      </c>
      <c r="D86" s="86">
        <f t="shared" si="215"/>
        <v>0.04</v>
      </c>
      <c r="E86" s="86">
        <f t="shared" si="215"/>
        <v>1.7441860465116279E-2</v>
      </c>
      <c r="F86" s="86">
        <f t="shared" si="215"/>
        <v>0.11595547309833024</v>
      </c>
      <c r="G86" s="86">
        <f t="shared" si="215"/>
        <v>3.5923141186299079E-2</v>
      </c>
      <c r="H86" s="86">
        <f t="shared" si="215"/>
        <v>9.4637223974763408E-3</v>
      </c>
      <c r="I86" s="86">
        <f t="shared" si="215"/>
        <v>0</v>
      </c>
      <c r="J86" s="86">
        <f t="shared" si="215"/>
        <v>0.31746031746031744</v>
      </c>
      <c r="K86" s="86">
        <f t="shared" si="215"/>
        <v>0</v>
      </c>
      <c r="L86" s="86">
        <f t="shared" si="215"/>
        <v>0.23308270676691728</v>
      </c>
      <c r="M86" s="86">
        <f t="shared" si="215"/>
        <v>0.14601769911504425</v>
      </c>
      <c r="N86" s="86">
        <f t="shared" si="215"/>
        <v>0</v>
      </c>
      <c r="O86" s="86">
        <f t="shared" si="215"/>
        <v>0.31578947368421051</v>
      </c>
      <c r="P86" s="86">
        <f t="shared" si="215"/>
        <v>0.53465346534653468</v>
      </c>
      <c r="Q86" s="86">
        <f t="shared" si="215"/>
        <v>0.41540130151843818</v>
      </c>
      <c r="R86" s="86">
        <f t="shared" si="215"/>
        <v>0.58937198067632846</v>
      </c>
      <c r="S86" s="86">
        <f t="shared" si="215"/>
        <v>0.22704081632653061</v>
      </c>
      <c r="T86" s="86">
        <f t="shared" si="215"/>
        <v>0.46078431372549017</v>
      </c>
      <c r="U86" s="86">
        <f t="shared" si="215"/>
        <v>1</v>
      </c>
      <c r="V86" s="86">
        <f t="shared" si="215"/>
        <v>8.3333333333333329E-2</v>
      </c>
      <c r="W86" s="86">
        <f t="shared" si="215"/>
        <v>0.1748823383700768</v>
      </c>
      <c r="X86" s="7"/>
    </row>
    <row r="87" spans="1:24" ht="80.099999999999994" customHeight="1">
      <c r="A87" s="266" t="s">
        <v>63</v>
      </c>
      <c r="B87" s="266"/>
      <c r="C87" s="266"/>
      <c r="D87" s="266"/>
      <c r="E87" s="266"/>
      <c r="F87" s="266"/>
      <c r="G87" s="266"/>
      <c r="H87" s="266"/>
      <c r="I87" s="266"/>
      <c r="J87" s="266"/>
      <c r="K87" s="266"/>
      <c r="L87" s="266"/>
      <c r="M87" s="266"/>
      <c r="N87" s="266"/>
      <c r="O87" s="266"/>
      <c r="P87" s="266"/>
      <c r="Q87" s="266"/>
      <c r="R87" s="266"/>
      <c r="S87" s="266"/>
      <c r="T87" s="266"/>
      <c r="U87" s="266"/>
      <c r="V87" s="266"/>
      <c r="W87" s="266"/>
      <c r="X87" s="12"/>
    </row>
    <row r="88" spans="1:24" ht="39.950000000000003" customHeight="1">
      <c r="A88" s="163" t="s">
        <v>326</v>
      </c>
      <c r="B88" s="164">
        <f>SUM(C88:F88)</f>
        <v>2311</v>
      </c>
      <c r="C88" s="164">
        <f>'Child Protection Referrals'!C136+'Welfare Concern Referrals'!C88</f>
        <v>593</v>
      </c>
      <c r="D88" s="164">
        <f>'Child Protection Referrals'!D136+'Welfare Concern Referrals'!D88</f>
        <v>385</v>
      </c>
      <c r="E88" s="164">
        <f>'Child Protection Referrals'!E136+'Welfare Concern Referrals'!E88</f>
        <v>288</v>
      </c>
      <c r="F88" s="164">
        <f>'Child Protection Referrals'!F136+'Welfare Concern Referrals'!F88</f>
        <v>1045</v>
      </c>
      <c r="G88" s="164">
        <f t="shared" ref="G88:G89" si="216">SUM(H88:K88)</f>
        <v>1404</v>
      </c>
      <c r="H88" s="164">
        <f>'Child Protection Referrals'!H136+'Welfare Concern Referrals'!H88</f>
        <v>204</v>
      </c>
      <c r="I88" s="164">
        <f>'Child Protection Referrals'!I136+'Welfare Concern Referrals'!I88</f>
        <v>219</v>
      </c>
      <c r="J88" s="164">
        <f>'Child Protection Referrals'!J136+'Welfare Concern Referrals'!J88</f>
        <v>976</v>
      </c>
      <c r="K88" s="164">
        <f>'Child Protection Referrals'!K136+'Welfare Concern Referrals'!K88</f>
        <v>5</v>
      </c>
      <c r="L88" s="164">
        <f t="shared" ref="L88:L89" si="217">SUM(M88:P88)</f>
        <v>1941</v>
      </c>
      <c r="M88" s="164">
        <f>'Child Protection Referrals'!M136+'Welfare Concern Referrals'!M88</f>
        <v>822</v>
      </c>
      <c r="N88" s="164">
        <f>'Child Protection Referrals'!N136+'Welfare Concern Referrals'!N88</f>
        <v>288</v>
      </c>
      <c r="O88" s="164">
        <f>'Child Protection Referrals'!O136+'Welfare Concern Referrals'!O88</f>
        <v>326</v>
      </c>
      <c r="P88" s="164">
        <f>'Child Protection Referrals'!P136+'Welfare Concern Referrals'!P88</f>
        <v>505</v>
      </c>
      <c r="Q88" s="164">
        <f t="shared" ref="Q88:Q89" si="218">+SUM(R88:V88)</f>
        <v>3390</v>
      </c>
      <c r="R88" s="164">
        <f>'Child Protection Referrals'!R136+'Welfare Concern Referrals'!R88</f>
        <v>1616</v>
      </c>
      <c r="S88" s="164">
        <f>'Child Protection Referrals'!S136+'Welfare Concern Referrals'!S88</f>
        <v>1025</v>
      </c>
      <c r="T88" s="164">
        <f>'Child Protection Referrals'!T136+'Welfare Concern Referrals'!T88</f>
        <v>441</v>
      </c>
      <c r="U88" s="164">
        <f>'Child Protection Referrals'!U136+'Welfare Concern Referrals'!U88</f>
        <v>177</v>
      </c>
      <c r="V88" s="164">
        <f>'Child Protection Referrals'!V136+'Welfare Concern Referrals'!V88</f>
        <v>131</v>
      </c>
      <c r="W88" s="164">
        <f t="shared" ref="W88:W89" si="219">B88+G88+L88+Q88</f>
        <v>9046</v>
      </c>
      <c r="X88" s="5"/>
    </row>
    <row r="89" spans="1:24" ht="39.950000000000003" customHeight="1">
      <c r="A89" s="165" t="s">
        <v>51</v>
      </c>
      <c r="B89" s="164">
        <f>SUM(C89:F89)</f>
        <v>367</v>
      </c>
      <c r="C89" s="164">
        <f>'Child Protection Referrals'!C137+'Welfare Concern Referrals'!C89</f>
        <v>1</v>
      </c>
      <c r="D89" s="164">
        <f>'Child Protection Referrals'!D137+'Welfare Concern Referrals'!D89</f>
        <v>18</v>
      </c>
      <c r="E89" s="164">
        <f>'Child Protection Referrals'!E137+'Welfare Concern Referrals'!E89</f>
        <v>18</v>
      </c>
      <c r="F89" s="164">
        <f>'Child Protection Referrals'!F137+'Welfare Concern Referrals'!F89</f>
        <v>330</v>
      </c>
      <c r="G89" s="164">
        <f t="shared" si="216"/>
        <v>241</v>
      </c>
      <c r="H89" s="164">
        <f>'Child Protection Referrals'!H137+'Welfare Concern Referrals'!H89</f>
        <v>10</v>
      </c>
      <c r="I89" s="164">
        <f>'Child Protection Referrals'!I137+'Welfare Concern Referrals'!I89</f>
        <v>0</v>
      </c>
      <c r="J89" s="164">
        <f>'Child Protection Referrals'!J137+'Welfare Concern Referrals'!J89</f>
        <v>229</v>
      </c>
      <c r="K89" s="164">
        <f>'Child Protection Referrals'!K137+'Welfare Concern Referrals'!K89</f>
        <v>2</v>
      </c>
      <c r="L89" s="164">
        <f t="shared" si="217"/>
        <v>190</v>
      </c>
      <c r="M89" s="164">
        <f>'Child Protection Referrals'!M137+'Welfare Concern Referrals'!M89</f>
        <v>62</v>
      </c>
      <c r="N89" s="164">
        <f>'Child Protection Referrals'!N137+'Welfare Concern Referrals'!N89</f>
        <v>7</v>
      </c>
      <c r="O89" s="164">
        <f>'Child Protection Referrals'!O137+'Welfare Concern Referrals'!O89</f>
        <v>41</v>
      </c>
      <c r="P89" s="164">
        <f>'Child Protection Referrals'!P137+'Welfare Concern Referrals'!P89</f>
        <v>80</v>
      </c>
      <c r="Q89" s="164">
        <f t="shared" si="218"/>
        <v>281</v>
      </c>
      <c r="R89" s="164">
        <f>'Child Protection Referrals'!R137+'Welfare Concern Referrals'!R89</f>
        <v>173</v>
      </c>
      <c r="S89" s="164">
        <f>'Child Protection Referrals'!S137+'Welfare Concern Referrals'!S89</f>
        <v>48</v>
      </c>
      <c r="T89" s="164">
        <f>'Child Protection Referrals'!T137+'Welfare Concern Referrals'!T89</f>
        <v>17</v>
      </c>
      <c r="U89" s="164">
        <f>'Child Protection Referrals'!U137+'Welfare Concern Referrals'!U89</f>
        <v>16</v>
      </c>
      <c r="V89" s="164">
        <f>'Child Protection Referrals'!V137+'Welfare Concern Referrals'!V89</f>
        <v>27</v>
      </c>
      <c r="W89" s="164">
        <f t="shared" si="219"/>
        <v>1079</v>
      </c>
      <c r="X89" s="5"/>
    </row>
    <row r="90" spans="1:24" ht="39.950000000000003" customHeight="1">
      <c r="A90" s="166"/>
      <c r="B90" s="167">
        <f t="shared" ref="B90:W90" si="220">B89/B88</f>
        <v>0.15880571181306793</v>
      </c>
      <c r="C90" s="167">
        <f t="shared" si="220"/>
        <v>1.6863406408094434E-3</v>
      </c>
      <c r="D90" s="167">
        <f t="shared" si="220"/>
        <v>4.6753246753246755E-2</v>
      </c>
      <c r="E90" s="167">
        <f t="shared" si="220"/>
        <v>6.25E-2</v>
      </c>
      <c r="F90" s="167">
        <f t="shared" si="220"/>
        <v>0.31578947368421051</v>
      </c>
      <c r="G90" s="167">
        <f t="shared" si="220"/>
        <v>0.17165242165242164</v>
      </c>
      <c r="H90" s="167">
        <f t="shared" si="220"/>
        <v>4.9019607843137254E-2</v>
      </c>
      <c r="I90" s="167">
        <f t="shared" si="220"/>
        <v>0</v>
      </c>
      <c r="J90" s="167">
        <f t="shared" si="220"/>
        <v>0.2346311475409836</v>
      </c>
      <c r="K90" s="167">
        <f t="shared" si="220"/>
        <v>0.4</v>
      </c>
      <c r="L90" s="167">
        <f t="shared" si="220"/>
        <v>9.7887686759402376E-2</v>
      </c>
      <c r="M90" s="167">
        <f t="shared" si="220"/>
        <v>7.5425790754257913E-2</v>
      </c>
      <c r="N90" s="167">
        <f t="shared" si="220"/>
        <v>2.4305555555555556E-2</v>
      </c>
      <c r="O90" s="167">
        <f t="shared" si="220"/>
        <v>0.12576687116564417</v>
      </c>
      <c r="P90" s="167">
        <f t="shared" si="220"/>
        <v>0.15841584158415842</v>
      </c>
      <c r="Q90" s="167">
        <f t="shared" si="220"/>
        <v>8.2890855457227144E-2</v>
      </c>
      <c r="R90" s="167">
        <f t="shared" si="220"/>
        <v>0.10705445544554455</v>
      </c>
      <c r="S90" s="167">
        <f t="shared" si="220"/>
        <v>4.6829268292682927E-2</v>
      </c>
      <c r="T90" s="167">
        <f t="shared" si="220"/>
        <v>3.8548752834467119E-2</v>
      </c>
      <c r="U90" s="167">
        <f t="shared" si="220"/>
        <v>9.03954802259887E-2</v>
      </c>
      <c r="V90" s="167">
        <f t="shared" si="220"/>
        <v>0.20610687022900764</v>
      </c>
      <c r="W90" s="167">
        <f t="shared" si="220"/>
        <v>0.11927923944284767</v>
      </c>
      <c r="X90" s="7"/>
    </row>
    <row r="91" spans="1:24" ht="39.950000000000003" customHeight="1">
      <c r="A91" s="72" t="s">
        <v>319</v>
      </c>
      <c r="B91" s="73">
        <f>SUM(C91:F91)</f>
        <v>702</v>
      </c>
      <c r="C91" s="27">
        <f>'Child Protection Referrals'!C139+'Welfare Concern Referrals'!C91</f>
        <v>128</v>
      </c>
      <c r="D91" s="27">
        <f>'Child Protection Referrals'!D139+'Welfare Concern Referrals'!D91</f>
        <v>110</v>
      </c>
      <c r="E91" s="27">
        <f>'Child Protection Referrals'!E139+'Welfare Concern Referrals'!E91</f>
        <v>16</v>
      </c>
      <c r="F91" s="27">
        <f>'Child Protection Referrals'!F139+'Welfare Concern Referrals'!F91</f>
        <v>448</v>
      </c>
      <c r="G91" s="73">
        <f t="shared" ref="G91:G92" si="221">SUM(H91:K91)</f>
        <v>197</v>
      </c>
      <c r="H91" s="27">
        <f>'Child Protection Referrals'!H139+'Welfare Concern Referrals'!H91</f>
        <v>54</v>
      </c>
      <c r="I91" s="27">
        <f>'Child Protection Referrals'!I139+'Welfare Concern Referrals'!I91</f>
        <v>0</v>
      </c>
      <c r="J91" s="27">
        <f>'Child Protection Referrals'!J139+'Welfare Concern Referrals'!J91</f>
        <v>143</v>
      </c>
      <c r="K91" s="27">
        <f>'Child Protection Referrals'!K139+'Welfare Concern Referrals'!K91</f>
        <v>0</v>
      </c>
      <c r="L91" s="73">
        <f t="shared" ref="L91:L92" si="222">SUM(M91:P91)</f>
        <v>412</v>
      </c>
      <c r="M91" s="27">
        <f>'Child Protection Referrals'!M139+'Welfare Concern Referrals'!M91</f>
        <v>167</v>
      </c>
      <c r="N91" s="27">
        <f>'Child Protection Referrals'!N139+'Welfare Concern Referrals'!N91</f>
        <v>35</v>
      </c>
      <c r="O91" s="27">
        <f>'Child Protection Referrals'!O139+'Welfare Concern Referrals'!O91</f>
        <v>76</v>
      </c>
      <c r="P91" s="27">
        <f>'Child Protection Referrals'!P139+'Welfare Concern Referrals'!P91</f>
        <v>134</v>
      </c>
      <c r="Q91" s="73">
        <f t="shared" ref="Q91:Q92" si="223">+SUM(R91:V91)</f>
        <v>804</v>
      </c>
      <c r="R91" s="27">
        <f>'Child Protection Referrals'!R139+'Welfare Concern Referrals'!R91</f>
        <v>491</v>
      </c>
      <c r="S91" s="27">
        <f>'Child Protection Referrals'!S139+'Welfare Concern Referrals'!S91</f>
        <v>235</v>
      </c>
      <c r="T91" s="27">
        <f>'Child Protection Referrals'!T139+'Welfare Concern Referrals'!T91</f>
        <v>47</v>
      </c>
      <c r="U91" s="27">
        <f>'Child Protection Referrals'!U139+'Welfare Concern Referrals'!U91</f>
        <v>18</v>
      </c>
      <c r="V91" s="27">
        <f>'Child Protection Referrals'!V139+'Welfare Concern Referrals'!V91</f>
        <v>13</v>
      </c>
      <c r="W91" s="5">
        <f t="shared" ref="W91:W92" si="224">B91+G91+L91+Q91</f>
        <v>2115</v>
      </c>
      <c r="X91" s="5"/>
    </row>
    <row r="92" spans="1:24" ht="39.950000000000003" customHeight="1">
      <c r="A92" s="126" t="s">
        <v>51</v>
      </c>
      <c r="B92" s="73">
        <f>SUM(C92:F92)</f>
        <v>92</v>
      </c>
      <c r="C92" s="27">
        <f>'Child Protection Referrals'!C140+'Welfare Concern Referrals'!C92</f>
        <v>0</v>
      </c>
      <c r="D92" s="27">
        <f>'Child Protection Referrals'!D140+'Welfare Concern Referrals'!D92</f>
        <v>4</v>
      </c>
      <c r="E92" s="27">
        <f>'Child Protection Referrals'!E140+'Welfare Concern Referrals'!E92</f>
        <v>0</v>
      </c>
      <c r="F92" s="27">
        <f>'Child Protection Referrals'!F140+'Welfare Concern Referrals'!F92</f>
        <v>88</v>
      </c>
      <c r="G92" s="73">
        <f t="shared" si="221"/>
        <v>31</v>
      </c>
      <c r="H92" s="27">
        <f>'Child Protection Referrals'!H140+'Welfare Concern Referrals'!H92</f>
        <v>0</v>
      </c>
      <c r="I92" s="27">
        <f>'Child Protection Referrals'!I140+'Welfare Concern Referrals'!I92</f>
        <v>0</v>
      </c>
      <c r="J92" s="27">
        <f>'Child Protection Referrals'!J140+'Welfare Concern Referrals'!J92</f>
        <v>31</v>
      </c>
      <c r="K92" s="27">
        <f>'Child Protection Referrals'!K140+'Welfare Concern Referrals'!K92</f>
        <v>0</v>
      </c>
      <c r="L92" s="73">
        <f t="shared" si="222"/>
        <v>37</v>
      </c>
      <c r="M92" s="27">
        <f>'Child Protection Referrals'!M140+'Welfare Concern Referrals'!M92</f>
        <v>15</v>
      </c>
      <c r="N92" s="27">
        <f>'Child Protection Referrals'!N140+'Welfare Concern Referrals'!N92</f>
        <v>1</v>
      </c>
      <c r="O92" s="27">
        <f>'Child Protection Referrals'!O140+'Welfare Concern Referrals'!O92</f>
        <v>9</v>
      </c>
      <c r="P92" s="27">
        <f>'Child Protection Referrals'!P140+'Welfare Concern Referrals'!P92</f>
        <v>12</v>
      </c>
      <c r="Q92" s="73">
        <f t="shared" si="223"/>
        <v>83</v>
      </c>
      <c r="R92" s="27">
        <f>'Child Protection Referrals'!R140+'Welfare Concern Referrals'!R92</f>
        <v>64</v>
      </c>
      <c r="S92" s="27">
        <f>'Child Protection Referrals'!S140+'Welfare Concern Referrals'!S92</f>
        <v>6</v>
      </c>
      <c r="T92" s="27">
        <f>'Child Protection Referrals'!T140+'Welfare Concern Referrals'!T92</f>
        <v>1</v>
      </c>
      <c r="U92" s="27">
        <f>'Child Protection Referrals'!U140+'Welfare Concern Referrals'!U92</f>
        <v>8</v>
      </c>
      <c r="V92" s="27">
        <f>'Child Protection Referrals'!V140+'Welfare Concern Referrals'!V92</f>
        <v>4</v>
      </c>
      <c r="W92" s="5">
        <f t="shared" si="224"/>
        <v>243</v>
      </c>
      <c r="X92" s="5"/>
    </row>
    <row r="93" spans="1:24" ht="39.950000000000003" customHeight="1">
      <c r="A93" s="124"/>
      <c r="B93" s="82">
        <f t="shared" ref="B93:W93" si="225">B92/B91</f>
        <v>0.13105413105413105</v>
      </c>
      <c r="C93" s="83">
        <f t="shared" si="225"/>
        <v>0</v>
      </c>
      <c r="D93" s="83">
        <f t="shared" si="225"/>
        <v>3.6363636363636362E-2</v>
      </c>
      <c r="E93" s="83">
        <f t="shared" si="225"/>
        <v>0</v>
      </c>
      <c r="F93" s="83">
        <f t="shared" si="225"/>
        <v>0.19642857142857142</v>
      </c>
      <c r="G93" s="82">
        <f t="shared" si="225"/>
        <v>0.15736040609137056</v>
      </c>
      <c r="H93" s="83">
        <f t="shared" si="225"/>
        <v>0</v>
      </c>
      <c r="I93" s="83" t="e">
        <f t="shared" si="225"/>
        <v>#DIV/0!</v>
      </c>
      <c r="J93" s="83">
        <f t="shared" si="225"/>
        <v>0.21678321678321677</v>
      </c>
      <c r="K93" s="83" t="e">
        <f t="shared" si="225"/>
        <v>#DIV/0!</v>
      </c>
      <c r="L93" s="82">
        <f t="shared" si="225"/>
        <v>8.9805825242718448E-2</v>
      </c>
      <c r="M93" s="83">
        <f t="shared" si="225"/>
        <v>8.9820359281437126E-2</v>
      </c>
      <c r="N93" s="83">
        <f t="shared" si="225"/>
        <v>2.8571428571428571E-2</v>
      </c>
      <c r="O93" s="83">
        <f t="shared" si="225"/>
        <v>0.11842105263157894</v>
      </c>
      <c r="P93" s="83">
        <f t="shared" si="225"/>
        <v>8.9552238805970144E-2</v>
      </c>
      <c r="Q93" s="82">
        <f t="shared" si="225"/>
        <v>0.10323383084577115</v>
      </c>
      <c r="R93" s="83">
        <f t="shared" si="225"/>
        <v>0.13034623217922606</v>
      </c>
      <c r="S93" s="83">
        <f t="shared" si="225"/>
        <v>2.553191489361702E-2</v>
      </c>
      <c r="T93" s="83">
        <f t="shared" si="225"/>
        <v>2.1276595744680851E-2</v>
      </c>
      <c r="U93" s="83">
        <f t="shared" si="225"/>
        <v>0.44444444444444442</v>
      </c>
      <c r="V93" s="83">
        <f t="shared" si="225"/>
        <v>0.30769230769230771</v>
      </c>
      <c r="W93" s="7">
        <f t="shared" si="225"/>
        <v>0.1148936170212766</v>
      </c>
      <c r="X93" s="7"/>
    </row>
    <row r="94" spans="1:24" ht="39.950000000000003" customHeight="1">
      <c r="A94" s="72" t="s">
        <v>334</v>
      </c>
      <c r="B94" s="183">
        <f>SUM(C94:F94)</f>
        <v>0</v>
      </c>
      <c r="C94" s="130">
        <f>'Child Protection Referrals'!C142+'Welfare Concern Referrals'!C94</f>
        <v>0</v>
      </c>
      <c r="D94" s="130">
        <f>'Child Protection Referrals'!D142+'Welfare Concern Referrals'!D94</f>
        <v>0</v>
      </c>
      <c r="E94" s="130">
        <f>'Child Protection Referrals'!E142+'Welfare Concern Referrals'!E94</f>
        <v>0</v>
      </c>
      <c r="F94" s="130">
        <f>'Child Protection Referrals'!F142+'Welfare Concern Referrals'!F94</f>
        <v>0</v>
      </c>
      <c r="G94" s="183">
        <f t="shared" ref="G94:G95" si="226">SUM(H94:K94)</f>
        <v>0</v>
      </c>
      <c r="H94" s="130">
        <f>'Child Protection Referrals'!H142+'Welfare Concern Referrals'!H94</f>
        <v>0</v>
      </c>
      <c r="I94" s="130">
        <f>'Child Protection Referrals'!I142+'Welfare Concern Referrals'!I94</f>
        <v>0</v>
      </c>
      <c r="J94" s="130">
        <f>'Child Protection Referrals'!J142+'Welfare Concern Referrals'!J94</f>
        <v>0</v>
      </c>
      <c r="K94" s="130">
        <f>'Child Protection Referrals'!K142+'Welfare Concern Referrals'!K94</f>
        <v>0</v>
      </c>
      <c r="L94" s="183">
        <f t="shared" ref="L94:L95" si="227">SUM(M94:P94)</f>
        <v>0</v>
      </c>
      <c r="M94" s="130">
        <f>'Child Protection Referrals'!M142+'Welfare Concern Referrals'!M94</f>
        <v>0</v>
      </c>
      <c r="N94" s="130">
        <f>'Child Protection Referrals'!N142+'Welfare Concern Referrals'!N94</f>
        <v>0</v>
      </c>
      <c r="O94" s="130">
        <f>'Child Protection Referrals'!O142+'Welfare Concern Referrals'!O94</f>
        <v>0</v>
      </c>
      <c r="P94" s="130">
        <f>'Child Protection Referrals'!P142+'Welfare Concern Referrals'!P94</f>
        <v>0</v>
      </c>
      <c r="Q94" s="183">
        <f t="shared" ref="Q94:Q95" si="228">+SUM(R94:V94)</f>
        <v>0</v>
      </c>
      <c r="R94" s="130">
        <f>'Child Protection Referrals'!R142+'Welfare Concern Referrals'!R94</f>
        <v>0</v>
      </c>
      <c r="S94" s="130">
        <f>'Child Protection Referrals'!S142+'Welfare Concern Referrals'!S94</f>
        <v>0</v>
      </c>
      <c r="T94" s="130">
        <f>'Child Protection Referrals'!T142+'Welfare Concern Referrals'!T94</f>
        <v>0</v>
      </c>
      <c r="U94" s="130">
        <f>'Child Protection Referrals'!U142+'Welfare Concern Referrals'!U94</f>
        <v>0</v>
      </c>
      <c r="V94" s="130">
        <f>'Child Protection Referrals'!V142+'Welfare Concern Referrals'!V94</f>
        <v>0</v>
      </c>
      <c r="W94" s="187">
        <f t="shared" ref="W94:W95" si="229">B94+G94+L94+Q94</f>
        <v>0</v>
      </c>
      <c r="X94" s="5"/>
    </row>
    <row r="95" spans="1:24" ht="39.950000000000003" customHeight="1">
      <c r="A95" s="126" t="s">
        <v>51</v>
      </c>
      <c r="B95" s="183">
        <f>SUM(C95:F95)</f>
        <v>0</v>
      </c>
      <c r="C95" s="130">
        <f>'Child Protection Referrals'!C143+'Welfare Concern Referrals'!C95</f>
        <v>0</v>
      </c>
      <c r="D95" s="130">
        <f>'Child Protection Referrals'!D143+'Welfare Concern Referrals'!D95</f>
        <v>0</v>
      </c>
      <c r="E95" s="130">
        <f>'Child Protection Referrals'!E143+'Welfare Concern Referrals'!E95</f>
        <v>0</v>
      </c>
      <c r="F95" s="130">
        <f>'Child Protection Referrals'!F143+'Welfare Concern Referrals'!F95</f>
        <v>0</v>
      </c>
      <c r="G95" s="183">
        <f t="shared" si="226"/>
        <v>0</v>
      </c>
      <c r="H95" s="130">
        <f>'Child Protection Referrals'!H143+'Welfare Concern Referrals'!H95</f>
        <v>0</v>
      </c>
      <c r="I95" s="130">
        <f>'Child Protection Referrals'!I143+'Welfare Concern Referrals'!I95</f>
        <v>0</v>
      </c>
      <c r="J95" s="130">
        <f>'Child Protection Referrals'!J143+'Welfare Concern Referrals'!J95</f>
        <v>0</v>
      </c>
      <c r="K95" s="130">
        <f>'Child Protection Referrals'!K143+'Welfare Concern Referrals'!K95</f>
        <v>0</v>
      </c>
      <c r="L95" s="183">
        <f t="shared" si="227"/>
        <v>0</v>
      </c>
      <c r="M95" s="130">
        <f>'Child Protection Referrals'!M143+'Welfare Concern Referrals'!M95</f>
        <v>0</v>
      </c>
      <c r="N95" s="130">
        <f>'Child Protection Referrals'!N143+'Welfare Concern Referrals'!N95</f>
        <v>0</v>
      </c>
      <c r="O95" s="130">
        <f>'Child Protection Referrals'!O143+'Welfare Concern Referrals'!O95</f>
        <v>0</v>
      </c>
      <c r="P95" s="130">
        <f>'Child Protection Referrals'!P143+'Welfare Concern Referrals'!P95</f>
        <v>0</v>
      </c>
      <c r="Q95" s="183">
        <f t="shared" si="228"/>
        <v>0</v>
      </c>
      <c r="R95" s="130">
        <f>'Child Protection Referrals'!R143+'Welfare Concern Referrals'!R95</f>
        <v>0</v>
      </c>
      <c r="S95" s="130">
        <f>'Child Protection Referrals'!S143+'Welfare Concern Referrals'!S95</f>
        <v>0</v>
      </c>
      <c r="T95" s="130">
        <f>'Child Protection Referrals'!T143+'Welfare Concern Referrals'!T95</f>
        <v>0</v>
      </c>
      <c r="U95" s="130">
        <f>'Child Protection Referrals'!U143+'Welfare Concern Referrals'!U95</f>
        <v>0</v>
      </c>
      <c r="V95" s="130">
        <f>'Child Protection Referrals'!V143+'Welfare Concern Referrals'!V95</f>
        <v>0</v>
      </c>
      <c r="W95" s="187">
        <f t="shared" si="229"/>
        <v>0</v>
      </c>
      <c r="X95" s="5"/>
    </row>
    <row r="96" spans="1:24" ht="39.950000000000003" customHeight="1">
      <c r="A96" s="124"/>
      <c r="B96" s="184" t="e">
        <f t="shared" ref="B96:W96" si="230">B95/B94</f>
        <v>#DIV/0!</v>
      </c>
      <c r="C96" s="144" t="e">
        <f t="shared" si="230"/>
        <v>#DIV/0!</v>
      </c>
      <c r="D96" s="144" t="e">
        <f t="shared" si="230"/>
        <v>#DIV/0!</v>
      </c>
      <c r="E96" s="144" t="e">
        <f t="shared" si="230"/>
        <v>#DIV/0!</v>
      </c>
      <c r="F96" s="144" t="e">
        <f t="shared" si="230"/>
        <v>#DIV/0!</v>
      </c>
      <c r="G96" s="184" t="e">
        <f t="shared" si="230"/>
        <v>#DIV/0!</v>
      </c>
      <c r="H96" s="144" t="e">
        <f t="shared" si="230"/>
        <v>#DIV/0!</v>
      </c>
      <c r="I96" s="144" t="e">
        <f t="shared" si="230"/>
        <v>#DIV/0!</v>
      </c>
      <c r="J96" s="144" t="e">
        <f t="shared" si="230"/>
        <v>#DIV/0!</v>
      </c>
      <c r="K96" s="144" t="e">
        <f t="shared" si="230"/>
        <v>#DIV/0!</v>
      </c>
      <c r="L96" s="184" t="e">
        <f t="shared" si="230"/>
        <v>#DIV/0!</v>
      </c>
      <c r="M96" s="144" t="e">
        <f t="shared" si="230"/>
        <v>#DIV/0!</v>
      </c>
      <c r="N96" s="144" t="e">
        <f t="shared" si="230"/>
        <v>#DIV/0!</v>
      </c>
      <c r="O96" s="144" t="e">
        <f t="shared" si="230"/>
        <v>#DIV/0!</v>
      </c>
      <c r="P96" s="144" t="e">
        <f t="shared" si="230"/>
        <v>#DIV/0!</v>
      </c>
      <c r="Q96" s="184" t="e">
        <f t="shared" si="230"/>
        <v>#DIV/0!</v>
      </c>
      <c r="R96" s="144" t="e">
        <f t="shared" si="230"/>
        <v>#DIV/0!</v>
      </c>
      <c r="S96" s="144" t="e">
        <f t="shared" si="230"/>
        <v>#DIV/0!</v>
      </c>
      <c r="T96" s="144" t="e">
        <f t="shared" si="230"/>
        <v>#DIV/0!</v>
      </c>
      <c r="U96" s="144" t="e">
        <f t="shared" si="230"/>
        <v>#DIV/0!</v>
      </c>
      <c r="V96" s="144" t="e">
        <f t="shared" si="230"/>
        <v>#DIV/0!</v>
      </c>
      <c r="W96" s="189" t="e">
        <f t="shared" si="230"/>
        <v>#DIV/0!</v>
      </c>
      <c r="X96" s="7"/>
    </row>
    <row r="97" spans="1:27" ht="39.950000000000003" customHeight="1">
      <c r="A97" s="72" t="s">
        <v>184</v>
      </c>
      <c r="B97" s="183">
        <f>SUM(C97:F97)</f>
        <v>0</v>
      </c>
      <c r="C97" s="130">
        <f>'Child Protection Referrals'!C145+'Welfare Concern Referrals'!C97</f>
        <v>0</v>
      </c>
      <c r="D97" s="130">
        <f>'Child Protection Referrals'!D145+'Welfare Concern Referrals'!D97</f>
        <v>0</v>
      </c>
      <c r="E97" s="130">
        <f>'Child Protection Referrals'!E145+'Welfare Concern Referrals'!E97</f>
        <v>0</v>
      </c>
      <c r="F97" s="130">
        <f>'Child Protection Referrals'!F145+'Welfare Concern Referrals'!F97</f>
        <v>0</v>
      </c>
      <c r="G97" s="183">
        <f t="shared" ref="G97:G98" si="231">SUM(H97:K97)</f>
        <v>0</v>
      </c>
      <c r="H97" s="130">
        <f>'Child Protection Referrals'!H145+'Welfare Concern Referrals'!H97</f>
        <v>0</v>
      </c>
      <c r="I97" s="130">
        <f>'Child Protection Referrals'!I145+'Welfare Concern Referrals'!I97</f>
        <v>0</v>
      </c>
      <c r="J97" s="130">
        <f>'Child Protection Referrals'!J145+'Welfare Concern Referrals'!J97</f>
        <v>0</v>
      </c>
      <c r="K97" s="130">
        <f>'Child Protection Referrals'!K145+'Welfare Concern Referrals'!K97</f>
        <v>0</v>
      </c>
      <c r="L97" s="183">
        <f t="shared" ref="L97:L98" si="232">SUM(M97:P97)</f>
        <v>0</v>
      </c>
      <c r="M97" s="130">
        <f>'Child Protection Referrals'!M145+'Welfare Concern Referrals'!M97</f>
        <v>0</v>
      </c>
      <c r="N97" s="130">
        <f>'Child Protection Referrals'!N145+'Welfare Concern Referrals'!N97</f>
        <v>0</v>
      </c>
      <c r="O97" s="130">
        <f>'Child Protection Referrals'!O145+'Welfare Concern Referrals'!O97</f>
        <v>0</v>
      </c>
      <c r="P97" s="130">
        <f>'Child Protection Referrals'!P145+'Welfare Concern Referrals'!P97</f>
        <v>0</v>
      </c>
      <c r="Q97" s="183">
        <f t="shared" ref="Q97:Q98" si="233">+SUM(R97:V97)</f>
        <v>0</v>
      </c>
      <c r="R97" s="130">
        <f>'Child Protection Referrals'!R145+'Welfare Concern Referrals'!R97</f>
        <v>0</v>
      </c>
      <c r="S97" s="130">
        <f>'Child Protection Referrals'!S145+'Welfare Concern Referrals'!S97</f>
        <v>0</v>
      </c>
      <c r="T97" s="130">
        <f>'Child Protection Referrals'!T145+'Welfare Concern Referrals'!T97</f>
        <v>0</v>
      </c>
      <c r="U97" s="130">
        <f>'Child Protection Referrals'!U145+'Welfare Concern Referrals'!U97</f>
        <v>0</v>
      </c>
      <c r="V97" s="130">
        <f>'Child Protection Referrals'!V145+'Welfare Concern Referrals'!V97</f>
        <v>0</v>
      </c>
      <c r="W97" s="187">
        <f t="shared" ref="W97:W98" si="234">B97+G97+L97+Q97</f>
        <v>0</v>
      </c>
      <c r="X97" s="5"/>
      <c r="AA97" s="31"/>
    </row>
    <row r="98" spans="1:27" ht="39.950000000000003" customHeight="1">
      <c r="A98" s="126" t="s">
        <v>51</v>
      </c>
      <c r="B98" s="183">
        <f>SUM(C98:F98)</f>
        <v>0</v>
      </c>
      <c r="C98" s="130">
        <f>'Child Protection Referrals'!C146+'Welfare Concern Referrals'!C98</f>
        <v>0</v>
      </c>
      <c r="D98" s="130">
        <f>'Child Protection Referrals'!D146+'Welfare Concern Referrals'!D98</f>
        <v>0</v>
      </c>
      <c r="E98" s="130">
        <f>'Child Protection Referrals'!E146+'Welfare Concern Referrals'!E98</f>
        <v>0</v>
      </c>
      <c r="F98" s="130">
        <f>'Child Protection Referrals'!F146+'Welfare Concern Referrals'!F98</f>
        <v>0</v>
      </c>
      <c r="G98" s="183">
        <f t="shared" si="231"/>
        <v>0</v>
      </c>
      <c r="H98" s="130">
        <f>'Child Protection Referrals'!H146+'Welfare Concern Referrals'!H98</f>
        <v>0</v>
      </c>
      <c r="I98" s="130">
        <f>'Child Protection Referrals'!I146+'Welfare Concern Referrals'!I98</f>
        <v>0</v>
      </c>
      <c r="J98" s="130">
        <f>'Child Protection Referrals'!J146+'Welfare Concern Referrals'!J98</f>
        <v>0</v>
      </c>
      <c r="K98" s="130">
        <f>'Child Protection Referrals'!K146+'Welfare Concern Referrals'!K98</f>
        <v>0</v>
      </c>
      <c r="L98" s="183">
        <f t="shared" si="232"/>
        <v>0</v>
      </c>
      <c r="M98" s="130">
        <f>'Child Protection Referrals'!M146+'Welfare Concern Referrals'!M98</f>
        <v>0</v>
      </c>
      <c r="N98" s="130">
        <f>'Child Protection Referrals'!N146+'Welfare Concern Referrals'!N98</f>
        <v>0</v>
      </c>
      <c r="O98" s="130">
        <f>'Child Protection Referrals'!O146+'Welfare Concern Referrals'!O98</f>
        <v>0</v>
      </c>
      <c r="P98" s="130">
        <f>'Child Protection Referrals'!P146+'Welfare Concern Referrals'!P98</f>
        <v>0</v>
      </c>
      <c r="Q98" s="183">
        <f t="shared" si="233"/>
        <v>0</v>
      </c>
      <c r="R98" s="130">
        <f>'Child Protection Referrals'!R146+'Welfare Concern Referrals'!R98</f>
        <v>0</v>
      </c>
      <c r="S98" s="130">
        <f>'Child Protection Referrals'!S146+'Welfare Concern Referrals'!S98</f>
        <v>0</v>
      </c>
      <c r="T98" s="130">
        <f>'Child Protection Referrals'!T146+'Welfare Concern Referrals'!T98</f>
        <v>0</v>
      </c>
      <c r="U98" s="130">
        <f>'Child Protection Referrals'!U146+'Welfare Concern Referrals'!U98</f>
        <v>0</v>
      </c>
      <c r="V98" s="130">
        <f>'Child Protection Referrals'!V146+'Welfare Concern Referrals'!V98</f>
        <v>0</v>
      </c>
      <c r="W98" s="187">
        <f t="shared" si="234"/>
        <v>0</v>
      </c>
      <c r="X98" s="5"/>
    </row>
    <row r="99" spans="1:27" ht="39.950000000000003" customHeight="1">
      <c r="A99" s="124"/>
      <c r="B99" s="184" t="e">
        <f t="shared" ref="B99:W99" si="235">B98/B97</f>
        <v>#DIV/0!</v>
      </c>
      <c r="C99" s="144" t="e">
        <f t="shared" si="235"/>
        <v>#DIV/0!</v>
      </c>
      <c r="D99" s="144" t="e">
        <f t="shared" si="235"/>
        <v>#DIV/0!</v>
      </c>
      <c r="E99" s="144" t="e">
        <f t="shared" si="235"/>
        <v>#DIV/0!</v>
      </c>
      <c r="F99" s="144" t="e">
        <f t="shared" si="235"/>
        <v>#DIV/0!</v>
      </c>
      <c r="G99" s="184" t="e">
        <f t="shared" si="235"/>
        <v>#DIV/0!</v>
      </c>
      <c r="H99" s="144" t="e">
        <f t="shared" si="235"/>
        <v>#DIV/0!</v>
      </c>
      <c r="I99" s="144" t="e">
        <f t="shared" si="235"/>
        <v>#DIV/0!</v>
      </c>
      <c r="J99" s="144" t="e">
        <f t="shared" si="235"/>
        <v>#DIV/0!</v>
      </c>
      <c r="K99" s="144" t="e">
        <f t="shared" si="235"/>
        <v>#DIV/0!</v>
      </c>
      <c r="L99" s="184" t="e">
        <f t="shared" si="235"/>
        <v>#DIV/0!</v>
      </c>
      <c r="M99" s="144" t="e">
        <f t="shared" si="235"/>
        <v>#DIV/0!</v>
      </c>
      <c r="N99" s="144" t="e">
        <f t="shared" si="235"/>
        <v>#DIV/0!</v>
      </c>
      <c r="O99" s="144" t="e">
        <f t="shared" si="235"/>
        <v>#DIV/0!</v>
      </c>
      <c r="P99" s="144" t="e">
        <f t="shared" si="235"/>
        <v>#DIV/0!</v>
      </c>
      <c r="Q99" s="184" t="e">
        <f t="shared" si="235"/>
        <v>#DIV/0!</v>
      </c>
      <c r="R99" s="144" t="e">
        <f t="shared" si="235"/>
        <v>#DIV/0!</v>
      </c>
      <c r="S99" s="144" t="e">
        <f t="shared" si="235"/>
        <v>#DIV/0!</v>
      </c>
      <c r="T99" s="144" t="e">
        <f t="shared" si="235"/>
        <v>#DIV/0!</v>
      </c>
      <c r="U99" s="144" t="e">
        <f t="shared" si="235"/>
        <v>#DIV/0!</v>
      </c>
      <c r="V99" s="144" t="e">
        <f t="shared" si="235"/>
        <v>#DIV/0!</v>
      </c>
      <c r="W99" s="189" t="e">
        <f t="shared" si="235"/>
        <v>#DIV/0!</v>
      </c>
      <c r="X99" s="7"/>
    </row>
    <row r="100" spans="1:27" ht="39.950000000000003" customHeight="1">
      <c r="A100" s="72" t="s">
        <v>333</v>
      </c>
      <c r="B100" s="183">
        <f>SUM(C100:F100)</f>
        <v>0</v>
      </c>
      <c r="C100" s="130">
        <f>'Child Protection Referrals'!C148+'Welfare Concern Referrals'!C100</f>
        <v>0</v>
      </c>
      <c r="D100" s="130">
        <f>'Child Protection Referrals'!D148+'Welfare Concern Referrals'!D100</f>
        <v>0</v>
      </c>
      <c r="E100" s="130">
        <f>'Child Protection Referrals'!E148+'Welfare Concern Referrals'!E100</f>
        <v>0</v>
      </c>
      <c r="F100" s="130">
        <f>'Child Protection Referrals'!F148+'Welfare Concern Referrals'!F100</f>
        <v>0</v>
      </c>
      <c r="G100" s="183">
        <f t="shared" ref="G100:G101" si="236">SUM(H100:K100)</f>
        <v>0</v>
      </c>
      <c r="H100" s="130">
        <f>'Child Protection Referrals'!H148+'Welfare Concern Referrals'!H100</f>
        <v>0</v>
      </c>
      <c r="I100" s="130">
        <f>'Child Protection Referrals'!I148+'Welfare Concern Referrals'!I100</f>
        <v>0</v>
      </c>
      <c r="J100" s="130">
        <f>'Child Protection Referrals'!J148+'Welfare Concern Referrals'!J100</f>
        <v>0</v>
      </c>
      <c r="K100" s="130">
        <f>'Child Protection Referrals'!K148+'Welfare Concern Referrals'!K100</f>
        <v>0</v>
      </c>
      <c r="L100" s="183">
        <f t="shared" ref="L100:L101" si="237">SUM(M100:P100)</f>
        <v>0</v>
      </c>
      <c r="M100" s="130">
        <f>'Child Protection Referrals'!M148+'Welfare Concern Referrals'!M100</f>
        <v>0</v>
      </c>
      <c r="N100" s="130">
        <f>'Child Protection Referrals'!N148+'Welfare Concern Referrals'!N100</f>
        <v>0</v>
      </c>
      <c r="O100" s="130">
        <f>'Child Protection Referrals'!O148+'Welfare Concern Referrals'!O100</f>
        <v>0</v>
      </c>
      <c r="P100" s="130">
        <f>'Child Protection Referrals'!P148+'Welfare Concern Referrals'!P100</f>
        <v>0</v>
      </c>
      <c r="Q100" s="183">
        <f t="shared" ref="Q100:Q101" si="238">+SUM(R100:V100)</f>
        <v>0</v>
      </c>
      <c r="R100" s="130">
        <f>'Child Protection Referrals'!R148+'Welfare Concern Referrals'!R100</f>
        <v>0</v>
      </c>
      <c r="S100" s="130">
        <f>'Child Protection Referrals'!S148+'Welfare Concern Referrals'!S100</f>
        <v>0</v>
      </c>
      <c r="T100" s="130">
        <f>'Child Protection Referrals'!T148+'Welfare Concern Referrals'!T100</f>
        <v>0</v>
      </c>
      <c r="U100" s="130">
        <f>'Child Protection Referrals'!U148+'Welfare Concern Referrals'!U100</f>
        <v>0</v>
      </c>
      <c r="V100" s="130">
        <f>'Child Protection Referrals'!V148+'Welfare Concern Referrals'!V100</f>
        <v>0</v>
      </c>
      <c r="W100" s="187">
        <f t="shared" ref="W100:W101" si="239">B100+G100+L100+Q100</f>
        <v>0</v>
      </c>
      <c r="X100" s="5"/>
    </row>
    <row r="101" spans="1:27" ht="39.950000000000003" customHeight="1">
      <c r="A101" s="126" t="s">
        <v>51</v>
      </c>
      <c r="B101" s="183">
        <f>SUM(C101:F101)</f>
        <v>0</v>
      </c>
      <c r="C101" s="130">
        <f>'Child Protection Referrals'!C149+'Welfare Concern Referrals'!C101</f>
        <v>0</v>
      </c>
      <c r="D101" s="130">
        <f>'Child Protection Referrals'!D149+'Welfare Concern Referrals'!D101</f>
        <v>0</v>
      </c>
      <c r="E101" s="130">
        <f>'Child Protection Referrals'!E149+'Welfare Concern Referrals'!E101</f>
        <v>0</v>
      </c>
      <c r="F101" s="130">
        <f>'Child Protection Referrals'!F149+'Welfare Concern Referrals'!F101</f>
        <v>0</v>
      </c>
      <c r="G101" s="183">
        <f t="shared" si="236"/>
        <v>0</v>
      </c>
      <c r="H101" s="130">
        <f>'Child Protection Referrals'!H149+'Welfare Concern Referrals'!H101</f>
        <v>0</v>
      </c>
      <c r="I101" s="130">
        <f>'Child Protection Referrals'!I149+'Welfare Concern Referrals'!I101</f>
        <v>0</v>
      </c>
      <c r="J101" s="130">
        <f>'Child Protection Referrals'!J149+'Welfare Concern Referrals'!J101</f>
        <v>0</v>
      </c>
      <c r="K101" s="130">
        <f>'Child Protection Referrals'!K149+'Welfare Concern Referrals'!K101</f>
        <v>0</v>
      </c>
      <c r="L101" s="183">
        <f t="shared" si="237"/>
        <v>0</v>
      </c>
      <c r="M101" s="130">
        <f>'Child Protection Referrals'!M149+'Welfare Concern Referrals'!M101</f>
        <v>0</v>
      </c>
      <c r="N101" s="130">
        <f>'Child Protection Referrals'!N149+'Welfare Concern Referrals'!N101</f>
        <v>0</v>
      </c>
      <c r="O101" s="130">
        <f>'Child Protection Referrals'!O149+'Welfare Concern Referrals'!O101</f>
        <v>0</v>
      </c>
      <c r="P101" s="130">
        <f>'Child Protection Referrals'!P149+'Welfare Concern Referrals'!P101</f>
        <v>0</v>
      </c>
      <c r="Q101" s="183">
        <f t="shared" si="238"/>
        <v>0</v>
      </c>
      <c r="R101" s="130">
        <f>'Child Protection Referrals'!R149+'Welfare Concern Referrals'!R101</f>
        <v>0</v>
      </c>
      <c r="S101" s="130">
        <f>'Child Protection Referrals'!S149+'Welfare Concern Referrals'!S101</f>
        <v>0</v>
      </c>
      <c r="T101" s="130">
        <f>'Child Protection Referrals'!T149+'Welfare Concern Referrals'!T101</f>
        <v>0</v>
      </c>
      <c r="U101" s="130">
        <f>'Child Protection Referrals'!U149+'Welfare Concern Referrals'!U101</f>
        <v>0</v>
      </c>
      <c r="V101" s="130">
        <f>'Child Protection Referrals'!V149+'Welfare Concern Referrals'!V101</f>
        <v>0</v>
      </c>
      <c r="W101" s="187">
        <f t="shared" si="239"/>
        <v>0</v>
      </c>
      <c r="X101" s="5"/>
    </row>
    <row r="102" spans="1:27" ht="39.950000000000003" customHeight="1">
      <c r="A102" s="124"/>
      <c r="B102" s="184" t="e">
        <f t="shared" ref="B102:W102" si="240">B101/B100</f>
        <v>#DIV/0!</v>
      </c>
      <c r="C102" s="144" t="e">
        <f t="shared" si="240"/>
        <v>#DIV/0!</v>
      </c>
      <c r="D102" s="144" t="e">
        <f t="shared" si="240"/>
        <v>#DIV/0!</v>
      </c>
      <c r="E102" s="144" t="e">
        <f t="shared" si="240"/>
        <v>#DIV/0!</v>
      </c>
      <c r="F102" s="144" t="e">
        <f t="shared" si="240"/>
        <v>#DIV/0!</v>
      </c>
      <c r="G102" s="184" t="e">
        <f t="shared" si="240"/>
        <v>#DIV/0!</v>
      </c>
      <c r="H102" s="144" t="e">
        <f t="shared" si="240"/>
        <v>#DIV/0!</v>
      </c>
      <c r="I102" s="144" t="e">
        <f t="shared" si="240"/>
        <v>#DIV/0!</v>
      </c>
      <c r="J102" s="144" t="e">
        <f t="shared" si="240"/>
        <v>#DIV/0!</v>
      </c>
      <c r="K102" s="144" t="e">
        <f t="shared" si="240"/>
        <v>#DIV/0!</v>
      </c>
      <c r="L102" s="184" t="e">
        <f t="shared" si="240"/>
        <v>#DIV/0!</v>
      </c>
      <c r="M102" s="144" t="e">
        <f t="shared" si="240"/>
        <v>#DIV/0!</v>
      </c>
      <c r="N102" s="144" t="e">
        <f t="shared" si="240"/>
        <v>#DIV/0!</v>
      </c>
      <c r="O102" s="144" t="e">
        <f t="shared" si="240"/>
        <v>#DIV/0!</v>
      </c>
      <c r="P102" s="144" t="e">
        <f t="shared" si="240"/>
        <v>#DIV/0!</v>
      </c>
      <c r="Q102" s="184" t="e">
        <f t="shared" si="240"/>
        <v>#DIV/0!</v>
      </c>
      <c r="R102" s="144" t="e">
        <f t="shared" si="240"/>
        <v>#DIV/0!</v>
      </c>
      <c r="S102" s="144" t="e">
        <f t="shared" si="240"/>
        <v>#DIV/0!</v>
      </c>
      <c r="T102" s="144" t="e">
        <f t="shared" si="240"/>
        <v>#DIV/0!</v>
      </c>
      <c r="U102" s="144" t="e">
        <f t="shared" si="240"/>
        <v>#DIV/0!</v>
      </c>
      <c r="V102" s="144" t="e">
        <f t="shared" si="240"/>
        <v>#DIV/0!</v>
      </c>
      <c r="W102" s="189" t="e">
        <f t="shared" si="240"/>
        <v>#DIV/0!</v>
      </c>
      <c r="X102" s="7"/>
    </row>
    <row r="103" spans="1:27" ht="39.950000000000003" customHeight="1">
      <c r="A103" s="74" t="s">
        <v>317</v>
      </c>
      <c r="B103" s="75">
        <f>SUM(C103:F103)</f>
        <v>702</v>
      </c>
      <c r="C103" s="75">
        <f>C91+C94+C97+C100</f>
        <v>128</v>
      </c>
      <c r="D103" s="75">
        <f t="shared" ref="D103:F103" si="241">D91+D94+D97+D100</f>
        <v>110</v>
      </c>
      <c r="E103" s="75">
        <f t="shared" si="241"/>
        <v>16</v>
      </c>
      <c r="F103" s="75">
        <f t="shared" si="241"/>
        <v>448</v>
      </c>
      <c r="G103" s="75">
        <f t="shared" ref="G103:G104" si="242">SUM(H103:K103)</f>
        <v>197</v>
      </c>
      <c r="H103" s="75">
        <f>H91+H94+H97+H100</f>
        <v>54</v>
      </c>
      <c r="I103" s="75">
        <f t="shared" ref="I103:K103" si="243">I91+I94+I97+I100</f>
        <v>0</v>
      </c>
      <c r="J103" s="75">
        <f t="shared" si="243"/>
        <v>143</v>
      </c>
      <c r="K103" s="75">
        <f t="shared" si="243"/>
        <v>0</v>
      </c>
      <c r="L103" s="75">
        <f t="shared" ref="L103:L104" si="244">SUM(M103:P103)</f>
        <v>412</v>
      </c>
      <c r="M103" s="75">
        <f>M91+M94+M97+M100</f>
        <v>167</v>
      </c>
      <c r="N103" s="75">
        <f t="shared" ref="N103:O103" si="245">N91+N94+N97+N100</f>
        <v>35</v>
      </c>
      <c r="O103" s="75">
        <f t="shared" si="245"/>
        <v>76</v>
      </c>
      <c r="P103" s="75">
        <f>P91+P94+P97+P100</f>
        <v>134</v>
      </c>
      <c r="Q103" s="75">
        <f t="shared" ref="Q103:Q104" si="246">+SUM(R103:V103)</f>
        <v>804</v>
      </c>
      <c r="R103" s="75">
        <f>R91+R94+R97+R100</f>
        <v>491</v>
      </c>
      <c r="S103" s="75">
        <f t="shared" ref="S103:V103" si="247">S91+S94+S97+S100</f>
        <v>235</v>
      </c>
      <c r="T103" s="75">
        <f t="shared" si="247"/>
        <v>47</v>
      </c>
      <c r="U103" s="75">
        <f t="shared" si="247"/>
        <v>18</v>
      </c>
      <c r="V103" s="75">
        <f t="shared" si="247"/>
        <v>13</v>
      </c>
      <c r="W103" s="75">
        <f t="shared" ref="W103:W104" si="248">B103+G103+L103+Q103</f>
        <v>2115</v>
      </c>
      <c r="X103" s="5"/>
    </row>
    <row r="104" spans="1:27" ht="39.950000000000003" customHeight="1">
      <c r="A104" s="127" t="s">
        <v>51</v>
      </c>
      <c r="B104" s="75">
        <f>SUM(C104:F104)</f>
        <v>92</v>
      </c>
      <c r="C104" s="75">
        <f>C92+C95+C98+C101</f>
        <v>0</v>
      </c>
      <c r="D104" s="75">
        <f>D92+D95+D98+D101</f>
        <v>4</v>
      </c>
      <c r="E104" s="75">
        <f>E92+E95+E98+E101</f>
        <v>0</v>
      </c>
      <c r="F104" s="75">
        <f>F92+F95+F98+F101</f>
        <v>88</v>
      </c>
      <c r="G104" s="75">
        <f t="shared" si="242"/>
        <v>31</v>
      </c>
      <c r="H104" s="75">
        <f>H92+H95+H98+H101</f>
        <v>0</v>
      </c>
      <c r="I104" s="75">
        <f>I92+I95+I98+I101</f>
        <v>0</v>
      </c>
      <c r="J104" s="75">
        <f>J92+J95+J98+J101</f>
        <v>31</v>
      </c>
      <c r="K104" s="75">
        <f>K92+K95+K98+K101</f>
        <v>0</v>
      </c>
      <c r="L104" s="75">
        <f t="shared" si="244"/>
        <v>37</v>
      </c>
      <c r="M104" s="75">
        <f>M92+M95+M98+M101</f>
        <v>15</v>
      </c>
      <c r="N104" s="75">
        <f>N92+N95+N98+N101</f>
        <v>1</v>
      </c>
      <c r="O104" s="75">
        <f>O92+O95+O98+O101</f>
        <v>9</v>
      </c>
      <c r="P104" s="75">
        <f>P92+P95+P98+P101</f>
        <v>12</v>
      </c>
      <c r="Q104" s="75">
        <f t="shared" si="246"/>
        <v>83</v>
      </c>
      <c r="R104" s="75">
        <f>R92+R95+R98+R101</f>
        <v>64</v>
      </c>
      <c r="S104" s="75">
        <f>S92+S95+S98+S101</f>
        <v>6</v>
      </c>
      <c r="T104" s="75">
        <f>T92+T95+T98+T101</f>
        <v>1</v>
      </c>
      <c r="U104" s="75">
        <f>U92+U95+U98+U101</f>
        <v>8</v>
      </c>
      <c r="V104" s="75">
        <f>V92+V95+V98+V101</f>
        <v>4</v>
      </c>
      <c r="W104" s="75">
        <f t="shared" si="248"/>
        <v>243</v>
      </c>
      <c r="X104" s="5"/>
    </row>
    <row r="105" spans="1:27" ht="39.950000000000003" customHeight="1">
      <c r="A105" s="125"/>
      <c r="B105" s="86">
        <f t="shared" ref="B105:W105" si="249">B104/B103</f>
        <v>0.13105413105413105</v>
      </c>
      <c r="C105" s="86">
        <f t="shared" si="249"/>
        <v>0</v>
      </c>
      <c r="D105" s="86">
        <f t="shared" si="249"/>
        <v>3.6363636363636362E-2</v>
      </c>
      <c r="E105" s="86">
        <f t="shared" si="249"/>
        <v>0</v>
      </c>
      <c r="F105" s="86">
        <f t="shared" si="249"/>
        <v>0.19642857142857142</v>
      </c>
      <c r="G105" s="86">
        <f t="shared" si="249"/>
        <v>0.15736040609137056</v>
      </c>
      <c r="H105" s="86">
        <f t="shared" si="249"/>
        <v>0</v>
      </c>
      <c r="I105" s="86" t="e">
        <f t="shared" si="249"/>
        <v>#DIV/0!</v>
      </c>
      <c r="J105" s="86">
        <f t="shared" si="249"/>
        <v>0.21678321678321677</v>
      </c>
      <c r="K105" s="86" t="e">
        <f t="shared" si="249"/>
        <v>#DIV/0!</v>
      </c>
      <c r="L105" s="86">
        <f t="shared" si="249"/>
        <v>8.9805825242718448E-2</v>
      </c>
      <c r="M105" s="86">
        <f t="shared" si="249"/>
        <v>8.9820359281437126E-2</v>
      </c>
      <c r="N105" s="86">
        <f t="shared" si="249"/>
        <v>2.8571428571428571E-2</v>
      </c>
      <c r="O105" s="86">
        <f t="shared" si="249"/>
        <v>0.11842105263157894</v>
      </c>
      <c r="P105" s="86">
        <f t="shared" si="249"/>
        <v>8.9552238805970144E-2</v>
      </c>
      <c r="Q105" s="86">
        <f t="shared" si="249"/>
        <v>0.10323383084577115</v>
      </c>
      <c r="R105" s="86">
        <f t="shared" si="249"/>
        <v>0.13034623217922606</v>
      </c>
      <c r="S105" s="86">
        <f t="shared" si="249"/>
        <v>2.553191489361702E-2</v>
      </c>
      <c r="T105" s="86">
        <f t="shared" si="249"/>
        <v>2.1276595744680851E-2</v>
      </c>
      <c r="U105" s="86">
        <f t="shared" si="249"/>
        <v>0.44444444444444442</v>
      </c>
      <c r="V105" s="86">
        <f t="shared" si="249"/>
        <v>0.30769230769230771</v>
      </c>
      <c r="W105" s="86">
        <f t="shared" si="249"/>
        <v>0.1148936170212766</v>
      </c>
      <c r="X105" s="7"/>
    </row>
    <row r="106" spans="1:27" ht="39.950000000000003" customHeight="1">
      <c r="A106" s="28" t="s">
        <v>504</v>
      </c>
      <c r="B106" s="91"/>
      <c r="C106" s="91"/>
      <c r="D106" s="91"/>
      <c r="E106" s="91"/>
      <c r="F106" s="91"/>
      <c r="G106" s="91"/>
      <c r="H106" s="91"/>
      <c r="I106" s="91"/>
      <c r="J106" s="91"/>
      <c r="K106" s="91"/>
      <c r="L106" s="91"/>
      <c r="M106" s="91"/>
      <c r="N106" s="91"/>
      <c r="O106" s="91"/>
      <c r="P106" s="91"/>
      <c r="Q106" s="91"/>
      <c r="R106" s="91"/>
      <c r="S106" s="91"/>
      <c r="T106" s="91"/>
      <c r="U106" s="91"/>
      <c r="V106" s="91"/>
      <c r="W106" s="91"/>
    </row>
    <row r="107" spans="1:27" ht="39.950000000000003" customHeight="1">
      <c r="A107" s="100"/>
      <c r="B107" s="91"/>
      <c r="C107" s="91"/>
      <c r="D107" s="91"/>
      <c r="E107" s="91"/>
      <c r="F107" s="91"/>
      <c r="G107" s="91"/>
      <c r="H107" s="91"/>
      <c r="I107" s="91"/>
      <c r="J107" s="91"/>
      <c r="K107" s="91"/>
      <c r="L107" s="91"/>
      <c r="M107" s="91"/>
      <c r="N107" s="91"/>
      <c r="O107" s="91"/>
      <c r="P107" s="91"/>
      <c r="Q107" s="91"/>
      <c r="R107" s="91"/>
      <c r="S107" s="91"/>
      <c r="T107" s="91"/>
      <c r="U107" s="91"/>
      <c r="V107" s="91"/>
      <c r="W107" s="91"/>
    </row>
    <row r="108" spans="1:27" ht="39.950000000000003" customHeight="1"/>
    <row r="109" spans="1:27" ht="39.950000000000003" customHeight="1"/>
    <row r="110" spans="1:27" ht="39.950000000000003" customHeight="1"/>
    <row r="111" spans="1:27" ht="39.950000000000003" customHeight="1"/>
    <row r="112" spans="1:27" ht="39.950000000000003" customHeight="1"/>
    <row r="113" ht="39.950000000000003" customHeight="1"/>
    <row r="114" ht="39.950000000000003" customHeight="1"/>
    <row r="115" ht="39.950000000000003" customHeight="1"/>
    <row r="116" ht="39.950000000000003" customHeight="1"/>
    <row r="117" ht="39.950000000000003" customHeight="1"/>
    <row r="118" ht="39.950000000000003" customHeight="1"/>
    <row r="119" ht="39.950000000000003" customHeight="1"/>
    <row r="120" ht="39.950000000000003" customHeight="1"/>
    <row r="121" ht="39.950000000000003" customHeight="1"/>
    <row r="122" ht="39.950000000000003" customHeight="1"/>
    <row r="123" ht="39.950000000000003" customHeight="1"/>
    <row r="124" ht="39.950000000000003" customHeight="1"/>
    <row r="125" ht="39.950000000000003" customHeight="1"/>
    <row r="126" ht="39.950000000000003" customHeight="1"/>
    <row r="127" ht="39.950000000000003" customHeight="1"/>
    <row r="128" ht="39.950000000000003" customHeight="1"/>
    <row r="129" ht="39.950000000000003" customHeight="1"/>
    <row r="130" ht="39.950000000000003" customHeight="1"/>
    <row r="131" ht="39.950000000000003" customHeight="1"/>
    <row r="132" ht="39.950000000000003" customHeight="1"/>
    <row r="133" ht="39.950000000000003" customHeight="1"/>
    <row r="134" ht="39.950000000000003" customHeight="1"/>
    <row r="135" ht="39.950000000000003" customHeight="1"/>
    <row r="136" ht="39.950000000000003" customHeight="1"/>
    <row r="137" ht="39.950000000000003" customHeight="1"/>
    <row r="138" ht="39.950000000000003" customHeight="1"/>
    <row r="139" ht="39.950000000000003" customHeight="1"/>
    <row r="140" ht="39.950000000000003" customHeight="1"/>
    <row r="141" ht="39.950000000000003" customHeight="1"/>
    <row r="142" ht="39.950000000000003" customHeight="1"/>
    <row r="143" ht="39.950000000000003" customHeight="1"/>
    <row r="144" ht="39.950000000000003" customHeight="1"/>
    <row r="145" ht="39.950000000000003" customHeight="1"/>
    <row r="146" ht="39.950000000000003" customHeight="1"/>
    <row r="147" ht="39.950000000000003" customHeight="1"/>
    <row r="148" ht="39.950000000000003" customHeight="1"/>
    <row r="149" ht="39.950000000000003" customHeight="1"/>
    <row r="150" ht="39.950000000000003" customHeight="1"/>
    <row r="151" ht="39.950000000000003" customHeight="1"/>
    <row r="152" ht="39.950000000000003" customHeight="1"/>
    <row r="153" ht="39.950000000000003" customHeight="1"/>
    <row r="154" ht="39.950000000000003" customHeight="1"/>
    <row r="155" ht="39.950000000000003" customHeight="1"/>
    <row r="156" ht="39.950000000000003" customHeight="1"/>
    <row r="157" ht="39.950000000000003" customHeight="1"/>
    <row r="158" ht="39.950000000000003" customHeight="1"/>
    <row r="159" ht="39.950000000000003" customHeight="1"/>
    <row r="160" ht="39.950000000000003" customHeight="1"/>
    <row r="161" ht="39.950000000000003" customHeight="1"/>
    <row r="162" ht="39.950000000000003" customHeight="1"/>
    <row r="163" ht="39.950000000000003" customHeight="1"/>
    <row r="164" ht="39.950000000000003" customHeight="1"/>
    <row r="165" ht="39.950000000000003" customHeight="1"/>
    <row r="166" ht="39.950000000000003" customHeight="1"/>
    <row r="167" ht="39.950000000000003" customHeight="1"/>
    <row r="168" ht="39.950000000000003" customHeight="1"/>
    <row r="169" ht="39.950000000000003" customHeight="1"/>
    <row r="170" ht="39.950000000000003" customHeight="1"/>
    <row r="171" ht="39.950000000000003" customHeight="1"/>
    <row r="172" ht="39.950000000000003" customHeight="1"/>
    <row r="173" ht="39.950000000000003" customHeight="1"/>
    <row r="174" ht="39.950000000000003" customHeight="1"/>
    <row r="175" ht="39.950000000000003" customHeight="1"/>
    <row r="176" ht="39.950000000000003" customHeight="1"/>
    <row r="177" ht="39.950000000000003" customHeight="1"/>
    <row r="178" ht="39.950000000000003" customHeight="1"/>
    <row r="179" ht="39.950000000000003" customHeight="1"/>
    <row r="180" ht="39.950000000000003" customHeight="1"/>
    <row r="181" ht="39.950000000000003" customHeight="1"/>
    <row r="182" ht="39.950000000000003" customHeight="1"/>
    <row r="183" ht="39.950000000000003" customHeight="1"/>
    <row r="184" ht="39.950000000000003" customHeight="1"/>
    <row r="185" ht="39.950000000000003" customHeight="1"/>
    <row r="186" ht="39.950000000000003" customHeight="1"/>
    <row r="187" ht="39.950000000000003" customHeight="1"/>
    <row r="188" ht="39.950000000000003" customHeight="1"/>
    <row r="189" ht="39.950000000000003" customHeight="1"/>
    <row r="190" ht="39.950000000000003" customHeight="1"/>
    <row r="191" ht="39.950000000000003" customHeight="1"/>
    <row r="192" ht="39.950000000000003" customHeight="1"/>
    <row r="193" ht="39.950000000000003" customHeight="1"/>
    <row r="194" ht="39.950000000000003" customHeight="1"/>
    <row r="195" ht="39.950000000000003" customHeight="1"/>
    <row r="196" ht="39.950000000000003" customHeight="1"/>
    <row r="197" ht="39.950000000000003" customHeight="1"/>
    <row r="198" ht="39.950000000000003" customHeight="1"/>
    <row r="199" ht="39.950000000000003" customHeight="1"/>
    <row r="200" ht="39.950000000000003" customHeight="1"/>
    <row r="201" ht="39.950000000000003" customHeight="1"/>
    <row r="202" ht="39.950000000000003" customHeight="1"/>
    <row r="203" ht="39.950000000000003" customHeight="1"/>
    <row r="204" ht="39.950000000000003" customHeight="1"/>
    <row r="205" ht="39.950000000000003" customHeight="1"/>
    <row r="206" ht="39.950000000000003" customHeight="1"/>
    <row r="207" ht="39.950000000000003" customHeight="1"/>
    <row r="208" ht="39.950000000000003" customHeight="1"/>
    <row r="209" ht="39.950000000000003" customHeight="1"/>
    <row r="210" ht="39.950000000000003" customHeight="1"/>
    <row r="211" ht="39.950000000000003" customHeight="1"/>
    <row r="212" ht="39.950000000000003" customHeight="1"/>
    <row r="213" ht="39.950000000000003" customHeight="1"/>
    <row r="214" ht="39.950000000000003" customHeight="1"/>
    <row r="215" ht="39.950000000000003" customHeight="1"/>
    <row r="216" ht="39.950000000000003" customHeight="1"/>
    <row r="217" ht="39.950000000000003" customHeight="1"/>
    <row r="218" ht="39.950000000000003" customHeight="1"/>
    <row r="219" ht="39.950000000000003" customHeight="1"/>
    <row r="220" ht="39.950000000000003" customHeight="1"/>
    <row r="221" ht="39.950000000000003" customHeight="1"/>
    <row r="222" ht="39.950000000000003" customHeight="1"/>
    <row r="223" ht="39.950000000000003" customHeight="1"/>
    <row r="224" ht="39.950000000000003" customHeight="1"/>
    <row r="225" ht="39.950000000000003" customHeight="1"/>
    <row r="226" ht="39.950000000000003" customHeight="1"/>
    <row r="227" ht="39.950000000000003" customHeight="1"/>
    <row r="228" ht="39.950000000000003" customHeight="1"/>
    <row r="229" ht="39.950000000000003" customHeight="1"/>
    <row r="230" ht="39.950000000000003" customHeight="1"/>
    <row r="231" ht="39.950000000000003" customHeight="1"/>
    <row r="232" ht="39.950000000000003" customHeight="1"/>
    <row r="233" ht="39.950000000000003" customHeight="1"/>
    <row r="234" ht="39.950000000000003" customHeight="1"/>
    <row r="235" ht="39.950000000000003" customHeight="1"/>
    <row r="236" ht="39.950000000000003" customHeight="1"/>
    <row r="237" ht="39.950000000000003" customHeight="1"/>
    <row r="238" ht="39.950000000000003" customHeight="1"/>
    <row r="239" ht="39.950000000000003" customHeight="1"/>
    <row r="240" ht="39.950000000000003" customHeight="1"/>
    <row r="241" ht="39.950000000000003" customHeight="1"/>
    <row r="242" ht="39.950000000000003" customHeight="1"/>
    <row r="243" ht="39.950000000000003" customHeight="1"/>
    <row r="244" ht="39.950000000000003" customHeight="1"/>
    <row r="245" ht="39.950000000000003" customHeight="1"/>
    <row r="246" ht="39.950000000000003" customHeight="1"/>
    <row r="247" ht="39.950000000000003" customHeight="1"/>
    <row r="248" ht="39.950000000000003" customHeight="1"/>
    <row r="249" ht="39.950000000000003" customHeight="1"/>
    <row r="250" ht="39.950000000000003" customHeight="1"/>
    <row r="251" ht="39.950000000000003" customHeight="1"/>
    <row r="252" ht="39.950000000000003" customHeight="1"/>
    <row r="253" ht="39.950000000000003" customHeight="1"/>
    <row r="254" ht="39.950000000000003" customHeight="1"/>
    <row r="255" ht="39.950000000000003" customHeight="1"/>
    <row r="256" ht="39.950000000000003" customHeight="1"/>
    <row r="257" ht="39.950000000000003" customHeight="1"/>
    <row r="258" ht="39.950000000000003" customHeight="1"/>
    <row r="259" ht="39.950000000000003" customHeight="1"/>
    <row r="260" ht="39.950000000000003" customHeight="1"/>
    <row r="261" ht="39.950000000000003" customHeight="1"/>
    <row r="262" ht="39.950000000000003" customHeight="1"/>
    <row r="263" ht="39.950000000000003" customHeight="1"/>
    <row r="264" ht="39.950000000000003" customHeight="1"/>
    <row r="265" ht="39.950000000000003" customHeight="1"/>
    <row r="266" ht="39.950000000000003" customHeight="1"/>
    <row r="267" ht="39.950000000000003" customHeight="1"/>
    <row r="268" ht="39.950000000000003" customHeight="1"/>
    <row r="269" ht="39.950000000000003" customHeight="1"/>
    <row r="270" ht="39.950000000000003" customHeight="1"/>
    <row r="271" ht="39.950000000000003" customHeight="1"/>
    <row r="272" ht="39.950000000000003" customHeight="1"/>
    <row r="273" ht="39.950000000000003" customHeight="1"/>
  </sheetData>
  <mergeCells count="6">
    <mergeCell ref="A87:W87"/>
    <mergeCell ref="A22:W22"/>
    <mergeCell ref="A35:W35"/>
    <mergeCell ref="A48:W48"/>
    <mergeCell ref="A61:W61"/>
    <mergeCell ref="A74:W74"/>
  </mergeCells>
  <pageMargins left="0.74803149606299213" right="0.74803149606299213" top="0.98425196850393704" bottom="0.98425196850393704" header="0.51181102362204722" footer="0.51181102362204722"/>
  <pageSetup paperSize="9" scale="23" firstPageNumber="12" fitToHeight="8" orientation="landscape" useFirstPageNumber="1" r:id="rId1"/>
  <headerFooter alignWithMargins="0">
    <oddFooter>&amp;R Page &amp;P</oddFooter>
  </headerFooter>
  <rowBreaks count="2" manualBreakCount="2">
    <brk id="34" max="22" man="1"/>
    <brk id="73" max="22" man="1"/>
  </rowBreaks>
</worksheet>
</file>

<file path=xl/worksheets/sheet6.xml><?xml version="1.0" encoding="utf-8"?>
<worksheet xmlns="http://schemas.openxmlformats.org/spreadsheetml/2006/main" xmlns:r="http://schemas.openxmlformats.org/officeDocument/2006/relationships">
  <sheetPr>
    <tabColor rgb="FF00B050"/>
  </sheetPr>
  <dimension ref="A1:W89"/>
  <sheetViews>
    <sheetView view="pageBreakPreview" zoomScale="55" zoomScaleNormal="65" zoomScaleSheetLayoutView="55" workbookViewId="0">
      <pane ySplit="1" topLeftCell="A2" activePane="bottomLeft" state="frozen"/>
      <selection activeCell="AA20" sqref="AA20"/>
      <selection pane="bottomLeft" activeCell="K103" sqref="K103"/>
    </sheetView>
  </sheetViews>
  <sheetFormatPr defaultRowHeight="12.75"/>
  <cols>
    <col min="1" max="1" width="50.7109375" customWidth="1"/>
    <col min="2" max="2" width="21.7109375" customWidth="1"/>
    <col min="3" max="6" width="16.7109375" customWidth="1"/>
    <col min="7" max="7" width="21.7109375" customWidth="1"/>
    <col min="8" max="11" width="16.7109375" customWidth="1"/>
    <col min="12" max="12" width="21.7109375" customWidth="1"/>
    <col min="13" max="16" width="16.7109375" customWidth="1"/>
    <col min="17" max="17" width="21.7109375" customWidth="1"/>
    <col min="18" max="22" width="16.7109375" customWidth="1"/>
    <col min="23" max="23" width="22.7109375" customWidth="1"/>
  </cols>
  <sheetData>
    <row r="1" spans="1:23" ht="200.1" customHeight="1">
      <c r="A1" s="76" t="s">
        <v>181</v>
      </c>
      <c r="B1" s="67" t="s">
        <v>26</v>
      </c>
      <c r="C1" s="68" t="s">
        <v>27</v>
      </c>
      <c r="D1" s="68" t="s">
        <v>28</v>
      </c>
      <c r="E1" s="68" t="s">
        <v>29</v>
      </c>
      <c r="F1" s="68" t="s">
        <v>17</v>
      </c>
      <c r="G1" s="67" t="s">
        <v>30</v>
      </c>
      <c r="H1" s="68" t="s">
        <v>31</v>
      </c>
      <c r="I1" s="68" t="s">
        <v>24</v>
      </c>
      <c r="J1" s="68" t="s">
        <v>32</v>
      </c>
      <c r="K1" s="68" t="s">
        <v>33</v>
      </c>
      <c r="L1" s="67" t="s">
        <v>40</v>
      </c>
      <c r="M1" s="68" t="s">
        <v>34</v>
      </c>
      <c r="N1" s="69" t="s">
        <v>35</v>
      </c>
      <c r="O1" s="68" t="s">
        <v>36</v>
      </c>
      <c r="P1" s="69" t="s">
        <v>37</v>
      </c>
      <c r="Q1" s="67" t="s">
        <v>41</v>
      </c>
      <c r="R1" s="68" t="s">
        <v>20</v>
      </c>
      <c r="S1" s="68" t="s">
        <v>21</v>
      </c>
      <c r="T1" s="68" t="s">
        <v>22</v>
      </c>
      <c r="U1" s="69" t="s">
        <v>38</v>
      </c>
      <c r="V1" s="68" t="s">
        <v>39</v>
      </c>
      <c r="W1" s="10" t="s">
        <v>25</v>
      </c>
    </row>
    <row r="2" spans="1:23" ht="60" customHeight="1">
      <c r="A2" s="79" t="s">
        <v>480</v>
      </c>
      <c r="B2" s="103"/>
      <c r="C2" s="103"/>
      <c r="D2" s="103"/>
      <c r="E2" s="103"/>
      <c r="F2" s="103"/>
      <c r="G2" s="103"/>
      <c r="H2" s="103"/>
      <c r="I2" s="103"/>
      <c r="J2" s="103"/>
      <c r="K2" s="103"/>
      <c r="L2" s="103"/>
      <c r="M2" s="103"/>
      <c r="N2" s="103"/>
      <c r="O2" s="103"/>
      <c r="P2" s="103"/>
      <c r="Q2" s="103"/>
      <c r="R2" s="103"/>
      <c r="S2" s="103"/>
      <c r="T2" s="103"/>
      <c r="U2" s="103"/>
      <c r="V2" s="103"/>
      <c r="W2" s="103"/>
    </row>
    <row r="3" spans="1:23" ht="39.950000000000003" customHeight="1">
      <c r="A3" s="163" t="s">
        <v>186</v>
      </c>
      <c r="B3" s="164">
        <f>SUM(C3:F3)</f>
        <v>281</v>
      </c>
      <c r="C3" s="164">
        <v>109</v>
      </c>
      <c r="D3" s="164">
        <v>26</v>
      </c>
      <c r="E3" s="164">
        <v>60</v>
      </c>
      <c r="F3" s="164">
        <v>86</v>
      </c>
      <c r="G3" s="164">
        <f>SUM(H3:K3)</f>
        <v>292</v>
      </c>
      <c r="H3" s="164">
        <v>78</v>
      </c>
      <c r="I3" s="164">
        <v>93</v>
      </c>
      <c r="J3" s="164">
        <v>106</v>
      </c>
      <c r="K3" s="164">
        <v>15</v>
      </c>
      <c r="L3" s="164">
        <f>SUM(M3:P3)</f>
        <v>269</v>
      </c>
      <c r="M3" s="164">
        <v>63</v>
      </c>
      <c r="N3" s="164">
        <v>23</v>
      </c>
      <c r="O3" s="164">
        <v>83</v>
      </c>
      <c r="P3" s="164">
        <v>100</v>
      </c>
      <c r="Q3" s="164">
        <f>+SUM(R3:V3)</f>
        <v>430</v>
      </c>
      <c r="R3" s="164">
        <v>182</v>
      </c>
      <c r="S3" s="164">
        <v>94</v>
      </c>
      <c r="T3" s="164">
        <v>62</v>
      </c>
      <c r="U3" s="164">
        <v>50</v>
      </c>
      <c r="V3" s="164">
        <v>42</v>
      </c>
      <c r="W3" s="164">
        <f>B3+G3+L3+Q3</f>
        <v>1272</v>
      </c>
    </row>
    <row r="4" spans="1:23" ht="39.950000000000003" customHeight="1">
      <c r="A4" s="72" t="s">
        <v>182</v>
      </c>
      <c r="B4" s="73">
        <f>SUM(C4:F4)</f>
        <v>316</v>
      </c>
      <c r="C4" s="27">
        <v>105</v>
      </c>
      <c r="D4" s="27">
        <v>49</v>
      </c>
      <c r="E4" s="27">
        <v>73</v>
      </c>
      <c r="F4" s="27">
        <v>89</v>
      </c>
      <c r="G4" s="73">
        <f t="shared" ref="G4:G7" si="0">SUM(H4:K4)</f>
        <v>286</v>
      </c>
      <c r="H4" s="27">
        <v>72</v>
      </c>
      <c r="I4" s="27">
        <v>93</v>
      </c>
      <c r="J4" s="27">
        <v>102</v>
      </c>
      <c r="K4" s="27">
        <v>19</v>
      </c>
      <c r="L4" s="73">
        <f t="shared" ref="L4:L7" si="1">SUM(M4:P4)</f>
        <v>286</v>
      </c>
      <c r="M4" s="27">
        <v>78</v>
      </c>
      <c r="N4" s="27">
        <v>18</v>
      </c>
      <c r="O4" s="27">
        <v>90</v>
      </c>
      <c r="P4" s="27">
        <v>100</v>
      </c>
      <c r="Q4" s="73">
        <f t="shared" ref="Q4:Q7" si="2">+SUM(R4:V4)</f>
        <v>430</v>
      </c>
      <c r="R4" s="27">
        <v>194</v>
      </c>
      <c r="S4" s="27">
        <v>90</v>
      </c>
      <c r="T4" s="27">
        <v>53</v>
      </c>
      <c r="U4" s="27">
        <v>51</v>
      </c>
      <c r="V4" s="27">
        <v>42</v>
      </c>
      <c r="W4" s="5">
        <f t="shared" ref="W4:W7" si="3">B4+G4+L4+Q4</f>
        <v>1318</v>
      </c>
    </row>
    <row r="5" spans="1:23" ht="39.950000000000003" customHeight="1">
      <c r="A5" s="72" t="s">
        <v>183</v>
      </c>
      <c r="B5" s="73">
        <f t="shared" ref="B5:B7" si="4">SUM(C5:F5)</f>
        <v>293</v>
      </c>
      <c r="C5" s="27">
        <v>89</v>
      </c>
      <c r="D5" s="27">
        <v>58</v>
      </c>
      <c r="E5" s="27">
        <v>69</v>
      </c>
      <c r="F5" s="27">
        <v>77</v>
      </c>
      <c r="G5" s="73">
        <f t="shared" si="0"/>
        <v>305</v>
      </c>
      <c r="H5" s="27">
        <v>74</v>
      </c>
      <c r="I5" s="27">
        <v>71</v>
      </c>
      <c r="J5" s="27">
        <v>136</v>
      </c>
      <c r="K5" s="27">
        <v>24</v>
      </c>
      <c r="L5" s="73">
        <f t="shared" si="1"/>
        <v>322</v>
      </c>
      <c r="M5" s="27">
        <v>95</v>
      </c>
      <c r="N5" s="27">
        <v>34</v>
      </c>
      <c r="O5" s="27">
        <v>83</v>
      </c>
      <c r="P5" s="27">
        <v>110</v>
      </c>
      <c r="Q5" s="73">
        <f t="shared" si="2"/>
        <v>436</v>
      </c>
      <c r="R5" s="27">
        <v>206</v>
      </c>
      <c r="S5" s="27">
        <v>71</v>
      </c>
      <c r="T5" s="27">
        <v>59</v>
      </c>
      <c r="U5" s="27">
        <v>63</v>
      </c>
      <c r="V5" s="27">
        <v>37</v>
      </c>
      <c r="W5" s="5">
        <f t="shared" si="3"/>
        <v>1356</v>
      </c>
    </row>
    <row r="6" spans="1:23" ht="39.950000000000003" customHeight="1">
      <c r="A6" s="72" t="s">
        <v>184</v>
      </c>
      <c r="B6" s="73">
        <f t="shared" si="4"/>
        <v>0</v>
      </c>
      <c r="C6" s="27"/>
      <c r="D6" s="27"/>
      <c r="E6" s="27"/>
      <c r="F6" s="27"/>
      <c r="G6" s="73">
        <f t="shared" si="0"/>
        <v>0</v>
      </c>
      <c r="H6" s="27"/>
      <c r="I6" s="27"/>
      <c r="J6" s="27"/>
      <c r="K6" s="27"/>
      <c r="L6" s="73">
        <f t="shared" si="1"/>
        <v>0</v>
      </c>
      <c r="M6" s="27"/>
      <c r="N6" s="27"/>
      <c r="O6" s="27"/>
      <c r="P6" s="27"/>
      <c r="Q6" s="73">
        <f t="shared" si="2"/>
        <v>0</v>
      </c>
      <c r="R6" s="27"/>
      <c r="S6" s="27"/>
      <c r="T6" s="27"/>
      <c r="U6" s="27"/>
      <c r="V6" s="27"/>
      <c r="W6" s="187">
        <f t="shared" si="3"/>
        <v>0</v>
      </c>
    </row>
    <row r="7" spans="1:23" ht="39.950000000000003" customHeight="1">
      <c r="A7" s="72" t="s">
        <v>185</v>
      </c>
      <c r="B7" s="73">
        <f t="shared" si="4"/>
        <v>0</v>
      </c>
      <c r="C7" s="27"/>
      <c r="D7" s="27"/>
      <c r="E7" s="27"/>
      <c r="F7" s="27"/>
      <c r="G7" s="73">
        <f t="shared" si="0"/>
        <v>0</v>
      </c>
      <c r="H7" s="27"/>
      <c r="I7" s="27"/>
      <c r="J7" s="27"/>
      <c r="K7" s="27"/>
      <c r="L7" s="73">
        <f t="shared" si="1"/>
        <v>0</v>
      </c>
      <c r="M7" s="27"/>
      <c r="N7" s="27"/>
      <c r="O7" s="27"/>
      <c r="P7" s="27"/>
      <c r="Q7" s="73">
        <f t="shared" si="2"/>
        <v>0</v>
      </c>
      <c r="R7" s="27"/>
      <c r="S7" s="27"/>
      <c r="T7" s="27"/>
      <c r="U7" s="27"/>
      <c r="V7" s="27"/>
      <c r="W7" s="187">
        <f t="shared" si="3"/>
        <v>0</v>
      </c>
    </row>
    <row r="8" spans="1:23" ht="60" customHeight="1">
      <c r="A8" s="79" t="s">
        <v>117</v>
      </c>
      <c r="B8" s="103"/>
      <c r="C8" s="103"/>
      <c r="D8" s="103"/>
      <c r="E8" s="103"/>
      <c r="F8" s="103"/>
      <c r="G8" s="103"/>
      <c r="H8" s="103"/>
      <c r="I8" s="103"/>
      <c r="J8" s="103"/>
      <c r="K8" s="103"/>
      <c r="L8" s="103"/>
      <c r="M8" s="103"/>
      <c r="N8" s="103"/>
      <c r="O8" s="103"/>
      <c r="P8" s="103"/>
      <c r="Q8" s="103"/>
      <c r="R8" s="103"/>
      <c r="S8" s="103"/>
      <c r="T8" s="103"/>
      <c r="U8" s="103"/>
      <c r="V8" s="103"/>
      <c r="W8" s="103"/>
    </row>
    <row r="9" spans="1:23" ht="39.950000000000003" customHeight="1">
      <c r="A9" s="163" t="s">
        <v>194</v>
      </c>
      <c r="B9" s="164">
        <f>SUM(C9:F9)</f>
        <v>281</v>
      </c>
      <c r="C9" s="164">
        <v>109</v>
      </c>
      <c r="D9" s="164">
        <v>26</v>
      </c>
      <c r="E9" s="164">
        <v>60</v>
      </c>
      <c r="F9" s="164">
        <v>86</v>
      </c>
      <c r="G9" s="164">
        <f>SUM(H9:K9)</f>
        <v>292</v>
      </c>
      <c r="H9" s="164">
        <v>78</v>
      </c>
      <c r="I9" s="164">
        <v>93</v>
      </c>
      <c r="J9" s="164">
        <v>106</v>
      </c>
      <c r="K9" s="164">
        <v>15</v>
      </c>
      <c r="L9" s="164">
        <f>SUM(M9:P9)</f>
        <v>268</v>
      </c>
      <c r="M9" s="164">
        <v>63</v>
      </c>
      <c r="N9" s="164">
        <v>23</v>
      </c>
      <c r="O9" s="164">
        <v>82</v>
      </c>
      <c r="P9" s="164">
        <v>100</v>
      </c>
      <c r="Q9" s="164">
        <f>+SUM(R9:V9)</f>
        <v>429</v>
      </c>
      <c r="R9" s="164">
        <v>182</v>
      </c>
      <c r="S9" s="164">
        <v>94</v>
      </c>
      <c r="T9" s="164">
        <v>62</v>
      </c>
      <c r="U9" s="164">
        <v>49</v>
      </c>
      <c r="V9" s="164">
        <v>42</v>
      </c>
      <c r="W9" s="164">
        <f>B9+G9+L9+Q9</f>
        <v>1270</v>
      </c>
    </row>
    <row r="10" spans="1:23" ht="39.950000000000003" customHeight="1">
      <c r="A10" s="168"/>
      <c r="B10" s="167">
        <f t="shared" ref="B10:W10" si="5">B9/B3</f>
        <v>1</v>
      </c>
      <c r="C10" s="167">
        <f t="shared" si="5"/>
        <v>1</v>
      </c>
      <c r="D10" s="167">
        <f t="shared" si="5"/>
        <v>1</v>
      </c>
      <c r="E10" s="167">
        <f t="shared" si="5"/>
        <v>1</v>
      </c>
      <c r="F10" s="167">
        <f t="shared" si="5"/>
        <v>1</v>
      </c>
      <c r="G10" s="167">
        <f t="shared" si="5"/>
        <v>1</v>
      </c>
      <c r="H10" s="167">
        <f t="shared" si="5"/>
        <v>1</v>
      </c>
      <c r="I10" s="167">
        <f t="shared" si="5"/>
        <v>1</v>
      </c>
      <c r="J10" s="167">
        <f t="shared" si="5"/>
        <v>1</v>
      </c>
      <c r="K10" s="167">
        <f t="shared" si="5"/>
        <v>1</v>
      </c>
      <c r="L10" s="167">
        <f t="shared" si="5"/>
        <v>0.99628252788104088</v>
      </c>
      <c r="M10" s="167">
        <f t="shared" si="5"/>
        <v>1</v>
      </c>
      <c r="N10" s="167">
        <f t="shared" si="5"/>
        <v>1</v>
      </c>
      <c r="O10" s="167">
        <f t="shared" si="5"/>
        <v>0.98795180722891562</v>
      </c>
      <c r="P10" s="167">
        <f t="shared" si="5"/>
        <v>1</v>
      </c>
      <c r="Q10" s="167">
        <f t="shared" si="5"/>
        <v>0.99767441860465111</v>
      </c>
      <c r="R10" s="167">
        <f t="shared" si="5"/>
        <v>1</v>
      </c>
      <c r="S10" s="167">
        <f t="shared" si="5"/>
        <v>1</v>
      </c>
      <c r="T10" s="167">
        <f t="shared" si="5"/>
        <v>1</v>
      </c>
      <c r="U10" s="167">
        <f t="shared" si="5"/>
        <v>0.98</v>
      </c>
      <c r="V10" s="167">
        <f t="shared" si="5"/>
        <v>1</v>
      </c>
      <c r="W10" s="182">
        <f t="shared" si="5"/>
        <v>0.99842767295597479</v>
      </c>
    </row>
    <row r="11" spans="1:23" ht="39.950000000000003" customHeight="1">
      <c r="A11" s="72" t="s">
        <v>233</v>
      </c>
      <c r="B11" s="73">
        <f>SUM(C11:F11)</f>
        <v>316</v>
      </c>
      <c r="C11" s="27">
        <v>105</v>
      </c>
      <c r="D11" s="27">
        <v>49</v>
      </c>
      <c r="E11" s="27">
        <v>73</v>
      </c>
      <c r="F11" s="27">
        <v>89</v>
      </c>
      <c r="G11" s="73">
        <f t="shared" ref="G11" si="6">SUM(H11:K11)</f>
        <v>286</v>
      </c>
      <c r="H11" s="27">
        <v>72</v>
      </c>
      <c r="I11" s="27">
        <v>93</v>
      </c>
      <c r="J11" s="27">
        <v>102</v>
      </c>
      <c r="K11" s="27">
        <v>19</v>
      </c>
      <c r="L11" s="73">
        <f t="shared" ref="L11" si="7">SUM(M11:P11)</f>
        <v>284</v>
      </c>
      <c r="M11" s="27">
        <v>78</v>
      </c>
      <c r="N11" s="27">
        <v>18</v>
      </c>
      <c r="O11" s="27">
        <v>90</v>
      </c>
      <c r="P11" s="27">
        <v>98</v>
      </c>
      <c r="Q11" s="73">
        <f t="shared" ref="Q11" si="8">+SUM(R11:V11)</f>
        <v>430</v>
      </c>
      <c r="R11" s="27">
        <v>194</v>
      </c>
      <c r="S11" s="27">
        <v>90</v>
      </c>
      <c r="T11" s="27">
        <v>53</v>
      </c>
      <c r="U11" s="27">
        <v>51</v>
      </c>
      <c r="V11" s="27">
        <v>42</v>
      </c>
      <c r="W11" s="5">
        <f t="shared" ref="W11" si="9">B11+G11+L11+Q11</f>
        <v>1316</v>
      </c>
    </row>
    <row r="12" spans="1:23" ht="39.950000000000003" customHeight="1">
      <c r="A12" s="81"/>
      <c r="B12" s="82">
        <f t="shared" ref="B12:W12" si="10">B11/B4</f>
        <v>1</v>
      </c>
      <c r="C12" s="83">
        <f t="shared" si="10"/>
        <v>1</v>
      </c>
      <c r="D12" s="83">
        <f t="shared" si="10"/>
        <v>1</v>
      </c>
      <c r="E12" s="83">
        <f t="shared" si="10"/>
        <v>1</v>
      </c>
      <c r="F12" s="83">
        <f t="shared" si="10"/>
        <v>1</v>
      </c>
      <c r="G12" s="82">
        <f t="shared" si="10"/>
        <v>1</v>
      </c>
      <c r="H12" s="83">
        <f t="shared" si="10"/>
        <v>1</v>
      </c>
      <c r="I12" s="83">
        <f t="shared" si="10"/>
        <v>1</v>
      </c>
      <c r="J12" s="83">
        <f t="shared" si="10"/>
        <v>1</v>
      </c>
      <c r="K12" s="83">
        <f t="shared" si="10"/>
        <v>1</v>
      </c>
      <c r="L12" s="82">
        <f t="shared" si="10"/>
        <v>0.99300699300699302</v>
      </c>
      <c r="M12" s="83">
        <f t="shared" si="10"/>
        <v>1</v>
      </c>
      <c r="N12" s="83">
        <f t="shared" si="10"/>
        <v>1</v>
      </c>
      <c r="O12" s="83">
        <f t="shared" si="10"/>
        <v>1</v>
      </c>
      <c r="P12" s="83">
        <f t="shared" si="10"/>
        <v>0.98</v>
      </c>
      <c r="Q12" s="82">
        <f t="shared" si="10"/>
        <v>1</v>
      </c>
      <c r="R12" s="83">
        <f t="shared" si="10"/>
        <v>1</v>
      </c>
      <c r="S12" s="83">
        <f t="shared" si="10"/>
        <v>1</v>
      </c>
      <c r="T12" s="83">
        <f t="shared" si="10"/>
        <v>1</v>
      </c>
      <c r="U12" s="83">
        <f t="shared" si="10"/>
        <v>1</v>
      </c>
      <c r="V12" s="83">
        <f t="shared" si="10"/>
        <v>1</v>
      </c>
      <c r="W12" s="122">
        <f t="shared" si="10"/>
        <v>0.99848254931714719</v>
      </c>
    </row>
    <row r="13" spans="1:23" ht="39.950000000000003" customHeight="1">
      <c r="A13" s="72" t="s">
        <v>482</v>
      </c>
      <c r="B13" s="73">
        <f t="shared" ref="B13" si="11">SUM(C13:F13)</f>
        <v>293</v>
      </c>
      <c r="C13" s="27">
        <v>89</v>
      </c>
      <c r="D13" s="27">
        <v>58</v>
      </c>
      <c r="E13" s="27">
        <v>69</v>
      </c>
      <c r="F13" s="27">
        <v>77</v>
      </c>
      <c r="G13" s="73">
        <f t="shared" ref="G13" si="12">SUM(H13:K13)</f>
        <v>301</v>
      </c>
      <c r="H13" s="27">
        <v>74</v>
      </c>
      <c r="I13" s="27">
        <v>71</v>
      </c>
      <c r="J13" s="27">
        <v>132</v>
      </c>
      <c r="K13" s="27">
        <v>24</v>
      </c>
      <c r="L13" s="73">
        <f t="shared" ref="L13" si="13">SUM(M13:P13)</f>
        <v>322</v>
      </c>
      <c r="M13" s="27">
        <v>95</v>
      </c>
      <c r="N13" s="27">
        <v>34</v>
      </c>
      <c r="O13" s="27">
        <v>83</v>
      </c>
      <c r="P13" s="27">
        <v>110</v>
      </c>
      <c r="Q13" s="73">
        <f t="shared" ref="Q13" si="14">+SUM(R13:V13)</f>
        <v>436</v>
      </c>
      <c r="R13" s="27">
        <v>206</v>
      </c>
      <c r="S13" s="27">
        <v>71</v>
      </c>
      <c r="T13" s="27">
        <v>59</v>
      </c>
      <c r="U13" s="27">
        <v>63</v>
      </c>
      <c r="V13" s="27">
        <v>37</v>
      </c>
      <c r="W13" s="5">
        <f t="shared" ref="W13" si="15">B13+G13+L13+Q13</f>
        <v>1352</v>
      </c>
    </row>
    <row r="14" spans="1:23" ht="39.950000000000003" customHeight="1">
      <c r="A14" s="81"/>
      <c r="B14" s="82">
        <f t="shared" ref="B14:W14" si="16">B13/B5</f>
        <v>1</v>
      </c>
      <c r="C14" s="83">
        <f t="shared" si="16"/>
        <v>1</v>
      </c>
      <c r="D14" s="83">
        <f t="shared" si="16"/>
        <v>1</v>
      </c>
      <c r="E14" s="83">
        <f t="shared" si="16"/>
        <v>1</v>
      </c>
      <c r="F14" s="83">
        <f t="shared" si="16"/>
        <v>1</v>
      </c>
      <c r="G14" s="82">
        <f t="shared" si="16"/>
        <v>0.9868852459016394</v>
      </c>
      <c r="H14" s="83">
        <f t="shared" si="16"/>
        <v>1</v>
      </c>
      <c r="I14" s="83">
        <f t="shared" si="16"/>
        <v>1</v>
      </c>
      <c r="J14" s="83">
        <f t="shared" si="16"/>
        <v>0.97058823529411764</v>
      </c>
      <c r="K14" s="83">
        <f t="shared" si="16"/>
        <v>1</v>
      </c>
      <c r="L14" s="82">
        <f t="shared" si="16"/>
        <v>1</v>
      </c>
      <c r="M14" s="83">
        <f t="shared" si="16"/>
        <v>1</v>
      </c>
      <c r="N14" s="83">
        <f t="shared" si="16"/>
        <v>1</v>
      </c>
      <c r="O14" s="83">
        <f t="shared" si="16"/>
        <v>1</v>
      </c>
      <c r="P14" s="83">
        <f t="shared" si="16"/>
        <v>1</v>
      </c>
      <c r="Q14" s="82">
        <f t="shared" si="16"/>
        <v>1</v>
      </c>
      <c r="R14" s="83">
        <f t="shared" si="16"/>
        <v>1</v>
      </c>
      <c r="S14" s="83">
        <f t="shared" si="16"/>
        <v>1</v>
      </c>
      <c r="T14" s="83">
        <f t="shared" si="16"/>
        <v>1</v>
      </c>
      <c r="U14" s="83">
        <f t="shared" si="16"/>
        <v>1</v>
      </c>
      <c r="V14" s="83">
        <f t="shared" si="16"/>
        <v>1</v>
      </c>
      <c r="W14" s="122">
        <f t="shared" si="16"/>
        <v>0.99705014749262533</v>
      </c>
    </row>
    <row r="15" spans="1:23" ht="39.950000000000003" customHeight="1">
      <c r="A15" s="72" t="s">
        <v>184</v>
      </c>
      <c r="B15" s="183">
        <f t="shared" ref="B15" si="17">SUM(C15:F15)</f>
        <v>0</v>
      </c>
      <c r="C15" s="130"/>
      <c r="D15" s="130"/>
      <c r="E15" s="130"/>
      <c r="F15" s="130"/>
      <c r="G15" s="183">
        <f t="shared" ref="G15" si="18">SUM(H15:K15)</f>
        <v>0</v>
      </c>
      <c r="H15" s="130"/>
      <c r="I15" s="130"/>
      <c r="J15" s="130"/>
      <c r="K15" s="130"/>
      <c r="L15" s="183">
        <f t="shared" ref="L15" si="19">SUM(M15:P15)</f>
        <v>0</v>
      </c>
      <c r="M15" s="130"/>
      <c r="N15" s="130"/>
      <c r="O15" s="130"/>
      <c r="P15" s="130"/>
      <c r="Q15" s="183">
        <f t="shared" ref="Q15" si="20">+SUM(R15:V15)</f>
        <v>0</v>
      </c>
      <c r="R15" s="130"/>
      <c r="S15" s="130"/>
      <c r="T15" s="130"/>
      <c r="U15" s="130"/>
      <c r="V15" s="130"/>
      <c r="W15" s="187">
        <f t="shared" ref="W15" si="21">B15+G15+L15+Q15</f>
        <v>0</v>
      </c>
    </row>
    <row r="16" spans="1:23" ht="39.950000000000003" customHeight="1">
      <c r="A16" s="81"/>
      <c r="B16" s="184" t="e">
        <f t="shared" ref="B16:W16" si="22">B15/B6</f>
        <v>#DIV/0!</v>
      </c>
      <c r="C16" s="144" t="e">
        <f t="shared" si="22"/>
        <v>#DIV/0!</v>
      </c>
      <c r="D16" s="144" t="e">
        <f t="shared" si="22"/>
        <v>#DIV/0!</v>
      </c>
      <c r="E16" s="144" t="e">
        <f t="shared" si="22"/>
        <v>#DIV/0!</v>
      </c>
      <c r="F16" s="144" t="e">
        <f t="shared" si="22"/>
        <v>#DIV/0!</v>
      </c>
      <c r="G16" s="184" t="e">
        <f t="shared" si="22"/>
        <v>#DIV/0!</v>
      </c>
      <c r="H16" s="144" t="e">
        <f t="shared" si="22"/>
        <v>#DIV/0!</v>
      </c>
      <c r="I16" s="144" t="e">
        <f t="shared" si="22"/>
        <v>#DIV/0!</v>
      </c>
      <c r="J16" s="144" t="e">
        <f t="shared" si="22"/>
        <v>#DIV/0!</v>
      </c>
      <c r="K16" s="144" t="e">
        <f t="shared" si="22"/>
        <v>#DIV/0!</v>
      </c>
      <c r="L16" s="184" t="e">
        <f t="shared" si="22"/>
        <v>#DIV/0!</v>
      </c>
      <c r="M16" s="144" t="e">
        <f t="shared" si="22"/>
        <v>#DIV/0!</v>
      </c>
      <c r="N16" s="144" t="e">
        <f t="shared" si="22"/>
        <v>#DIV/0!</v>
      </c>
      <c r="O16" s="144" t="e">
        <f t="shared" si="22"/>
        <v>#DIV/0!</v>
      </c>
      <c r="P16" s="144" t="e">
        <f t="shared" si="22"/>
        <v>#DIV/0!</v>
      </c>
      <c r="Q16" s="184" t="e">
        <f t="shared" si="22"/>
        <v>#DIV/0!</v>
      </c>
      <c r="R16" s="144" t="e">
        <f t="shared" si="22"/>
        <v>#DIV/0!</v>
      </c>
      <c r="S16" s="144" t="e">
        <f t="shared" si="22"/>
        <v>#DIV/0!</v>
      </c>
      <c r="T16" s="144" t="e">
        <f t="shared" si="22"/>
        <v>#DIV/0!</v>
      </c>
      <c r="U16" s="144" t="e">
        <f t="shared" si="22"/>
        <v>#DIV/0!</v>
      </c>
      <c r="V16" s="144" t="e">
        <f t="shared" si="22"/>
        <v>#DIV/0!</v>
      </c>
      <c r="W16" s="188" t="e">
        <f t="shared" si="22"/>
        <v>#DIV/0!</v>
      </c>
    </row>
    <row r="17" spans="1:23" ht="39.950000000000003" customHeight="1">
      <c r="A17" s="72" t="s">
        <v>185</v>
      </c>
      <c r="B17" s="183">
        <f t="shared" ref="B17" si="23">SUM(C17:F17)</f>
        <v>0</v>
      </c>
      <c r="C17" s="130"/>
      <c r="D17" s="130"/>
      <c r="E17" s="130"/>
      <c r="F17" s="130"/>
      <c r="G17" s="183">
        <f t="shared" ref="G17" si="24">SUM(H17:K17)</f>
        <v>0</v>
      </c>
      <c r="H17" s="130"/>
      <c r="I17" s="130"/>
      <c r="J17" s="130"/>
      <c r="K17" s="130"/>
      <c r="L17" s="183">
        <f t="shared" ref="L17" si="25">SUM(M17:P17)</f>
        <v>0</v>
      </c>
      <c r="M17" s="130"/>
      <c r="N17" s="130"/>
      <c r="O17" s="130"/>
      <c r="P17" s="130"/>
      <c r="Q17" s="183">
        <f t="shared" ref="Q17" si="26">+SUM(R17:V17)</f>
        <v>0</v>
      </c>
      <c r="R17" s="130"/>
      <c r="S17" s="130"/>
      <c r="T17" s="130"/>
      <c r="U17" s="130"/>
      <c r="V17" s="130"/>
      <c r="W17" s="187">
        <f t="shared" ref="W17" si="27">B17+G17+L17+Q17</f>
        <v>0</v>
      </c>
    </row>
    <row r="18" spans="1:23" ht="39.950000000000003" customHeight="1">
      <c r="A18" s="81"/>
      <c r="B18" s="184" t="e">
        <f t="shared" ref="B18:W18" si="28">B17/B7</f>
        <v>#DIV/0!</v>
      </c>
      <c r="C18" s="144" t="e">
        <f t="shared" si="28"/>
        <v>#DIV/0!</v>
      </c>
      <c r="D18" s="144" t="e">
        <f t="shared" si="28"/>
        <v>#DIV/0!</v>
      </c>
      <c r="E18" s="144" t="e">
        <f t="shared" si="28"/>
        <v>#DIV/0!</v>
      </c>
      <c r="F18" s="144" t="e">
        <f t="shared" si="28"/>
        <v>#DIV/0!</v>
      </c>
      <c r="G18" s="184" t="e">
        <f t="shared" si="28"/>
        <v>#DIV/0!</v>
      </c>
      <c r="H18" s="144" t="e">
        <f t="shared" si="28"/>
        <v>#DIV/0!</v>
      </c>
      <c r="I18" s="144" t="e">
        <f t="shared" si="28"/>
        <v>#DIV/0!</v>
      </c>
      <c r="J18" s="144" t="e">
        <f t="shared" si="28"/>
        <v>#DIV/0!</v>
      </c>
      <c r="K18" s="144" t="e">
        <f t="shared" si="28"/>
        <v>#DIV/0!</v>
      </c>
      <c r="L18" s="184" t="e">
        <f t="shared" si="28"/>
        <v>#DIV/0!</v>
      </c>
      <c r="M18" s="144" t="e">
        <f t="shared" si="28"/>
        <v>#DIV/0!</v>
      </c>
      <c r="N18" s="144" t="e">
        <f t="shared" si="28"/>
        <v>#DIV/0!</v>
      </c>
      <c r="O18" s="144" t="e">
        <f t="shared" si="28"/>
        <v>#DIV/0!</v>
      </c>
      <c r="P18" s="144" t="e">
        <f t="shared" si="28"/>
        <v>#DIV/0!</v>
      </c>
      <c r="Q18" s="184" t="e">
        <f t="shared" si="28"/>
        <v>#DIV/0!</v>
      </c>
      <c r="R18" s="144" t="e">
        <f t="shared" si="28"/>
        <v>#DIV/0!</v>
      </c>
      <c r="S18" s="144" t="e">
        <f t="shared" si="28"/>
        <v>#DIV/0!</v>
      </c>
      <c r="T18" s="144" t="e">
        <f t="shared" si="28"/>
        <v>#DIV/0!</v>
      </c>
      <c r="U18" s="144" t="e">
        <f t="shared" si="28"/>
        <v>#DIV/0!</v>
      </c>
      <c r="V18" s="144" t="e">
        <f t="shared" si="28"/>
        <v>#DIV/0!</v>
      </c>
      <c r="W18" s="188" t="e">
        <f t="shared" si="28"/>
        <v>#DIV/0!</v>
      </c>
    </row>
    <row r="19" spans="1:23" ht="60" customHeight="1">
      <c r="A19" s="79" t="s">
        <v>8</v>
      </c>
      <c r="B19" s="103"/>
      <c r="C19" s="103"/>
      <c r="D19" s="103"/>
      <c r="E19" s="103"/>
      <c r="F19" s="103"/>
      <c r="G19" s="103"/>
      <c r="H19" s="103"/>
      <c r="I19" s="103"/>
      <c r="J19" s="103"/>
      <c r="K19" s="103"/>
      <c r="L19" s="103"/>
      <c r="M19" s="103"/>
      <c r="N19" s="103"/>
      <c r="O19" s="103"/>
      <c r="P19" s="103"/>
      <c r="Q19" s="103"/>
      <c r="R19" s="103"/>
      <c r="S19" s="103"/>
      <c r="T19" s="103"/>
      <c r="U19" s="103"/>
      <c r="V19" s="103"/>
      <c r="W19" s="103"/>
    </row>
    <row r="20" spans="1:23" ht="39.950000000000003" customHeight="1">
      <c r="A20" s="163" t="s">
        <v>186</v>
      </c>
      <c r="B20" s="164">
        <f>SUM(C20:F20)</f>
        <v>140</v>
      </c>
      <c r="C20" s="164">
        <v>36</v>
      </c>
      <c r="D20" s="164">
        <v>22</v>
      </c>
      <c r="E20" s="164">
        <v>37</v>
      </c>
      <c r="F20" s="164">
        <v>45</v>
      </c>
      <c r="G20" s="164">
        <f>SUM(H20:K20)</f>
        <v>145</v>
      </c>
      <c r="H20" s="164">
        <v>34</v>
      </c>
      <c r="I20" s="164">
        <v>54</v>
      </c>
      <c r="J20" s="164">
        <v>47</v>
      </c>
      <c r="K20" s="164">
        <v>10</v>
      </c>
      <c r="L20" s="164">
        <f>SUM(M20:P20)</f>
        <v>176</v>
      </c>
      <c r="M20" s="164">
        <v>39</v>
      </c>
      <c r="N20" s="164">
        <v>15</v>
      </c>
      <c r="O20" s="164">
        <v>56</v>
      </c>
      <c r="P20" s="164">
        <v>66</v>
      </c>
      <c r="Q20" s="164">
        <f>+SUM(R20:V20)</f>
        <v>226</v>
      </c>
      <c r="R20" s="164">
        <v>97</v>
      </c>
      <c r="S20" s="164">
        <v>47</v>
      </c>
      <c r="T20" s="164">
        <v>33</v>
      </c>
      <c r="U20" s="164">
        <v>24</v>
      </c>
      <c r="V20" s="164">
        <v>25</v>
      </c>
      <c r="W20" s="164">
        <f>B20+G20+L20+Q20</f>
        <v>687</v>
      </c>
    </row>
    <row r="21" spans="1:23" s="1" customFormat="1" ht="39.950000000000003" customHeight="1">
      <c r="A21" s="168"/>
      <c r="B21" s="167">
        <f t="shared" ref="B21:W21" si="29">B20/B3</f>
        <v>0.49822064056939502</v>
      </c>
      <c r="C21" s="167">
        <f t="shared" si="29"/>
        <v>0.33027522935779818</v>
      </c>
      <c r="D21" s="167">
        <f t="shared" si="29"/>
        <v>0.84615384615384615</v>
      </c>
      <c r="E21" s="167">
        <f t="shared" si="29"/>
        <v>0.6166666666666667</v>
      </c>
      <c r="F21" s="167">
        <f t="shared" si="29"/>
        <v>0.52325581395348841</v>
      </c>
      <c r="G21" s="167">
        <f t="shared" si="29"/>
        <v>0.49657534246575341</v>
      </c>
      <c r="H21" s="167">
        <f t="shared" si="29"/>
        <v>0.4358974358974359</v>
      </c>
      <c r="I21" s="167">
        <f t="shared" si="29"/>
        <v>0.58064516129032262</v>
      </c>
      <c r="J21" s="167">
        <f t="shared" si="29"/>
        <v>0.44339622641509435</v>
      </c>
      <c r="K21" s="167">
        <f t="shared" si="29"/>
        <v>0.66666666666666663</v>
      </c>
      <c r="L21" s="167">
        <f t="shared" si="29"/>
        <v>0.65427509293680297</v>
      </c>
      <c r="M21" s="167">
        <f t="shared" si="29"/>
        <v>0.61904761904761907</v>
      </c>
      <c r="N21" s="167">
        <f t="shared" si="29"/>
        <v>0.65217391304347827</v>
      </c>
      <c r="O21" s="167">
        <f t="shared" si="29"/>
        <v>0.67469879518072284</v>
      </c>
      <c r="P21" s="167">
        <f t="shared" si="29"/>
        <v>0.66</v>
      </c>
      <c r="Q21" s="167">
        <f t="shared" si="29"/>
        <v>0.52558139534883719</v>
      </c>
      <c r="R21" s="167">
        <f t="shared" si="29"/>
        <v>0.53296703296703296</v>
      </c>
      <c r="S21" s="167">
        <f t="shared" si="29"/>
        <v>0.5</v>
      </c>
      <c r="T21" s="167">
        <f t="shared" si="29"/>
        <v>0.532258064516129</v>
      </c>
      <c r="U21" s="167">
        <f t="shared" si="29"/>
        <v>0.48</v>
      </c>
      <c r="V21" s="167">
        <f t="shared" si="29"/>
        <v>0.59523809523809523</v>
      </c>
      <c r="W21" s="167">
        <f t="shared" si="29"/>
        <v>0.54009433962264153</v>
      </c>
    </row>
    <row r="22" spans="1:23" ht="39.950000000000003" customHeight="1">
      <c r="A22" s="72" t="s">
        <v>182</v>
      </c>
      <c r="B22" s="73">
        <f>SUM(C22:F22)</f>
        <v>161</v>
      </c>
      <c r="C22" s="27">
        <v>20</v>
      </c>
      <c r="D22" s="27">
        <v>39</v>
      </c>
      <c r="E22" s="27">
        <v>47</v>
      </c>
      <c r="F22" s="27">
        <v>55</v>
      </c>
      <c r="G22" s="73">
        <f t="shared" ref="G22:G28" si="30">SUM(H22:K22)</f>
        <v>121</v>
      </c>
      <c r="H22" s="27">
        <v>27</v>
      </c>
      <c r="I22" s="27">
        <v>37</v>
      </c>
      <c r="J22" s="27">
        <v>47</v>
      </c>
      <c r="K22" s="27">
        <v>10</v>
      </c>
      <c r="L22" s="73">
        <f t="shared" ref="L22:L28" si="31">SUM(M22:P22)</f>
        <v>191</v>
      </c>
      <c r="M22" s="27">
        <v>46</v>
      </c>
      <c r="N22" s="27">
        <v>15</v>
      </c>
      <c r="O22" s="27">
        <v>61</v>
      </c>
      <c r="P22" s="27">
        <v>69</v>
      </c>
      <c r="Q22" s="73">
        <f t="shared" ref="Q22:Q28" si="32">+SUM(R22:V22)</f>
        <v>217</v>
      </c>
      <c r="R22" s="27">
        <v>118</v>
      </c>
      <c r="S22" s="27">
        <v>41</v>
      </c>
      <c r="T22" s="27">
        <v>17</v>
      </c>
      <c r="U22" s="27">
        <v>16</v>
      </c>
      <c r="V22" s="27">
        <v>25</v>
      </c>
      <c r="W22" s="5">
        <f t="shared" ref="W22:W28" si="33">B22+G22+L22+Q22</f>
        <v>690</v>
      </c>
    </row>
    <row r="23" spans="1:23" s="1" customFormat="1" ht="39.950000000000003" customHeight="1">
      <c r="A23" s="81"/>
      <c r="B23" s="82">
        <f t="shared" ref="B23:W23" si="34">B22/B4</f>
        <v>0.509493670886076</v>
      </c>
      <c r="C23" s="83">
        <f t="shared" si="34"/>
        <v>0.19047619047619047</v>
      </c>
      <c r="D23" s="83">
        <f t="shared" si="34"/>
        <v>0.79591836734693877</v>
      </c>
      <c r="E23" s="83">
        <f t="shared" si="34"/>
        <v>0.64383561643835618</v>
      </c>
      <c r="F23" s="83">
        <f t="shared" si="34"/>
        <v>0.6179775280898876</v>
      </c>
      <c r="G23" s="82">
        <f t="shared" si="34"/>
        <v>0.42307692307692307</v>
      </c>
      <c r="H23" s="83">
        <f t="shared" si="34"/>
        <v>0.375</v>
      </c>
      <c r="I23" s="83">
        <f t="shared" si="34"/>
        <v>0.39784946236559138</v>
      </c>
      <c r="J23" s="83">
        <f t="shared" si="34"/>
        <v>0.46078431372549017</v>
      </c>
      <c r="K23" s="83">
        <f t="shared" si="34"/>
        <v>0.52631578947368418</v>
      </c>
      <c r="L23" s="82">
        <f t="shared" si="34"/>
        <v>0.66783216783216781</v>
      </c>
      <c r="M23" s="83">
        <f t="shared" si="34"/>
        <v>0.58974358974358976</v>
      </c>
      <c r="N23" s="83">
        <f t="shared" si="34"/>
        <v>0.83333333333333337</v>
      </c>
      <c r="O23" s="83">
        <f t="shared" si="34"/>
        <v>0.67777777777777781</v>
      </c>
      <c r="P23" s="83">
        <f t="shared" si="34"/>
        <v>0.69</v>
      </c>
      <c r="Q23" s="82">
        <f t="shared" si="34"/>
        <v>0.50465116279069766</v>
      </c>
      <c r="R23" s="83">
        <f t="shared" si="34"/>
        <v>0.60824742268041232</v>
      </c>
      <c r="S23" s="83">
        <f t="shared" si="34"/>
        <v>0.45555555555555555</v>
      </c>
      <c r="T23" s="83">
        <f t="shared" si="34"/>
        <v>0.32075471698113206</v>
      </c>
      <c r="U23" s="83">
        <f t="shared" si="34"/>
        <v>0.31372549019607843</v>
      </c>
      <c r="V23" s="83">
        <f t="shared" si="34"/>
        <v>0.59523809523809523</v>
      </c>
      <c r="W23" s="7">
        <f t="shared" si="34"/>
        <v>0.52352048558421849</v>
      </c>
    </row>
    <row r="24" spans="1:23" ht="39.950000000000003" customHeight="1">
      <c r="A24" s="72" t="s">
        <v>183</v>
      </c>
      <c r="B24" s="73">
        <f t="shared" ref="B24:B28" si="35">SUM(C24:F24)</f>
        <v>155</v>
      </c>
      <c r="C24" s="27">
        <v>17</v>
      </c>
      <c r="D24" s="27">
        <v>41</v>
      </c>
      <c r="E24" s="27">
        <v>34</v>
      </c>
      <c r="F24" s="27">
        <v>63</v>
      </c>
      <c r="G24" s="73">
        <f t="shared" si="30"/>
        <v>128</v>
      </c>
      <c r="H24" s="27">
        <v>27</v>
      </c>
      <c r="I24" s="27">
        <v>21</v>
      </c>
      <c r="J24" s="27">
        <v>65</v>
      </c>
      <c r="K24" s="27">
        <v>15</v>
      </c>
      <c r="L24" s="73">
        <f t="shared" si="31"/>
        <v>194</v>
      </c>
      <c r="M24" s="27">
        <v>61</v>
      </c>
      <c r="N24" s="27">
        <v>20</v>
      </c>
      <c r="O24" s="27">
        <v>43</v>
      </c>
      <c r="P24" s="27">
        <v>70</v>
      </c>
      <c r="Q24" s="73">
        <f t="shared" si="32"/>
        <v>211</v>
      </c>
      <c r="R24" s="27">
        <v>126</v>
      </c>
      <c r="S24" s="27">
        <v>32</v>
      </c>
      <c r="T24" s="27">
        <v>19</v>
      </c>
      <c r="U24" s="27">
        <v>23</v>
      </c>
      <c r="V24" s="27">
        <v>11</v>
      </c>
      <c r="W24" s="5">
        <f t="shared" si="33"/>
        <v>688</v>
      </c>
    </row>
    <row r="25" spans="1:23" s="1" customFormat="1" ht="39.950000000000003" customHeight="1">
      <c r="A25" s="81"/>
      <c r="B25" s="82">
        <f t="shared" ref="B25:W25" si="36">B24/B5</f>
        <v>0.52901023890784982</v>
      </c>
      <c r="C25" s="83">
        <f t="shared" si="36"/>
        <v>0.19101123595505617</v>
      </c>
      <c r="D25" s="83">
        <f t="shared" si="36"/>
        <v>0.7068965517241379</v>
      </c>
      <c r="E25" s="83">
        <f t="shared" si="36"/>
        <v>0.49275362318840582</v>
      </c>
      <c r="F25" s="83">
        <f t="shared" si="36"/>
        <v>0.81818181818181823</v>
      </c>
      <c r="G25" s="82">
        <f t="shared" si="36"/>
        <v>0.41967213114754098</v>
      </c>
      <c r="H25" s="83">
        <f t="shared" si="36"/>
        <v>0.36486486486486486</v>
      </c>
      <c r="I25" s="83">
        <f t="shared" si="36"/>
        <v>0.29577464788732394</v>
      </c>
      <c r="J25" s="83">
        <f t="shared" si="36"/>
        <v>0.47794117647058826</v>
      </c>
      <c r="K25" s="83">
        <f t="shared" si="36"/>
        <v>0.625</v>
      </c>
      <c r="L25" s="82">
        <f t="shared" si="36"/>
        <v>0.60248447204968947</v>
      </c>
      <c r="M25" s="83">
        <f t="shared" si="36"/>
        <v>0.64210526315789473</v>
      </c>
      <c r="N25" s="83">
        <f t="shared" si="36"/>
        <v>0.58823529411764708</v>
      </c>
      <c r="O25" s="83">
        <f t="shared" si="36"/>
        <v>0.51807228915662651</v>
      </c>
      <c r="P25" s="83">
        <f t="shared" si="36"/>
        <v>0.63636363636363635</v>
      </c>
      <c r="Q25" s="82">
        <f t="shared" si="36"/>
        <v>0.48394495412844035</v>
      </c>
      <c r="R25" s="83">
        <f t="shared" si="36"/>
        <v>0.61165048543689315</v>
      </c>
      <c r="S25" s="83">
        <f t="shared" si="36"/>
        <v>0.45070422535211269</v>
      </c>
      <c r="T25" s="83">
        <f t="shared" si="36"/>
        <v>0.32203389830508472</v>
      </c>
      <c r="U25" s="83">
        <f t="shared" si="36"/>
        <v>0.36507936507936506</v>
      </c>
      <c r="V25" s="83">
        <f t="shared" si="36"/>
        <v>0.29729729729729731</v>
      </c>
      <c r="W25" s="7">
        <f t="shared" si="36"/>
        <v>0.50737463126843663</v>
      </c>
    </row>
    <row r="26" spans="1:23" ht="39.950000000000003" customHeight="1">
      <c r="A26" s="72" t="s">
        <v>184</v>
      </c>
      <c r="B26" s="183">
        <f>SUM(C26:F26)</f>
        <v>0</v>
      </c>
      <c r="C26" s="130"/>
      <c r="D26" s="130"/>
      <c r="E26" s="130"/>
      <c r="F26" s="130"/>
      <c r="G26" s="183">
        <f>SUM(H26:K26)</f>
        <v>0</v>
      </c>
      <c r="H26" s="130"/>
      <c r="I26" s="130"/>
      <c r="J26" s="130"/>
      <c r="K26" s="130"/>
      <c r="L26" s="183">
        <f>SUM(M26:P26)</f>
        <v>0</v>
      </c>
      <c r="M26" s="130"/>
      <c r="N26" s="130"/>
      <c r="O26" s="130"/>
      <c r="P26" s="130"/>
      <c r="Q26" s="183">
        <f>+SUM(R26:V26)</f>
        <v>0</v>
      </c>
      <c r="R26" s="130"/>
      <c r="S26" s="130"/>
      <c r="T26" s="130"/>
      <c r="U26" s="130"/>
      <c r="V26" s="130"/>
      <c r="W26" s="187">
        <f>B26+G26+L26+Q26</f>
        <v>0</v>
      </c>
    </row>
    <row r="27" spans="1:23" s="1" customFormat="1" ht="39.950000000000003" customHeight="1">
      <c r="A27" s="81"/>
      <c r="B27" s="184" t="e">
        <f t="shared" ref="B27:W27" si="37">B26/B6</f>
        <v>#DIV/0!</v>
      </c>
      <c r="C27" s="144" t="e">
        <f t="shared" si="37"/>
        <v>#DIV/0!</v>
      </c>
      <c r="D27" s="144" t="e">
        <f t="shared" si="37"/>
        <v>#DIV/0!</v>
      </c>
      <c r="E27" s="144" t="e">
        <f t="shared" si="37"/>
        <v>#DIV/0!</v>
      </c>
      <c r="F27" s="144" t="e">
        <f t="shared" si="37"/>
        <v>#DIV/0!</v>
      </c>
      <c r="G27" s="184" t="e">
        <f t="shared" si="37"/>
        <v>#DIV/0!</v>
      </c>
      <c r="H27" s="144" t="e">
        <f t="shared" si="37"/>
        <v>#DIV/0!</v>
      </c>
      <c r="I27" s="144" t="e">
        <f t="shared" si="37"/>
        <v>#DIV/0!</v>
      </c>
      <c r="J27" s="144" t="e">
        <f t="shared" si="37"/>
        <v>#DIV/0!</v>
      </c>
      <c r="K27" s="144" t="e">
        <f t="shared" si="37"/>
        <v>#DIV/0!</v>
      </c>
      <c r="L27" s="184" t="e">
        <f t="shared" si="37"/>
        <v>#DIV/0!</v>
      </c>
      <c r="M27" s="144" t="e">
        <f t="shared" si="37"/>
        <v>#DIV/0!</v>
      </c>
      <c r="N27" s="144" t="e">
        <f t="shared" si="37"/>
        <v>#DIV/0!</v>
      </c>
      <c r="O27" s="144" t="e">
        <f t="shared" si="37"/>
        <v>#DIV/0!</v>
      </c>
      <c r="P27" s="144" t="e">
        <f t="shared" si="37"/>
        <v>#DIV/0!</v>
      </c>
      <c r="Q27" s="184" t="e">
        <f t="shared" si="37"/>
        <v>#DIV/0!</v>
      </c>
      <c r="R27" s="144" t="e">
        <f t="shared" si="37"/>
        <v>#DIV/0!</v>
      </c>
      <c r="S27" s="144" t="e">
        <f t="shared" si="37"/>
        <v>#DIV/0!</v>
      </c>
      <c r="T27" s="144" t="e">
        <f t="shared" si="37"/>
        <v>#DIV/0!</v>
      </c>
      <c r="U27" s="144" t="e">
        <f t="shared" si="37"/>
        <v>#DIV/0!</v>
      </c>
      <c r="V27" s="144" t="e">
        <f t="shared" si="37"/>
        <v>#DIV/0!</v>
      </c>
      <c r="W27" s="189" t="e">
        <f t="shared" si="37"/>
        <v>#DIV/0!</v>
      </c>
    </row>
    <row r="28" spans="1:23" ht="39.950000000000003" customHeight="1">
      <c r="A28" s="72" t="s">
        <v>185</v>
      </c>
      <c r="B28" s="183">
        <f t="shared" si="35"/>
        <v>0</v>
      </c>
      <c r="C28" s="130"/>
      <c r="D28" s="130"/>
      <c r="E28" s="130"/>
      <c r="F28" s="130"/>
      <c r="G28" s="183">
        <f t="shared" si="30"/>
        <v>0</v>
      </c>
      <c r="H28" s="130"/>
      <c r="I28" s="130"/>
      <c r="J28" s="130"/>
      <c r="K28" s="130"/>
      <c r="L28" s="183">
        <f t="shared" si="31"/>
        <v>0</v>
      </c>
      <c r="M28" s="130"/>
      <c r="N28" s="130"/>
      <c r="O28" s="130"/>
      <c r="P28" s="130"/>
      <c r="Q28" s="183">
        <f t="shared" si="32"/>
        <v>0</v>
      </c>
      <c r="R28" s="130"/>
      <c r="S28" s="130"/>
      <c r="T28" s="130"/>
      <c r="U28" s="130"/>
      <c r="V28" s="130"/>
      <c r="W28" s="187">
        <f t="shared" si="33"/>
        <v>0</v>
      </c>
    </row>
    <row r="29" spans="1:23" s="1" customFormat="1" ht="39.950000000000003" customHeight="1">
      <c r="A29" s="81"/>
      <c r="B29" s="184" t="e">
        <f t="shared" ref="B29:W29" si="38">B28/B7</f>
        <v>#DIV/0!</v>
      </c>
      <c r="C29" s="144" t="e">
        <f t="shared" si="38"/>
        <v>#DIV/0!</v>
      </c>
      <c r="D29" s="144" t="e">
        <f t="shared" si="38"/>
        <v>#DIV/0!</v>
      </c>
      <c r="E29" s="144" t="e">
        <f t="shared" si="38"/>
        <v>#DIV/0!</v>
      </c>
      <c r="F29" s="144" t="e">
        <f t="shared" si="38"/>
        <v>#DIV/0!</v>
      </c>
      <c r="G29" s="184" t="e">
        <f t="shared" si="38"/>
        <v>#DIV/0!</v>
      </c>
      <c r="H29" s="144" t="e">
        <f t="shared" si="38"/>
        <v>#DIV/0!</v>
      </c>
      <c r="I29" s="144" t="e">
        <f t="shared" si="38"/>
        <v>#DIV/0!</v>
      </c>
      <c r="J29" s="144" t="e">
        <f t="shared" si="38"/>
        <v>#DIV/0!</v>
      </c>
      <c r="K29" s="144" t="e">
        <f t="shared" si="38"/>
        <v>#DIV/0!</v>
      </c>
      <c r="L29" s="184" t="e">
        <f t="shared" si="38"/>
        <v>#DIV/0!</v>
      </c>
      <c r="M29" s="144" t="e">
        <f t="shared" si="38"/>
        <v>#DIV/0!</v>
      </c>
      <c r="N29" s="144" t="e">
        <f t="shared" si="38"/>
        <v>#DIV/0!</v>
      </c>
      <c r="O29" s="144" t="e">
        <f t="shared" si="38"/>
        <v>#DIV/0!</v>
      </c>
      <c r="P29" s="144" t="e">
        <f t="shared" si="38"/>
        <v>#DIV/0!</v>
      </c>
      <c r="Q29" s="184" t="e">
        <f t="shared" si="38"/>
        <v>#DIV/0!</v>
      </c>
      <c r="R29" s="144" t="e">
        <f t="shared" si="38"/>
        <v>#DIV/0!</v>
      </c>
      <c r="S29" s="144" t="e">
        <f t="shared" si="38"/>
        <v>#DIV/0!</v>
      </c>
      <c r="T29" s="144" t="e">
        <f t="shared" si="38"/>
        <v>#DIV/0!</v>
      </c>
      <c r="U29" s="144" t="e">
        <f t="shared" si="38"/>
        <v>#DIV/0!</v>
      </c>
      <c r="V29" s="144" t="e">
        <f t="shared" si="38"/>
        <v>#DIV/0!</v>
      </c>
      <c r="W29" s="189" t="e">
        <f t="shared" si="38"/>
        <v>#DIV/0!</v>
      </c>
    </row>
    <row r="30" spans="1:23" ht="60" customHeight="1">
      <c r="A30" s="79" t="s">
        <v>9</v>
      </c>
      <c r="B30" s="103"/>
      <c r="C30" s="103"/>
      <c r="D30" s="103"/>
      <c r="E30" s="103"/>
      <c r="F30" s="103"/>
      <c r="G30" s="103"/>
      <c r="H30" s="103"/>
      <c r="I30" s="103"/>
      <c r="J30" s="103"/>
      <c r="K30" s="103"/>
      <c r="L30" s="103"/>
      <c r="M30" s="103"/>
      <c r="N30" s="103"/>
      <c r="O30" s="103"/>
      <c r="P30" s="103"/>
      <c r="Q30" s="103"/>
      <c r="R30" s="103"/>
      <c r="S30" s="103"/>
      <c r="T30" s="103"/>
      <c r="U30" s="103"/>
      <c r="V30" s="103"/>
      <c r="W30" s="103"/>
    </row>
    <row r="31" spans="1:23" ht="39.950000000000003" customHeight="1">
      <c r="A31" s="163" t="s">
        <v>186</v>
      </c>
      <c r="B31" s="164">
        <f>SUM(C31:F31)</f>
        <v>71</v>
      </c>
      <c r="C31" s="164">
        <v>21</v>
      </c>
      <c r="D31" s="164">
        <v>0</v>
      </c>
      <c r="E31" s="164">
        <v>15</v>
      </c>
      <c r="F31" s="164">
        <v>35</v>
      </c>
      <c r="G31" s="164">
        <f>SUM(H31:K31)</f>
        <v>85</v>
      </c>
      <c r="H31" s="164">
        <v>19</v>
      </c>
      <c r="I31" s="164">
        <v>21</v>
      </c>
      <c r="J31" s="164">
        <v>40</v>
      </c>
      <c r="K31" s="164">
        <v>5</v>
      </c>
      <c r="L31" s="164">
        <f>SUM(M31:P31)</f>
        <v>51</v>
      </c>
      <c r="M31" s="164">
        <v>13</v>
      </c>
      <c r="N31" s="164">
        <v>5</v>
      </c>
      <c r="O31" s="164">
        <v>14</v>
      </c>
      <c r="P31" s="164">
        <v>19</v>
      </c>
      <c r="Q31" s="164">
        <f>+SUM(R31:V31)</f>
        <v>108</v>
      </c>
      <c r="R31" s="164">
        <v>59</v>
      </c>
      <c r="S31" s="164">
        <v>26</v>
      </c>
      <c r="T31" s="164">
        <v>6</v>
      </c>
      <c r="U31" s="164">
        <v>14</v>
      </c>
      <c r="V31" s="164">
        <v>3</v>
      </c>
      <c r="W31" s="164">
        <f>B31+G31+L31+Q31</f>
        <v>315</v>
      </c>
    </row>
    <row r="32" spans="1:23" ht="39.950000000000003" customHeight="1">
      <c r="A32" s="168"/>
      <c r="B32" s="167">
        <f t="shared" ref="B32:W32" si="39">B31/B3</f>
        <v>0.25266903914590749</v>
      </c>
      <c r="C32" s="167">
        <f t="shared" si="39"/>
        <v>0.19266055045871561</v>
      </c>
      <c r="D32" s="167">
        <f t="shared" si="39"/>
        <v>0</v>
      </c>
      <c r="E32" s="167">
        <f t="shared" si="39"/>
        <v>0.25</v>
      </c>
      <c r="F32" s="167">
        <f t="shared" si="39"/>
        <v>0.40697674418604651</v>
      </c>
      <c r="G32" s="167">
        <f t="shared" si="39"/>
        <v>0.2910958904109589</v>
      </c>
      <c r="H32" s="167">
        <f t="shared" si="39"/>
        <v>0.24358974358974358</v>
      </c>
      <c r="I32" s="167">
        <f t="shared" si="39"/>
        <v>0.22580645161290322</v>
      </c>
      <c r="J32" s="167">
        <f t="shared" si="39"/>
        <v>0.37735849056603776</v>
      </c>
      <c r="K32" s="167">
        <f t="shared" si="39"/>
        <v>0.33333333333333331</v>
      </c>
      <c r="L32" s="167">
        <f t="shared" si="39"/>
        <v>0.1895910780669145</v>
      </c>
      <c r="M32" s="167">
        <f t="shared" si="39"/>
        <v>0.20634920634920634</v>
      </c>
      <c r="N32" s="167">
        <f t="shared" si="39"/>
        <v>0.21739130434782608</v>
      </c>
      <c r="O32" s="167">
        <f t="shared" si="39"/>
        <v>0.16867469879518071</v>
      </c>
      <c r="P32" s="167">
        <f t="shared" si="39"/>
        <v>0.19</v>
      </c>
      <c r="Q32" s="167">
        <f t="shared" si="39"/>
        <v>0.25116279069767444</v>
      </c>
      <c r="R32" s="167">
        <f t="shared" si="39"/>
        <v>0.32417582417582419</v>
      </c>
      <c r="S32" s="167">
        <f t="shared" si="39"/>
        <v>0.27659574468085107</v>
      </c>
      <c r="T32" s="167">
        <f t="shared" si="39"/>
        <v>9.6774193548387094E-2</v>
      </c>
      <c r="U32" s="167">
        <f t="shared" si="39"/>
        <v>0.28000000000000003</v>
      </c>
      <c r="V32" s="167">
        <f t="shared" si="39"/>
        <v>7.1428571428571425E-2</v>
      </c>
      <c r="W32" s="167">
        <f t="shared" si="39"/>
        <v>0.24764150943396226</v>
      </c>
    </row>
    <row r="33" spans="1:23" ht="39.950000000000003" customHeight="1">
      <c r="A33" s="72" t="s">
        <v>182</v>
      </c>
      <c r="B33" s="73">
        <f t="shared" ref="B33" si="40">SUM(C33:F33)</f>
        <v>76</v>
      </c>
      <c r="C33" s="27">
        <v>30</v>
      </c>
      <c r="D33" s="27">
        <v>6</v>
      </c>
      <c r="E33" s="27">
        <v>22</v>
      </c>
      <c r="F33" s="27">
        <v>18</v>
      </c>
      <c r="G33" s="73">
        <f t="shared" ref="G33" si="41">SUM(H33:K33)</f>
        <v>74</v>
      </c>
      <c r="H33" s="27">
        <v>13</v>
      </c>
      <c r="I33" s="27">
        <v>27</v>
      </c>
      <c r="J33" s="27">
        <v>27</v>
      </c>
      <c r="K33" s="27">
        <v>7</v>
      </c>
      <c r="L33" s="73">
        <f t="shared" ref="L33" si="42">SUM(M33:P33)</f>
        <v>53</v>
      </c>
      <c r="M33" s="27">
        <v>18</v>
      </c>
      <c r="N33" s="27">
        <v>1</v>
      </c>
      <c r="O33" s="27">
        <v>13</v>
      </c>
      <c r="P33" s="27">
        <v>21</v>
      </c>
      <c r="Q33" s="73">
        <f t="shared" ref="Q33" si="43">+SUM(R33:V33)</f>
        <v>115</v>
      </c>
      <c r="R33" s="27">
        <v>42</v>
      </c>
      <c r="S33" s="27">
        <v>25</v>
      </c>
      <c r="T33" s="27">
        <v>22</v>
      </c>
      <c r="U33" s="27">
        <v>22</v>
      </c>
      <c r="V33" s="27">
        <v>4</v>
      </c>
      <c r="W33" s="5">
        <f t="shared" ref="W33" si="44">B33+G33+L33+Q33</f>
        <v>318</v>
      </c>
    </row>
    <row r="34" spans="1:23" ht="39.950000000000003" customHeight="1">
      <c r="A34" s="81"/>
      <c r="B34" s="82">
        <f t="shared" ref="B34:W34" si="45">B33/B4</f>
        <v>0.24050632911392406</v>
      </c>
      <c r="C34" s="83">
        <f t="shared" si="45"/>
        <v>0.2857142857142857</v>
      </c>
      <c r="D34" s="83">
        <f t="shared" si="45"/>
        <v>0.12244897959183673</v>
      </c>
      <c r="E34" s="83">
        <f t="shared" si="45"/>
        <v>0.30136986301369861</v>
      </c>
      <c r="F34" s="83">
        <f t="shared" si="45"/>
        <v>0.20224719101123595</v>
      </c>
      <c r="G34" s="82">
        <f t="shared" si="45"/>
        <v>0.25874125874125875</v>
      </c>
      <c r="H34" s="83">
        <f t="shared" si="45"/>
        <v>0.18055555555555555</v>
      </c>
      <c r="I34" s="83">
        <f t="shared" si="45"/>
        <v>0.29032258064516131</v>
      </c>
      <c r="J34" s="83">
        <f t="shared" si="45"/>
        <v>0.26470588235294118</v>
      </c>
      <c r="K34" s="83">
        <f t="shared" si="45"/>
        <v>0.36842105263157893</v>
      </c>
      <c r="L34" s="82">
        <f t="shared" si="45"/>
        <v>0.18531468531468531</v>
      </c>
      <c r="M34" s="83">
        <f t="shared" si="45"/>
        <v>0.23076923076923078</v>
      </c>
      <c r="N34" s="83">
        <f t="shared" si="45"/>
        <v>5.5555555555555552E-2</v>
      </c>
      <c r="O34" s="83">
        <f t="shared" si="45"/>
        <v>0.14444444444444443</v>
      </c>
      <c r="P34" s="83">
        <f t="shared" si="45"/>
        <v>0.21</v>
      </c>
      <c r="Q34" s="82">
        <f t="shared" si="45"/>
        <v>0.26744186046511625</v>
      </c>
      <c r="R34" s="83">
        <f t="shared" si="45"/>
        <v>0.21649484536082475</v>
      </c>
      <c r="S34" s="83">
        <f t="shared" si="45"/>
        <v>0.27777777777777779</v>
      </c>
      <c r="T34" s="83">
        <f t="shared" si="45"/>
        <v>0.41509433962264153</v>
      </c>
      <c r="U34" s="83">
        <f t="shared" si="45"/>
        <v>0.43137254901960786</v>
      </c>
      <c r="V34" s="83">
        <f t="shared" si="45"/>
        <v>9.5238095238095233E-2</v>
      </c>
      <c r="W34" s="7">
        <f t="shared" si="45"/>
        <v>0.24127465857359637</v>
      </c>
    </row>
    <row r="35" spans="1:23" ht="39.950000000000003" customHeight="1">
      <c r="A35" s="72" t="s">
        <v>183</v>
      </c>
      <c r="B35" s="73">
        <f t="shared" ref="B35" si="46">SUM(C35:F35)</f>
        <v>71</v>
      </c>
      <c r="C35" s="27">
        <v>24</v>
      </c>
      <c r="D35" s="27">
        <v>16</v>
      </c>
      <c r="E35" s="27">
        <v>22</v>
      </c>
      <c r="F35" s="27">
        <v>9</v>
      </c>
      <c r="G35" s="73">
        <f t="shared" ref="G35" si="47">SUM(H35:K35)</f>
        <v>91</v>
      </c>
      <c r="H35" s="27">
        <v>21</v>
      </c>
      <c r="I35" s="27">
        <v>27</v>
      </c>
      <c r="J35" s="27">
        <v>36</v>
      </c>
      <c r="K35" s="27">
        <v>7</v>
      </c>
      <c r="L35" s="73">
        <f t="shared" ref="L35" si="48">SUM(M35:P35)</f>
        <v>100</v>
      </c>
      <c r="M35" s="27">
        <v>28</v>
      </c>
      <c r="N35" s="27">
        <v>12</v>
      </c>
      <c r="O35" s="27">
        <v>28</v>
      </c>
      <c r="P35" s="27">
        <v>32</v>
      </c>
      <c r="Q35" s="73">
        <f t="shared" ref="Q35" si="49">+SUM(R35:V35)</f>
        <v>129</v>
      </c>
      <c r="R35" s="27">
        <v>55</v>
      </c>
      <c r="S35" s="27">
        <v>13</v>
      </c>
      <c r="T35" s="27">
        <v>23</v>
      </c>
      <c r="U35" s="27">
        <v>22</v>
      </c>
      <c r="V35" s="27">
        <v>16</v>
      </c>
      <c r="W35" s="5">
        <f t="shared" ref="W35" si="50">B35+G35+L35+Q35</f>
        <v>391</v>
      </c>
    </row>
    <row r="36" spans="1:23" ht="39.950000000000003" customHeight="1">
      <c r="A36" s="81"/>
      <c r="B36" s="82">
        <f t="shared" ref="B36:W36" si="51">B35/B5</f>
        <v>0.24232081911262798</v>
      </c>
      <c r="C36" s="83">
        <f t="shared" si="51"/>
        <v>0.2696629213483146</v>
      </c>
      <c r="D36" s="83">
        <f t="shared" si="51"/>
        <v>0.27586206896551724</v>
      </c>
      <c r="E36" s="83">
        <f t="shared" si="51"/>
        <v>0.3188405797101449</v>
      </c>
      <c r="F36" s="83">
        <f t="shared" si="51"/>
        <v>0.11688311688311688</v>
      </c>
      <c r="G36" s="82">
        <f t="shared" si="51"/>
        <v>0.29836065573770493</v>
      </c>
      <c r="H36" s="83">
        <f t="shared" si="51"/>
        <v>0.28378378378378377</v>
      </c>
      <c r="I36" s="83">
        <f t="shared" si="51"/>
        <v>0.38028169014084506</v>
      </c>
      <c r="J36" s="83">
        <f t="shared" si="51"/>
        <v>0.26470588235294118</v>
      </c>
      <c r="K36" s="83">
        <f t="shared" si="51"/>
        <v>0.29166666666666669</v>
      </c>
      <c r="L36" s="82">
        <f t="shared" si="51"/>
        <v>0.3105590062111801</v>
      </c>
      <c r="M36" s="83">
        <f t="shared" si="51"/>
        <v>0.29473684210526313</v>
      </c>
      <c r="N36" s="83">
        <f t="shared" si="51"/>
        <v>0.35294117647058826</v>
      </c>
      <c r="O36" s="83">
        <f t="shared" si="51"/>
        <v>0.33734939759036142</v>
      </c>
      <c r="P36" s="83">
        <f t="shared" si="51"/>
        <v>0.29090909090909089</v>
      </c>
      <c r="Q36" s="82">
        <f t="shared" si="51"/>
        <v>0.29587155963302753</v>
      </c>
      <c r="R36" s="83">
        <f t="shared" si="51"/>
        <v>0.26699029126213591</v>
      </c>
      <c r="S36" s="83">
        <f t="shared" si="51"/>
        <v>0.18309859154929578</v>
      </c>
      <c r="T36" s="83">
        <f t="shared" si="51"/>
        <v>0.38983050847457629</v>
      </c>
      <c r="U36" s="83">
        <f t="shared" si="51"/>
        <v>0.34920634920634919</v>
      </c>
      <c r="V36" s="83">
        <f t="shared" si="51"/>
        <v>0.43243243243243246</v>
      </c>
      <c r="W36" s="7">
        <f t="shared" si="51"/>
        <v>0.28834808259587019</v>
      </c>
    </row>
    <row r="37" spans="1:23" ht="39.950000000000003" customHeight="1">
      <c r="A37" s="72" t="s">
        <v>184</v>
      </c>
      <c r="B37" s="183">
        <f t="shared" ref="B37" si="52">SUM(C37:F37)</f>
        <v>0</v>
      </c>
      <c r="C37" s="130"/>
      <c r="D37" s="130"/>
      <c r="E37" s="130"/>
      <c r="F37" s="130"/>
      <c r="G37" s="183">
        <f t="shared" ref="G37" si="53">SUM(H37:K37)</f>
        <v>0</v>
      </c>
      <c r="H37" s="130"/>
      <c r="I37" s="130"/>
      <c r="J37" s="130"/>
      <c r="K37" s="130"/>
      <c r="L37" s="183">
        <f t="shared" ref="L37" si="54">SUM(M37:P37)</f>
        <v>0</v>
      </c>
      <c r="M37" s="130"/>
      <c r="N37" s="130"/>
      <c r="O37" s="130"/>
      <c r="P37" s="130"/>
      <c r="Q37" s="183">
        <f t="shared" ref="Q37" si="55">+SUM(R37:V37)</f>
        <v>0</v>
      </c>
      <c r="R37" s="130"/>
      <c r="S37" s="130"/>
      <c r="T37" s="130"/>
      <c r="U37" s="130"/>
      <c r="V37" s="130"/>
      <c r="W37" s="187">
        <f t="shared" ref="W37" si="56">B37+G37+L37+Q37</f>
        <v>0</v>
      </c>
    </row>
    <row r="38" spans="1:23" ht="39.950000000000003" customHeight="1">
      <c r="A38" s="81"/>
      <c r="B38" s="184" t="e">
        <f t="shared" ref="B38:W38" si="57">B37/B6</f>
        <v>#DIV/0!</v>
      </c>
      <c r="C38" s="144" t="e">
        <f t="shared" si="57"/>
        <v>#DIV/0!</v>
      </c>
      <c r="D38" s="144" t="e">
        <f t="shared" si="57"/>
        <v>#DIV/0!</v>
      </c>
      <c r="E38" s="144" t="e">
        <f t="shared" si="57"/>
        <v>#DIV/0!</v>
      </c>
      <c r="F38" s="144" t="e">
        <f t="shared" si="57"/>
        <v>#DIV/0!</v>
      </c>
      <c r="G38" s="184" t="e">
        <f t="shared" si="57"/>
        <v>#DIV/0!</v>
      </c>
      <c r="H38" s="144" t="e">
        <f t="shared" si="57"/>
        <v>#DIV/0!</v>
      </c>
      <c r="I38" s="144" t="e">
        <f t="shared" si="57"/>
        <v>#DIV/0!</v>
      </c>
      <c r="J38" s="144" t="e">
        <f t="shared" si="57"/>
        <v>#DIV/0!</v>
      </c>
      <c r="K38" s="144" t="e">
        <f t="shared" si="57"/>
        <v>#DIV/0!</v>
      </c>
      <c r="L38" s="184" t="e">
        <f t="shared" si="57"/>
        <v>#DIV/0!</v>
      </c>
      <c r="M38" s="144" t="e">
        <f t="shared" si="57"/>
        <v>#DIV/0!</v>
      </c>
      <c r="N38" s="144" t="e">
        <f t="shared" si="57"/>
        <v>#DIV/0!</v>
      </c>
      <c r="O38" s="144" t="e">
        <f t="shared" si="57"/>
        <v>#DIV/0!</v>
      </c>
      <c r="P38" s="144" t="e">
        <f t="shared" si="57"/>
        <v>#DIV/0!</v>
      </c>
      <c r="Q38" s="184" t="e">
        <f t="shared" si="57"/>
        <v>#DIV/0!</v>
      </c>
      <c r="R38" s="144" t="e">
        <f t="shared" si="57"/>
        <v>#DIV/0!</v>
      </c>
      <c r="S38" s="144" t="e">
        <f t="shared" si="57"/>
        <v>#DIV/0!</v>
      </c>
      <c r="T38" s="144" t="e">
        <f t="shared" si="57"/>
        <v>#DIV/0!</v>
      </c>
      <c r="U38" s="144" t="e">
        <f t="shared" si="57"/>
        <v>#DIV/0!</v>
      </c>
      <c r="V38" s="144" t="e">
        <f t="shared" si="57"/>
        <v>#DIV/0!</v>
      </c>
      <c r="W38" s="189" t="e">
        <f t="shared" si="57"/>
        <v>#DIV/0!</v>
      </c>
    </row>
    <row r="39" spans="1:23" ht="39.950000000000003" customHeight="1">
      <c r="A39" s="72" t="s">
        <v>185</v>
      </c>
      <c r="B39" s="183">
        <f t="shared" ref="B39" si="58">SUM(C39:F39)</f>
        <v>0</v>
      </c>
      <c r="C39" s="130"/>
      <c r="D39" s="130"/>
      <c r="E39" s="130"/>
      <c r="F39" s="130"/>
      <c r="G39" s="183">
        <f t="shared" ref="G39" si="59">SUM(H39:K39)</f>
        <v>0</v>
      </c>
      <c r="H39" s="130"/>
      <c r="I39" s="130"/>
      <c r="J39" s="130"/>
      <c r="K39" s="130"/>
      <c r="L39" s="183">
        <f t="shared" ref="L39" si="60">SUM(M39:P39)</f>
        <v>0</v>
      </c>
      <c r="M39" s="130"/>
      <c r="N39" s="130"/>
      <c r="O39" s="130"/>
      <c r="P39" s="130"/>
      <c r="Q39" s="183">
        <f t="shared" ref="Q39" si="61">+SUM(R39:V39)</f>
        <v>0</v>
      </c>
      <c r="R39" s="130"/>
      <c r="S39" s="130"/>
      <c r="T39" s="130"/>
      <c r="U39" s="130"/>
      <c r="V39" s="130"/>
      <c r="W39" s="187">
        <f t="shared" ref="W39" si="62">B39+G39+L39+Q39</f>
        <v>0</v>
      </c>
    </row>
    <row r="40" spans="1:23" ht="39.950000000000003" customHeight="1">
      <c r="A40" s="81"/>
      <c r="B40" s="184" t="e">
        <f t="shared" ref="B40:W40" si="63">B39/B7</f>
        <v>#DIV/0!</v>
      </c>
      <c r="C40" s="144" t="e">
        <f t="shared" si="63"/>
        <v>#DIV/0!</v>
      </c>
      <c r="D40" s="144" t="e">
        <f t="shared" si="63"/>
        <v>#DIV/0!</v>
      </c>
      <c r="E40" s="144" t="e">
        <f t="shared" si="63"/>
        <v>#DIV/0!</v>
      </c>
      <c r="F40" s="144" t="e">
        <f t="shared" si="63"/>
        <v>#DIV/0!</v>
      </c>
      <c r="G40" s="184" t="e">
        <f t="shared" si="63"/>
        <v>#DIV/0!</v>
      </c>
      <c r="H40" s="144" t="e">
        <f t="shared" si="63"/>
        <v>#DIV/0!</v>
      </c>
      <c r="I40" s="144" t="e">
        <f t="shared" si="63"/>
        <v>#DIV/0!</v>
      </c>
      <c r="J40" s="144" t="e">
        <f t="shared" si="63"/>
        <v>#DIV/0!</v>
      </c>
      <c r="K40" s="144" t="e">
        <f t="shared" si="63"/>
        <v>#DIV/0!</v>
      </c>
      <c r="L40" s="184" t="e">
        <f t="shared" si="63"/>
        <v>#DIV/0!</v>
      </c>
      <c r="M40" s="144" t="e">
        <f t="shared" si="63"/>
        <v>#DIV/0!</v>
      </c>
      <c r="N40" s="144" t="e">
        <f t="shared" si="63"/>
        <v>#DIV/0!</v>
      </c>
      <c r="O40" s="144" t="e">
        <f t="shared" si="63"/>
        <v>#DIV/0!</v>
      </c>
      <c r="P40" s="144" t="e">
        <f t="shared" si="63"/>
        <v>#DIV/0!</v>
      </c>
      <c r="Q40" s="184" t="e">
        <f t="shared" si="63"/>
        <v>#DIV/0!</v>
      </c>
      <c r="R40" s="144" t="e">
        <f t="shared" si="63"/>
        <v>#DIV/0!</v>
      </c>
      <c r="S40" s="144" t="e">
        <f t="shared" si="63"/>
        <v>#DIV/0!</v>
      </c>
      <c r="T40" s="144" t="e">
        <f t="shared" si="63"/>
        <v>#DIV/0!</v>
      </c>
      <c r="U40" s="144" t="e">
        <f t="shared" si="63"/>
        <v>#DIV/0!</v>
      </c>
      <c r="V40" s="144" t="e">
        <f t="shared" si="63"/>
        <v>#DIV/0!</v>
      </c>
      <c r="W40" s="189" t="e">
        <f t="shared" si="63"/>
        <v>#DIV/0!</v>
      </c>
    </row>
    <row r="41" spans="1:23" ht="60" customHeight="1">
      <c r="A41" s="79" t="s">
        <v>77</v>
      </c>
      <c r="B41" s="103"/>
      <c r="C41" s="103"/>
      <c r="D41" s="103"/>
      <c r="E41" s="103"/>
      <c r="F41" s="103"/>
      <c r="G41" s="103"/>
      <c r="H41" s="103"/>
      <c r="I41" s="103"/>
      <c r="J41" s="103"/>
      <c r="K41" s="103"/>
      <c r="L41" s="103"/>
      <c r="M41" s="103"/>
      <c r="N41" s="103"/>
      <c r="O41" s="103"/>
      <c r="P41" s="103"/>
      <c r="Q41" s="103"/>
      <c r="R41" s="103"/>
      <c r="S41" s="103"/>
      <c r="T41" s="103"/>
      <c r="U41" s="103"/>
      <c r="V41" s="103"/>
      <c r="W41" s="103"/>
    </row>
    <row r="42" spans="1:23" ht="39.950000000000003" customHeight="1">
      <c r="A42" s="163" t="s">
        <v>186</v>
      </c>
      <c r="B42" s="164">
        <f>SUM(C42:F42)</f>
        <v>34</v>
      </c>
      <c r="C42" s="164">
        <v>20</v>
      </c>
      <c r="D42" s="164">
        <v>2</v>
      </c>
      <c r="E42" s="164">
        <v>7</v>
      </c>
      <c r="F42" s="164">
        <v>5</v>
      </c>
      <c r="G42" s="164">
        <f>SUM(H42:K42)</f>
        <v>28</v>
      </c>
      <c r="H42" s="164">
        <v>14</v>
      </c>
      <c r="I42" s="164">
        <v>8</v>
      </c>
      <c r="J42" s="164">
        <v>6</v>
      </c>
      <c r="K42" s="164">
        <v>0</v>
      </c>
      <c r="L42" s="164">
        <f>SUM(M42:P42)</f>
        <v>18</v>
      </c>
      <c r="M42" s="164">
        <v>1</v>
      </c>
      <c r="N42" s="164">
        <v>0</v>
      </c>
      <c r="O42" s="164">
        <v>9</v>
      </c>
      <c r="P42" s="164">
        <v>8</v>
      </c>
      <c r="Q42" s="164">
        <f>+SUM(R42:V42)</f>
        <v>58</v>
      </c>
      <c r="R42" s="164">
        <v>21</v>
      </c>
      <c r="S42" s="164">
        <v>6</v>
      </c>
      <c r="T42" s="164">
        <v>10</v>
      </c>
      <c r="U42" s="164">
        <v>10</v>
      </c>
      <c r="V42" s="164">
        <v>11</v>
      </c>
      <c r="W42" s="164">
        <f>B42+G42+L42+Q42</f>
        <v>138</v>
      </c>
    </row>
    <row r="43" spans="1:23" ht="39.950000000000003" customHeight="1">
      <c r="A43" s="168"/>
      <c r="B43" s="167">
        <f t="shared" ref="B43:W43" si="64">B42/B3</f>
        <v>0.12099644128113879</v>
      </c>
      <c r="C43" s="167">
        <f t="shared" si="64"/>
        <v>0.1834862385321101</v>
      </c>
      <c r="D43" s="167">
        <f t="shared" si="64"/>
        <v>7.6923076923076927E-2</v>
      </c>
      <c r="E43" s="167">
        <f t="shared" si="64"/>
        <v>0.11666666666666667</v>
      </c>
      <c r="F43" s="167">
        <f t="shared" si="64"/>
        <v>5.8139534883720929E-2</v>
      </c>
      <c r="G43" s="167">
        <f t="shared" si="64"/>
        <v>9.5890410958904104E-2</v>
      </c>
      <c r="H43" s="167">
        <f t="shared" si="64"/>
        <v>0.17948717948717949</v>
      </c>
      <c r="I43" s="167">
        <f t="shared" si="64"/>
        <v>8.6021505376344093E-2</v>
      </c>
      <c r="J43" s="167">
        <f t="shared" si="64"/>
        <v>5.6603773584905662E-2</v>
      </c>
      <c r="K43" s="167">
        <f t="shared" si="64"/>
        <v>0</v>
      </c>
      <c r="L43" s="167">
        <f t="shared" si="64"/>
        <v>6.6914498141263934E-2</v>
      </c>
      <c r="M43" s="167">
        <f t="shared" si="64"/>
        <v>1.5873015873015872E-2</v>
      </c>
      <c r="N43" s="167">
        <f t="shared" si="64"/>
        <v>0</v>
      </c>
      <c r="O43" s="167">
        <f t="shared" si="64"/>
        <v>0.10843373493975904</v>
      </c>
      <c r="P43" s="167">
        <f t="shared" si="64"/>
        <v>0.08</v>
      </c>
      <c r="Q43" s="167">
        <f t="shared" si="64"/>
        <v>0.13488372093023257</v>
      </c>
      <c r="R43" s="167">
        <f t="shared" si="64"/>
        <v>0.11538461538461539</v>
      </c>
      <c r="S43" s="167">
        <f t="shared" si="64"/>
        <v>6.3829787234042548E-2</v>
      </c>
      <c r="T43" s="167">
        <f t="shared" si="64"/>
        <v>0.16129032258064516</v>
      </c>
      <c r="U43" s="167">
        <f t="shared" si="64"/>
        <v>0.2</v>
      </c>
      <c r="V43" s="167">
        <f t="shared" si="64"/>
        <v>0.26190476190476192</v>
      </c>
      <c r="W43" s="167">
        <f t="shared" si="64"/>
        <v>0.10849056603773585</v>
      </c>
    </row>
    <row r="44" spans="1:23" ht="39.950000000000003" customHeight="1">
      <c r="A44" s="72" t="s">
        <v>182</v>
      </c>
      <c r="B44" s="73">
        <f t="shared" ref="B44" si="65">SUM(C44:F44)</f>
        <v>32</v>
      </c>
      <c r="C44" s="27">
        <v>13</v>
      </c>
      <c r="D44" s="27">
        <v>1</v>
      </c>
      <c r="E44" s="27">
        <v>3</v>
      </c>
      <c r="F44" s="27">
        <v>15</v>
      </c>
      <c r="G44" s="73">
        <f>SUM(H44:K44)</f>
        <v>57</v>
      </c>
      <c r="H44" s="27">
        <v>19</v>
      </c>
      <c r="I44" s="27">
        <v>18</v>
      </c>
      <c r="J44" s="27">
        <v>18</v>
      </c>
      <c r="K44" s="27">
        <v>2</v>
      </c>
      <c r="L44" s="73">
        <f t="shared" ref="L44" si="66">SUM(M44:P44)</f>
        <v>23</v>
      </c>
      <c r="M44" s="27">
        <v>4</v>
      </c>
      <c r="N44" s="27">
        <v>0</v>
      </c>
      <c r="O44" s="27">
        <v>14</v>
      </c>
      <c r="P44" s="27">
        <v>5</v>
      </c>
      <c r="Q44" s="73">
        <f t="shared" ref="Q44" si="67">+SUM(R44:V44)</f>
        <v>55</v>
      </c>
      <c r="R44" s="27">
        <v>22</v>
      </c>
      <c r="S44" s="27">
        <v>11</v>
      </c>
      <c r="T44" s="27">
        <v>6</v>
      </c>
      <c r="U44" s="27">
        <v>9</v>
      </c>
      <c r="V44" s="27">
        <v>7</v>
      </c>
      <c r="W44" s="5">
        <f t="shared" ref="W44" si="68">B44+G44+L44+Q44</f>
        <v>167</v>
      </c>
    </row>
    <row r="45" spans="1:23" ht="39.950000000000003" customHeight="1">
      <c r="A45" s="81"/>
      <c r="B45" s="82">
        <f t="shared" ref="B45:W45" si="69">B44/B4</f>
        <v>0.10126582278481013</v>
      </c>
      <c r="C45" s="83">
        <f t="shared" si="69"/>
        <v>0.12380952380952381</v>
      </c>
      <c r="D45" s="83">
        <f t="shared" si="69"/>
        <v>2.0408163265306121E-2</v>
      </c>
      <c r="E45" s="83">
        <f t="shared" si="69"/>
        <v>4.1095890410958902E-2</v>
      </c>
      <c r="F45" s="83">
        <f t="shared" si="69"/>
        <v>0.16853932584269662</v>
      </c>
      <c r="G45" s="82">
        <f t="shared" si="69"/>
        <v>0.1993006993006993</v>
      </c>
      <c r="H45" s="83">
        <f t="shared" si="69"/>
        <v>0.2638888888888889</v>
      </c>
      <c r="I45" s="83">
        <f t="shared" si="69"/>
        <v>0.19354838709677419</v>
      </c>
      <c r="J45" s="83">
        <f t="shared" si="69"/>
        <v>0.17647058823529413</v>
      </c>
      <c r="K45" s="83">
        <f t="shared" si="69"/>
        <v>0.10526315789473684</v>
      </c>
      <c r="L45" s="82">
        <f t="shared" si="69"/>
        <v>8.0419580419580416E-2</v>
      </c>
      <c r="M45" s="83">
        <f t="shared" si="69"/>
        <v>5.128205128205128E-2</v>
      </c>
      <c r="N45" s="83">
        <f t="shared" si="69"/>
        <v>0</v>
      </c>
      <c r="O45" s="83">
        <f t="shared" si="69"/>
        <v>0.15555555555555556</v>
      </c>
      <c r="P45" s="83">
        <f t="shared" si="69"/>
        <v>0.05</v>
      </c>
      <c r="Q45" s="82">
        <f t="shared" si="69"/>
        <v>0.12790697674418605</v>
      </c>
      <c r="R45" s="83">
        <f t="shared" si="69"/>
        <v>0.1134020618556701</v>
      </c>
      <c r="S45" s="83">
        <f t="shared" si="69"/>
        <v>0.12222222222222222</v>
      </c>
      <c r="T45" s="83">
        <f t="shared" si="69"/>
        <v>0.11320754716981132</v>
      </c>
      <c r="U45" s="83">
        <f t="shared" si="69"/>
        <v>0.17647058823529413</v>
      </c>
      <c r="V45" s="83">
        <f t="shared" si="69"/>
        <v>0.16666666666666666</v>
      </c>
      <c r="W45" s="7">
        <f t="shared" si="69"/>
        <v>0.12670713201820941</v>
      </c>
    </row>
    <row r="46" spans="1:23" ht="39.950000000000003" customHeight="1">
      <c r="A46" s="72" t="s">
        <v>183</v>
      </c>
      <c r="B46" s="73">
        <f t="shared" ref="B46" si="70">SUM(C46:F46)</f>
        <v>28</v>
      </c>
      <c r="C46" s="27">
        <v>14</v>
      </c>
      <c r="D46" s="27">
        <v>0</v>
      </c>
      <c r="E46" s="27">
        <v>11</v>
      </c>
      <c r="F46" s="27">
        <v>3</v>
      </c>
      <c r="G46" s="73">
        <f t="shared" ref="G46" si="71">SUM(H46:K46)</f>
        <v>45</v>
      </c>
      <c r="H46" s="27">
        <v>10</v>
      </c>
      <c r="I46" s="27">
        <v>11</v>
      </c>
      <c r="J46" s="27">
        <v>22</v>
      </c>
      <c r="K46" s="27">
        <v>2</v>
      </c>
      <c r="L46" s="73">
        <f t="shared" ref="L46" si="72">SUM(M46:P46)</f>
        <v>12</v>
      </c>
      <c r="M46" s="27">
        <v>3</v>
      </c>
      <c r="N46" s="27">
        <v>0</v>
      </c>
      <c r="O46" s="27">
        <v>5</v>
      </c>
      <c r="P46" s="27">
        <v>4</v>
      </c>
      <c r="Q46" s="73">
        <f t="shared" ref="Q46" si="73">+SUM(R46:V46)</f>
        <v>45</v>
      </c>
      <c r="R46" s="27">
        <v>16</v>
      </c>
      <c r="S46" s="27">
        <v>10</v>
      </c>
      <c r="T46" s="27">
        <v>5</v>
      </c>
      <c r="U46" s="27">
        <v>11</v>
      </c>
      <c r="V46" s="27">
        <v>3</v>
      </c>
      <c r="W46" s="5">
        <f t="shared" ref="W46" si="74">B46+G46+L46+Q46</f>
        <v>130</v>
      </c>
    </row>
    <row r="47" spans="1:23" ht="39.950000000000003" customHeight="1">
      <c r="A47" s="81"/>
      <c r="B47" s="82">
        <f t="shared" ref="B47:W47" si="75">B46/B5</f>
        <v>9.556313993174062E-2</v>
      </c>
      <c r="C47" s="83">
        <f t="shared" si="75"/>
        <v>0.15730337078651685</v>
      </c>
      <c r="D47" s="83">
        <f t="shared" si="75"/>
        <v>0</v>
      </c>
      <c r="E47" s="83">
        <f t="shared" si="75"/>
        <v>0.15942028985507245</v>
      </c>
      <c r="F47" s="83">
        <f t="shared" si="75"/>
        <v>3.896103896103896E-2</v>
      </c>
      <c r="G47" s="82">
        <f t="shared" si="75"/>
        <v>0.14754098360655737</v>
      </c>
      <c r="H47" s="83">
        <f t="shared" si="75"/>
        <v>0.13513513513513514</v>
      </c>
      <c r="I47" s="83">
        <f t="shared" si="75"/>
        <v>0.15492957746478872</v>
      </c>
      <c r="J47" s="83">
        <f t="shared" si="75"/>
        <v>0.16176470588235295</v>
      </c>
      <c r="K47" s="83">
        <f t="shared" si="75"/>
        <v>8.3333333333333329E-2</v>
      </c>
      <c r="L47" s="82">
        <f t="shared" si="75"/>
        <v>3.7267080745341616E-2</v>
      </c>
      <c r="M47" s="83">
        <f t="shared" si="75"/>
        <v>3.1578947368421054E-2</v>
      </c>
      <c r="N47" s="83">
        <f t="shared" si="75"/>
        <v>0</v>
      </c>
      <c r="O47" s="83">
        <f t="shared" si="75"/>
        <v>6.0240963855421686E-2</v>
      </c>
      <c r="P47" s="83">
        <f t="shared" si="75"/>
        <v>3.6363636363636362E-2</v>
      </c>
      <c r="Q47" s="82">
        <f t="shared" si="75"/>
        <v>0.10321100917431193</v>
      </c>
      <c r="R47" s="83">
        <f t="shared" si="75"/>
        <v>7.7669902912621352E-2</v>
      </c>
      <c r="S47" s="83">
        <f t="shared" si="75"/>
        <v>0.14084507042253522</v>
      </c>
      <c r="T47" s="83">
        <f t="shared" si="75"/>
        <v>8.4745762711864403E-2</v>
      </c>
      <c r="U47" s="83">
        <f t="shared" si="75"/>
        <v>0.17460317460317459</v>
      </c>
      <c r="V47" s="83">
        <f t="shared" si="75"/>
        <v>8.1081081081081086E-2</v>
      </c>
      <c r="W47" s="7">
        <f t="shared" si="75"/>
        <v>9.5870206489675522E-2</v>
      </c>
    </row>
    <row r="48" spans="1:23" ht="39.950000000000003" customHeight="1">
      <c r="A48" s="72" t="s">
        <v>184</v>
      </c>
      <c r="B48" s="183">
        <f t="shared" ref="B48" si="76">SUM(C48:F48)</f>
        <v>0</v>
      </c>
      <c r="C48" s="130"/>
      <c r="D48" s="130"/>
      <c r="E48" s="130"/>
      <c r="F48" s="130"/>
      <c r="G48" s="183">
        <f t="shared" ref="G48" si="77">SUM(H48:K48)</f>
        <v>0</v>
      </c>
      <c r="H48" s="130"/>
      <c r="I48" s="130"/>
      <c r="J48" s="130"/>
      <c r="K48" s="130"/>
      <c r="L48" s="183">
        <f t="shared" ref="L48" si="78">SUM(M48:P48)</f>
        <v>0</v>
      </c>
      <c r="M48" s="130"/>
      <c r="N48" s="130"/>
      <c r="O48" s="130"/>
      <c r="P48" s="130"/>
      <c r="Q48" s="183">
        <f t="shared" ref="Q48" si="79">+SUM(R48:V48)</f>
        <v>0</v>
      </c>
      <c r="R48" s="130"/>
      <c r="S48" s="130"/>
      <c r="T48" s="130"/>
      <c r="U48" s="130"/>
      <c r="V48" s="130"/>
      <c r="W48" s="187">
        <f t="shared" ref="W48" si="80">B48+G48+L48+Q48</f>
        <v>0</v>
      </c>
    </row>
    <row r="49" spans="1:23" ht="39.950000000000003" customHeight="1">
      <c r="A49" s="81"/>
      <c r="B49" s="184" t="e">
        <f t="shared" ref="B49:W49" si="81">B48/B6</f>
        <v>#DIV/0!</v>
      </c>
      <c r="C49" s="144" t="e">
        <f t="shared" si="81"/>
        <v>#DIV/0!</v>
      </c>
      <c r="D49" s="144" t="e">
        <f t="shared" si="81"/>
        <v>#DIV/0!</v>
      </c>
      <c r="E49" s="144" t="e">
        <f t="shared" si="81"/>
        <v>#DIV/0!</v>
      </c>
      <c r="F49" s="144" t="e">
        <f t="shared" si="81"/>
        <v>#DIV/0!</v>
      </c>
      <c r="G49" s="184" t="e">
        <f t="shared" si="81"/>
        <v>#DIV/0!</v>
      </c>
      <c r="H49" s="144" t="e">
        <f t="shared" si="81"/>
        <v>#DIV/0!</v>
      </c>
      <c r="I49" s="144" t="e">
        <f t="shared" si="81"/>
        <v>#DIV/0!</v>
      </c>
      <c r="J49" s="144" t="e">
        <f t="shared" si="81"/>
        <v>#DIV/0!</v>
      </c>
      <c r="K49" s="144" t="e">
        <f t="shared" si="81"/>
        <v>#DIV/0!</v>
      </c>
      <c r="L49" s="184" t="e">
        <f t="shared" si="81"/>
        <v>#DIV/0!</v>
      </c>
      <c r="M49" s="144" t="e">
        <f t="shared" si="81"/>
        <v>#DIV/0!</v>
      </c>
      <c r="N49" s="144" t="e">
        <f t="shared" si="81"/>
        <v>#DIV/0!</v>
      </c>
      <c r="O49" s="144" t="e">
        <f t="shared" si="81"/>
        <v>#DIV/0!</v>
      </c>
      <c r="P49" s="144" t="e">
        <f t="shared" si="81"/>
        <v>#DIV/0!</v>
      </c>
      <c r="Q49" s="184" t="e">
        <f t="shared" si="81"/>
        <v>#DIV/0!</v>
      </c>
      <c r="R49" s="144" t="e">
        <f t="shared" si="81"/>
        <v>#DIV/0!</v>
      </c>
      <c r="S49" s="144" t="e">
        <f t="shared" si="81"/>
        <v>#DIV/0!</v>
      </c>
      <c r="T49" s="144" t="e">
        <f t="shared" si="81"/>
        <v>#DIV/0!</v>
      </c>
      <c r="U49" s="144" t="e">
        <f t="shared" si="81"/>
        <v>#DIV/0!</v>
      </c>
      <c r="V49" s="144" t="e">
        <f t="shared" si="81"/>
        <v>#DIV/0!</v>
      </c>
      <c r="W49" s="189" t="e">
        <f t="shared" si="81"/>
        <v>#DIV/0!</v>
      </c>
    </row>
    <row r="50" spans="1:23" ht="39.950000000000003" customHeight="1">
      <c r="A50" s="72" t="s">
        <v>185</v>
      </c>
      <c r="B50" s="183">
        <f t="shared" ref="B50" si="82">SUM(C50:F50)</f>
        <v>0</v>
      </c>
      <c r="C50" s="130"/>
      <c r="D50" s="130"/>
      <c r="E50" s="130"/>
      <c r="F50" s="130"/>
      <c r="G50" s="183">
        <f t="shared" ref="G50" si="83">SUM(H50:K50)</f>
        <v>0</v>
      </c>
      <c r="H50" s="130"/>
      <c r="I50" s="130"/>
      <c r="J50" s="130"/>
      <c r="K50" s="130"/>
      <c r="L50" s="183">
        <f t="shared" ref="L50" si="84">SUM(M50:P50)</f>
        <v>0</v>
      </c>
      <c r="M50" s="130"/>
      <c r="N50" s="130"/>
      <c r="O50" s="130"/>
      <c r="P50" s="130"/>
      <c r="Q50" s="183">
        <f t="shared" ref="Q50" si="85">+SUM(R50:V50)</f>
        <v>0</v>
      </c>
      <c r="R50" s="130"/>
      <c r="S50" s="130"/>
      <c r="T50" s="130"/>
      <c r="U50" s="130"/>
      <c r="V50" s="130"/>
      <c r="W50" s="187">
        <f t="shared" ref="W50" si="86">B50+G50+L50+Q50</f>
        <v>0</v>
      </c>
    </row>
    <row r="51" spans="1:23" ht="39.950000000000003" customHeight="1">
      <c r="A51" s="81"/>
      <c r="B51" s="184" t="e">
        <f t="shared" ref="B51:W51" si="87">B50/B7</f>
        <v>#DIV/0!</v>
      </c>
      <c r="C51" s="144" t="e">
        <f t="shared" si="87"/>
        <v>#DIV/0!</v>
      </c>
      <c r="D51" s="144" t="e">
        <f t="shared" si="87"/>
        <v>#DIV/0!</v>
      </c>
      <c r="E51" s="144" t="e">
        <f t="shared" si="87"/>
        <v>#DIV/0!</v>
      </c>
      <c r="F51" s="144" t="e">
        <f t="shared" si="87"/>
        <v>#DIV/0!</v>
      </c>
      <c r="G51" s="184" t="e">
        <f t="shared" si="87"/>
        <v>#DIV/0!</v>
      </c>
      <c r="H51" s="144" t="e">
        <f t="shared" si="87"/>
        <v>#DIV/0!</v>
      </c>
      <c r="I51" s="144" t="e">
        <f t="shared" si="87"/>
        <v>#DIV/0!</v>
      </c>
      <c r="J51" s="144" t="e">
        <f t="shared" si="87"/>
        <v>#DIV/0!</v>
      </c>
      <c r="K51" s="144" t="e">
        <f t="shared" si="87"/>
        <v>#DIV/0!</v>
      </c>
      <c r="L51" s="184" t="e">
        <f t="shared" si="87"/>
        <v>#DIV/0!</v>
      </c>
      <c r="M51" s="144" t="e">
        <f t="shared" si="87"/>
        <v>#DIV/0!</v>
      </c>
      <c r="N51" s="144" t="e">
        <f t="shared" si="87"/>
        <v>#DIV/0!</v>
      </c>
      <c r="O51" s="144" t="e">
        <f t="shared" si="87"/>
        <v>#DIV/0!</v>
      </c>
      <c r="P51" s="144" t="e">
        <f t="shared" si="87"/>
        <v>#DIV/0!</v>
      </c>
      <c r="Q51" s="184" t="e">
        <f t="shared" si="87"/>
        <v>#DIV/0!</v>
      </c>
      <c r="R51" s="144" t="e">
        <f t="shared" si="87"/>
        <v>#DIV/0!</v>
      </c>
      <c r="S51" s="144" t="e">
        <f t="shared" si="87"/>
        <v>#DIV/0!</v>
      </c>
      <c r="T51" s="144" t="e">
        <f t="shared" si="87"/>
        <v>#DIV/0!</v>
      </c>
      <c r="U51" s="144" t="e">
        <f t="shared" si="87"/>
        <v>#DIV/0!</v>
      </c>
      <c r="V51" s="144" t="e">
        <f t="shared" si="87"/>
        <v>#DIV/0!</v>
      </c>
      <c r="W51" s="189" t="e">
        <f t="shared" si="87"/>
        <v>#DIV/0!</v>
      </c>
    </row>
    <row r="52" spans="1:23" ht="60" customHeight="1">
      <c r="A52" s="79" t="s">
        <v>78</v>
      </c>
      <c r="B52" s="103"/>
      <c r="C52" s="103"/>
      <c r="D52" s="103"/>
      <c r="E52" s="103"/>
      <c r="F52" s="103"/>
      <c r="G52" s="103"/>
      <c r="H52" s="103"/>
      <c r="I52" s="103"/>
      <c r="J52" s="103"/>
      <c r="K52" s="103"/>
      <c r="L52" s="103"/>
      <c r="M52" s="103"/>
      <c r="N52" s="103"/>
      <c r="O52" s="103"/>
      <c r="P52" s="103"/>
      <c r="Q52" s="103"/>
      <c r="R52" s="103"/>
      <c r="S52" s="103"/>
      <c r="T52" s="103"/>
      <c r="U52" s="103"/>
      <c r="V52" s="103"/>
      <c r="W52" s="103"/>
    </row>
    <row r="53" spans="1:23" ht="39.950000000000003" customHeight="1">
      <c r="A53" s="163" t="s">
        <v>186</v>
      </c>
      <c r="B53" s="164">
        <f>SUM(C53:F53)</f>
        <v>11</v>
      </c>
      <c r="C53" s="164">
        <v>9</v>
      </c>
      <c r="D53" s="164">
        <v>0</v>
      </c>
      <c r="E53" s="164">
        <v>1</v>
      </c>
      <c r="F53" s="164">
        <v>1</v>
      </c>
      <c r="G53" s="164">
        <f>SUM(H53:K53)</f>
        <v>20</v>
      </c>
      <c r="H53" s="164">
        <v>7</v>
      </c>
      <c r="I53" s="164">
        <v>4</v>
      </c>
      <c r="J53" s="164">
        <v>9</v>
      </c>
      <c r="K53" s="164">
        <v>0</v>
      </c>
      <c r="L53" s="164">
        <f>SUM(M53:P53)</f>
        <v>13</v>
      </c>
      <c r="M53" s="164">
        <v>4</v>
      </c>
      <c r="N53" s="164">
        <v>3</v>
      </c>
      <c r="O53" s="164">
        <v>2</v>
      </c>
      <c r="P53" s="164">
        <v>4</v>
      </c>
      <c r="Q53" s="164">
        <f>+SUM(R53:V53)</f>
        <v>15</v>
      </c>
      <c r="R53" s="164">
        <v>5</v>
      </c>
      <c r="S53" s="164">
        <v>7</v>
      </c>
      <c r="T53" s="164">
        <v>1</v>
      </c>
      <c r="U53" s="164">
        <v>2</v>
      </c>
      <c r="V53" s="164">
        <v>0</v>
      </c>
      <c r="W53" s="164">
        <f>B53+G53+L53+Q53</f>
        <v>59</v>
      </c>
    </row>
    <row r="54" spans="1:23" ht="39.950000000000003" customHeight="1">
      <c r="A54" s="168"/>
      <c r="B54" s="167">
        <f t="shared" ref="B54:W54" si="88">B53/B3</f>
        <v>3.9145907473309607E-2</v>
      </c>
      <c r="C54" s="167">
        <f t="shared" si="88"/>
        <v>8.2568807339449546E-2</v>
      </c>
      <c r="D54" s="167">
        <f t="shared" si="88"/>
        <v>0</v>
      </c>
      <c r="E54" s="167">
        <f t="shared" si="88"/>
        <v>1.6666666666666666E-2</v>
      </c>
      <c r="F54" s="167">
        <f t="shared" si="88"/>
        <v>1.1627906976744186E-2</v>
      </c>
      <c r="G54" s="167">
        <f t="shared" si="88"/>
        <v>6.8493150684931503E-2</v>
      </c>
      <c r="H54" s="167">
        <f t="shared" si="88"/>
        <v>8.9743589743589744E-2</v>
      </c>
      <c r="I54" s="167">
        <f t="shared" si="88"/>
        <v>4.3010752688172046E-2</v>
      </c>
      <c r="J54" s="167">
        <f t="shared" si="88"/>
        <v>8.4905660377358486E-2</v>
      </c>
      <c r="K54" s="167">
        <f t="shared" si="88"/>
        <v>0</v>
      </c>
      <c r="L54" s="167">
        <f t="shared" si="88"/>
        <v>4.8327137546468404E-2</v>
      </c>
      <c r="M54" s="167">
        <f t="shared" si="88"/>
        <v>6.3492063492063489E-2</v>
      </c>
      <c r="N54" s="167">
        <f t="shared" si="88"/>
        <v>0.13043478260869565</v>
      </c>
      <c r="O54" s="167">
        <f t="shared" si="88"/>
        <v>2.4096385542168676E-2</v>
      </c>
      <c r="P54" s="167">
        <f t="shared" si="88"/>
        <v>0.04</v>
      </c>
      <c r="Q54" s="167">
        <f t="shared" si="88"/>
        <v>3.4883720930232558E-2</v>
      </c>
      <c r="R54" s="167">
        <f t="shared" si="88"/>
        <v>2.7472527472527472E-2</v>
      </c>
      <c r="S54" s="167">
        <f t="shared" si="88"/>
        <v>7.4468085106382975E-2</v>
      </c>
      <c r="T54" s="167">
        <f t="shared" si="88"/>
        <v>1.6129032258064516E-2</v>
      </c>
      <c r="U54" s="167">
        <f t="shared" si="88"/>
        <v>0.04</v>
      </c>
      <c r="V54" s="167">
        <f t="shared" si="88"/>
        <v>0</v>
      </c>
      <c r="W54" s="167">
        <f t="shared" si="88"/>
        <v>4.6383647798742135E-2</v>
      </c>
    </row>
    <row r="55" spans="1:23" ht="39.950000000000003" customHeight="1">
      <c r="A55" s="72" t="s">
        <v>182</v>
      </c>
      <c r="B55" s="73">
        <f t="shared" ref="B55" si="89">SUM(C55:F55)</f>
        <v>22</v>
      </c>
      <c r="C55" s="27">
        <v>19</v>
      </c>
      <c r="D55" s="27">
        <v>1</v>
      </c>
      <c r="E55" s="27">
        <v>1</v>
      </c>
      <c r="F55" s="27">
        <v>1</v>
      </c>
      <c r="G55" s="73">
        <f t="shared" ref="G55" si="90">SUM(H55:K55)</f>
        <v>4</v>
      </c>
      <c r="H55" s="27">
        <v>3</v>
      </c>
      <c r="I55" s="27">
        <v>1</v>
      </c>
      <c r="J55" s="27">
        <v>0</v>
      </c>
      <c r="K55" s="27">
        <v>0</v>
      </c>
      <c r="L55" s="73">
        <f t="shared" ref="L55" si="91">SUM(M55:P55)</f>
        <v>6</v>
      </c>
      <c r="M55" s="27">
        <v>1</v>
      </c>
      <c r="N55" s="27">
        <v>2</v>
      </c>
      <c r="O55" s="27">
        <v>2</v>
      </c>
      <c r="P55" s="27">
        <v>1</v>
      </c>
      <c r="Q55" s="73">
        <f t="shared" ref="Q55" si="92">+SUM(R55:V55)</f>
        <v>25</v>
      </c>
      <c r="R55" s="27">
        <v>12</v>
      </c>
      <c r="S55" s="27">
        <v>2</v>
      </c>
      <c r="T55" s="27">
        <v>2</v>
      </c>
      <c r="U55" s="27">
        <v>4</v>
      </c>
      <c r="V55" s="27">
        <v>5</v>
      </c>
      <c r="W55" s="5">
        <f t="shared" ref="W55" si="93">B55+G55+L55+Q55</f>
        <v>57</v>
      </c>
    </row>
    <row r="56" spans="1:23" ht="39.950000000000003" customHeight="1">
      <c r="A56" s="81"/>
      <c r="B56" s="82">
        <f t="shared" ref="B56:W56" si="94">B55/B4</f>
        <v>6.9620253164556958E-2</v>
      </c>
      <c r="C56" s="83">
        <f t="shared" si="94"/>
        <v>0.18095238095238095</v>
      </c>
      <c r="D56" s="83">
        <f t="shared" si="94"/>
        <v>2.0408163265306121E-2</v>
      </c>
      <c r="E56" s="83">
        <f t="shared" si="94"/>
        <v>1.3698630136986301E-2</v>
      </c>
      <c r="F56" s="83">
        <f t="shared" si="94"/>
        <v>1.1235955056179775E-2</v>
      </c>
      <c r="G56" s="82">
        <f t="shared" si="94"/>
        <v>1.3986013986013986E-2</v>
      </c>
      <c r="H56" s="83">
        <f t="shared" si="94"/>
        <v>4.1666666666666664E-2</v>
      </c>
      <c r="I56" s="83">
        <f t="shared" si="94"/>
        <v>1.0752688172043012E-2</v>
      </c>
      <c r="J56" s="83">
        <f t="shared" si="94"/>
        <v>0</v>
      </c>
      <c r="K56" s="83">
        <f t="shared" si="94"/>
        <v>0</v>
      </c>
      <c r="L56" s="82">
        <f t="shared" si="94"/>
        <v>2.097902097902098E-2</v>
      </c>
      <c r="M56" s="83">
        <f t="shared" si="94"/>
        <v>1.282051282051282E-2</v>
      </c>
      <c r="N56" s="83">
        <f t="shared" si="94"/>
        <v>0.1111111111111111</v>
      </c>
      <c r="O56" s="83">
        <f t="shared" si="94"/>
        <v>2.2222222222222223E-2</v>
      </c>
      <c r="P56" s="83">
        <f t="shared" si="94"/>
        <v>0.01</v>
      </c>
      <c r="Q56" s="82">
        <f t="shared" si="94"/>
        <v>5.8139534883720929E-2</v>
      </c>
      <c r="R56" s="83">
        <f t="shared" si="94"/>
        <v>6.1855670103092786E-2</v>
      </c>
      <c r="S56" s="83">
        <f t="shared" si="94"/>
        <v>2.2222222222222223E-2</v>
      </c>
      <c r="T56" s="83">
        <f t="shared" si="94"/>
        <v>3.7735849056603772E-2</v>
      </c>
      <c r="U56" s="83">
        <f t="shared" si="94"/>
        <v>7.8431372549019607E-2</v>
      </c>
      <c r="V56" s="83">
        <f t="shared" si="94"/>
        <v>0.11904761904761904</v>
      </c>
      <c r="W56" s="7">
        <f t="shared" si="94"/>
        <v>4.3247344461305008E-2</v>
      </c>
    </row>
    <row r="57" spans="1:23" ht="39.950000000000003" customHeight="1">
      <c r="A57" s="72" t="s">
        <v>183</v>
      </c>
      <c r="B57" s="73">
        <f t="shared" ref="B57" si="95">SUM(C57:F57)</f>
        <v>19</v>
      </c>
      <c r="C57" s="27">
        <v>15</v>
      </c>
      <c r="D57" s="27">
        <v>1</v>
      </c>
      <c r="E57" s="27">
        <v>1</v>
      </c>
      <c r="F57" s="27">
        <v>2</v>
      </c>
      <c r="G57" s="73">
        <f t="shared" ref="G57" si="96">SUM(H57:K57)</f>
        <v>14</v>
      </c>
      <c r="H57" s="27">
        <v>5</v>
      </c>
      <c r="I57" s="27">
        <v>4</v>
      </c>
      <c r="J57" s="27">
        <v>5</v>
      </c>
      <c r="K57" s="27">
        <v>0</v>
      </c>
      <c r="L57" s="73">
        <f t="shared" ref="L57" si="97">SUM(M57:P57)</f>
        <v>8</v>
      </c>
      <c r="M57" s="27">
        <v>0</v>
      </c>
      <c r="N57" s="27">
        <v>0</v>
      </c>
      <c r="O57" s="27">
        <v>7</v>
      </c>
      <c r="P57" s="27">
        <v>1</v>
      </c>
      <c r="Q57" s="73">
        <f t="shared" ref="Q57" si="98">+SUM(R57:V57)</f>
        <v>30</v>
      </c>
      <c r="R57" s="27">
        <v>8</v>
      </c>
      <c r="S57" s="27">
        <v>4</v>
      </c>
      <c r="T57" s="27">
        <v>6</v>
      </c>
      <c r="U57" s="27">
        <v>6</v>
      </c>
      <c r="V57" s="27">
        <v>6</v>
      </c>
      <c r="W57" s="5">
        <f t="shared" ref="W57" si="99">B57+G57+L57+Q57</f>
        <v>71</v>
      </c>
    </row>
    <row r="58" spans="1:23" ht="39.950000000000003" customHeight="1">
      <c r="A58" s="81"/>
      <c r="B58" s="82">
        <f t="shared" ref="B58:W58" si="100">B57/B5</f>
        <v>6.4846416382252553E-2</v>
      </c>
      <c r="C58" s="83">
        <f t="shared" si="100"/>
        <v>0.16853932584269662</v>
      </c>
      <c r="D58" s="83">
        <f t="shared" si="100"/>
        <v>1.7241379310344827E-2</v>
      </c>
      <c r="E58" s="83">
        <f t="shared" si="100"/>
        <v>1.4492753623188406E-2</v>
      </c>
      <c r="F58" s="83">
        <f t="shared" si="100"/>
        <v>2.5974025974025976E-2</v>
      </c>
      <c r="G58" s="82">
        <f t="shared" si="100"/>
        <v>4.5901639344262293E-2</v>
      </c>
      <c r="H58" s="83">
        <f t="shared" si="100"/>
        <v>6.7567567567567571E-2</v>
      </c>
      <c r="I58" s="83">
        <f t="shared" si="100"/>
        <v>5.6338028169014086E-2</v>
      </c>
      <c r="J58" s="83">
        <f t="shared" si="100"/>
        <v>3.6764705882352942E-2</v>
      </c>
      <c r="K58" s="83">
        <f t="shared" si="100"/>
        <v>0</v>
      </c>
      <c r="L58" s="82">
        <f t="shared" si="100"/>
        <v>2.4844720496894408E-2</v>
      </c>
      <c r="M58" s="83">
        <f t="shared" si="100"/>
        <v>0</v>
      </c>
      <c r="N58" s="83">
        <f t="shared" si="100"/>
        <v>0</v>
      </c>
      <c r="O58" s="83">
        <f t="shared" si="100"/>
        <v>8.4337349397590355E-2</v>
      </c>
      <c r="P58" s="83">
        <f t="shared" si="100"/>
        <v>9.0909090909090905E-3</v>
      </c>
      <c r="Q58" s="82">
        <f t="shared" si="100"/>
        <v>6.8807339449541288E-2</v>
      </c>
      <c r="R58" s="83">
        <f t="shared" si="100"/>
        <v>3.8834951456310676E-2</v>
      </c>
      <c r="S58" s="83">
        <f t="shared" si="100"/>
        <v>5.6338028169014086E-2</v>
      </c>
      <c r="T58" s="83">
        <f t="shared" si="100"/>
        <v>0.10169491525423729</v>
      </c>
      <c r="U58" s="83">
        <f t="shared" si="100"/>
        <v>9.5238095238095233E-2</v>
      </c>
      <c r="V58" s="83">
        <f t="shared" si="100"/>
        <v>0.16216216216216217</v>
      </c>
      <c r="W58" s="7">
        <f t="shared" si="100"/>
        <v>5.2359882005899708E-2</v>
      </c>
    </row>
    <row r="59" spans="1:23" ht="39.950000000000003" customHeight="1">
      <c r="A59" s="72" t="s">
        <v>184</v>
      </c>
      <c r="B59" s="183">
        <f t="shared" ref="B59" si="101">SUM(C59:F59)</f>
        <v>0</v>
      </c>
      <c r="C59" s="130"/>
      <c r="D59" s="130"/>
      <c r="E59" s="130"/>
      <c r="F59" s="130"/>
      <c r="G59" s="183">
        <f t="shared" ref="G59" si="102">SUM(H59:K59)</f>
        <v>0</v>
      </c>
      <c r="H59" s="130"/>
      <c r="I59" s="130"/>
      <c r="J59" s="130"/>
      <c r="K59" s="130"/>
      <c r="L59" s="183">
        <f t="shared" ref="L59" si="103">SUM(M59:P59)</f>
        <v>0</v>
      </c>
      <c r="M59" s="130"/>
      <c r="N59" s="130"/>
      <c r="O59" s="130"/>
      <c r="P59" s="130"/>
      <c r="Q59" s="183">
        <f t="shared" ref="Q59" si="104">+SUM(R59:V59)</f>
        <v>0</v>
      </c>
      <c r="R59" s="130"/>
      <c r="S59" s="130"/>
      <c r="T59" s="130"/>
      <c r="U59" s="130"/>
      <c r="V59" s="130"/>
      <c r="W59" s="187">
        <f t="shared" ref="W59" si="105">B59+G59+L59+Q59</f>
        <v>0</v>
      </c>
    </row>
    <row r="60" spans="1:23" ht="39.950000000000003" customHeight="1">
      <c r="A60" s="81"/>
      <c r="B60" s="184" t="e">
        <f t="shared" ref="B60:W60" si="106">B59/B6</f>
        <v>#DIV/0!</v>
      </c>
      <c r="C60" s="144" t="e">
        <f t="shared" si="106"/>
        <v>#DIV/0!</v>
      </c>
      <c r="D60" s="144" t="e">
        <f t="shared" si="106"/>
        <v>#DIV/0!</v>
      </c>
      <c r="E60" s="144" t="e">
        <f t="shared" si="106"/>
        <v>#DIV/0!</v>
      </c>
      <c r="F60" s="144" t="e">
        <f t="shared" si="106"/>
        <v>#DIV/0!</v>
      </c>
      <c r="G60" s="184" t="e">
        <f t="shared" si="106"/>
        <v>#DIV/0!</v>
      </c>
      <c r="H60" s="144" t="e">
        <f t="shared" si="106"/>
        <v>#DIV/0!</v>
      </c>
      <c r="I60" s="144" t="e">
        <f t="shared" si="106"/>
        <v>#DIV/0!</v>
      </c>
      <c r="J60" s="144" t="e">
        <f t="shared" si="106"/>
        <v>#DIV/0!</v>
      </c>
      <c r="K60" s="144" t="e">
        <f t="shared" si="106"/>
        <v>#DIV/0!</v>
      </c>
      <c r="L60" s="184" t="e">
        <f t="shared" si="106"/>
        <v>#DIV/0!</v>
      </c>
      <c r="M60" s="144" t="e">
        <f t="shared" si="106"/>
        <v>#DIV/0!</v>
      </c>
      <c r="N60" s="144" t="e">
        <f t="shared" si="106"/>
        <v>#DIV/0!</v>
      </c>
      <c r="O60" s="144" t="e">
        <f t="shared" si="106"/>
        <v>#DIV/0!</v>
      </c>
      <c r="P60" s="144" t="e">
        <f t="shared" si="106"/>
        <v>#DIV/0!</v>
      </c>
      <c r="Q60" s="184" t="e">
        <f t="shared" si="106"/>
        <v>#DIV/0!</v>
      </c>
      <c r="R60" s="144" t="e">
        <f t="shared" si="106"/>
        <v>#DIV/0!</v>
      </c>
      <c r="S60" s="144" t="e">
        <f t="shared" si="106"/>
        <v>#DIV/0!</v>
      </c>
      <c r="T60" s="144" t="e">
        <f t="shared" si="106"/>
        <v>#DIV/0!</v>
      </c>
      <c r="U60" s="144" t="e">
        <f t="shared" si="106"/>
        <v>#DIV/0!</v>
      </c>
      <c r="V60" s="144" t="e">
        <f t="shared" si="106"/>
        <v>#DIV/0!</v>
      </c>
      <c r="W60" s="189" t="e">
        <f t="shared" si="106"/>
        <v>#DIV/0!</v>
      </c>
    </row>
    <row r="61" spans="1:23" ht="39.950000000000003" customHeight="1">
      <c r="A61" s="72" t="s">
        <v>185</v>
      </c>
      <c r="B61" s="183">
        <f t="shared" ref="B61" si="107">SUM(C61:F61)</f>
        <v>0</v>
      </c>
      <c r="C61" s="130"/>
      <c r="D61" s="130"/>
      <c r="E61" s="130"/>
      <c r="F61" s="130"/>
      <c r="G61" s="183">
        <f t="shared" ref="G61" si="108">SUM(H61:K61)</f>
        <v>0</v>
      </c>
      <c r="H61" s="130"/>
      <c r="I61" s="130"/>
      <c r="J61" s="130"/>
      <c r="K61" s="130"/>
      <c r="L61" s="183">
        <f t="shared" ref="L61" si="109">SUM(M61:P61)</f>
        <v>0</v>
      </c>
      <c r="M61" s="130"/>
      <c r="N61" s="130"/>
      <c r="O61" s="130"/>
      <c r="P61" s="130"/>
      <c r="Q61" s="183">
        <f t="shared" ref="Q61" si="110">+SUM(R61:V61)</f>
        <v>0</v>
      </c>
      <c r="R61" s="130"/>
      <c r="S61" s="130"/>
      <c r="T61" s="130"/>
      <c r="U61" s="130"/>
      <c r="V61" s="130"/>
      <c r="W61" s="187">
        <f t="shared" ref="W61" si="111">B61+G61+L61+Q61</f>
        <v>0</v>
      </c>
    </row>
    <row r="62" spans="1:23" ht="39.950000000000003" customHeight="1">
      <c r="A62" s="81"/>
      <c r="B62" s="184" t="e">
        <f t="shared" ref="B62:W62" si="112">B61/B7</f>
        <v>#DIV/0!</v>
      </c>
      <c r="C62" s="144" t="e">
        <f t="shared" si="112"/>
        <v>#DIV/0!</v>
      </c>
      <c r="D62" s="144" t="e">
        <f t="shared" si="112"/>
        <v>#DIV/0!</v>
      </c>
      <c r="E62" s="144" t="e">
        <f t="shared" si="112"/>
        <v>#DIV/0!</v>
      </c>
      <c r="F62" s="144" t="e">
        <f t="shared" si="112"/>
        <v>#DIV/0!</v>
      </c>
      <c r="G62" s="184" t="e">
        <f t="shared" si="112"/>
        <v>#DIV/0!</v>
      </c>
      <c r="H62" s="144" t="e">
        <f t="shared" si="112"/>
        <v>#DIV/0!</v>
      </c>
      <c r="I62" s="144" t="e">
        <f t="shared" si="112"/>
        <v>#DIV/0!</v>
      </c>
      <c r="J62" s="144" t="e">
        <f t="shared" si="112"/>
        <v>#DIV/0!</v>
      </c>
      <c r="K62" s="144" t="e">
        <f t="shared" si="112"/>
        <v>#DIV/0!</v>
      </c>
      <c r="L62" s="184" t="e">
        <f t="shared" si="112"/>
        <v>#DIV/0!</v>
      </c>
      <c r="M62" s="144" t="e">
        <f t="shared" si="112"/>
        <v>#DIV/0!</v>
      </c>
      <c r="N62" s="144" t="e">
        <f t="shared" si="112"/>
        <v>#DIV/0!</v>
      </c>
      <c r="O62" s="144" t="e">
        <f t="shared" si="112"/>
        <v>#DIV/0!</v>
      </c>
      <c r="P62" s="144" t="e">
        <f t="shared" si="112"/>
        <v>#DIV/0!</v>
      </c>
      <c r="Q62" s="184" t="e">
        <f t="shared" si="112"/>
        <v>#DIV/0!</v>
      </c>
      <c r="R62" s="144" t="e">
        <f t="shared" si="112"/>
        <v>#DIV/0!</v>
      </c>
      <c r="S62" s="144" t="e">
        <f t="shared" si="112"/>
        <v>#DIV/0!</v>
      </c>
      <c r="T62" s="144" t="e">
        <f t="shared" si="112"/>
        <v>#DIV/0!</v>
      </c>
      <c r="U62" s="144" t="e">
        <f t="shared" si="112"/>
        <v>#DIV/0!</v>
      </c>
      <c r="V62" s="144" t="e">
        <f t="shared" si="112"/>
        <v>#DIV/0!</v>
      </c>
      <c r="W62" s="189" t="e">
        <f t="shared" si="112"/>
        <v>#DIV/0!</v>
      </c>
    </row>
    <row r="63" spans="1:23" ht="60" customHeight="1">
      <c r="A63" s="79" t="s">
        <v>79</v>
      </c>
      <c r="B63" s="103"/>
      <c r="C63" s="103"/>
      <c r="D63" s="103"/>
      <c r="E63" s="103"/>
      <c r="F63" s="103"/>
      <c r="G63" s="103"/>
      <c r="H63" s="103"/>
      <c r="I63" s="103"/>
      <c r="J63" s="103"/>
      <c r="K63" s="103"/>
      <c r="L63" s="103"/>
      <c r="M63" s="103"/>
      <c r="N63" s="103"/>
      <c r="O63" s="103"/>
      <c r="P63" s="103"/>
      <c r="Q63" s="103"/>
      <c r="R63" s="103"/>
      <c r="S63" s="103"/>
      <c r="T63" s="103"/>
      <c r="U63" s="103"/>
      <c r="V63" s="103"/>
      <c r="W63" s="103"/>
    </row>
    <row r="64" spans="1:23" ht="39.950000000000003" customHeight="1">
      <c r="A64" s="163" t="s">
        <v>186</v>
      </c>
      <c r="B64" s="164">
        <f>SUM(C64:F64)</f>
        <v>25</v>
      </c>
      <c r="C64" s="164">
        <v>23</v>
      </c>
      <c r="D64" s="164">
        <v>2</v>
      </c>
      <c r="E64" s="164">
        <v>0</v>
      </c>
      <c r="F64" s="164">
        <v>0</v>
      </c>
      <c r="G64" s="164">
        <f>SUM(H64:K64)</f>
        <v>14</v>
      </c>
      <c r="H64" s="164">
        <v>4</v>
      </c>
      <c r="I64" s="164">
        <v>6</v>
      </c>
      <c r="J64" s="164">
        <v>4</v>
      </c>
      <c r="K64" s="164">
        <v>0</v>
      </c>
      <c r="L64" s="164">
        <f>SUM(M64:P64)</f>
        <v>11</v>
      </c>
      <c r="M64" s="164">
        <v>6</v>
      </c>
      <c r="N64" s="164">
        <v>0</v>
      </c>
      <c r="O64" s="164">
        <v>2</v>
      </c>
      <c r="P64" s="164">
        <v>3</v>
      </c>
      <c r="Q64" s="164">
        <f>+SUM(R64:V64)</f>
        <v>23</v>
      </c>
      <c r="R64" s="164">
        <v>0</v>
      </c>
      <c r="S64" s="164">
        <v>8</v>
      </c>
      <c r="T64" s="164">
        <v>12</v>
      </c>
      <c r="U64" s="164">
        <v>0</v>
      </c>
      <c r="V64" s="164">
        <v>3</v>
      </c>
      <c r="W64" s="164">
        <f>B64+G64+L64+Q64</f>
        <v>73</v>
      </c>
    </row>
    <row r="65" spans="1:23" ht="39.950000000000003" customHeight="1">
      <c r="A65" s="168"/>
      <c r="B65" s="167">
        <f t="shared" ref="B65:W65" si="113">B64/B3</f>
        <v>8.8967971530249115E-2</v>
      </c>
      <c r="C65" s="167">
        <f t="shared" si="113"/>
        <v>0.21100917431192662</v>
      </c>
      <c r="D65" s="167">
        <f t="shared" si="113"/>
        <v>7.6923076923076927E-2</v>
      </c>
      <c r="E65" s="167">
        <f t="shared" si="113"/>
        <v>0</v>
      </c>
      <c r="F65" s="167">
        <f t="shared" si="113"/>
        <v>0</v>
      </c>
      <c r="G65" s="167">
        <f t="shared" si="113"/>
        <v>4.7945205479452052E-2</v>
      </c>
      <c r="H65" s="167">
        <f t="shared" si="113"/>
        <v>5.128205128205128E-2</v>
      </c>
      <c r="I65" s="167">
        <f t="shared" si="113"/>
        <v>6.4516129032258063E-2</v>
      </c>
      <c r="J65" s="167">
        <f t="shared" si="113"/>
        <v>3.7735849056603772E-2</v>
      </c>
      <c r="K65" s="167">
        <f t="shared" si="113"/>
        <v>0</v>
      </c>
      <c r="L65" s="167">
        <f t="shared" si="113"/>
        <v>4.0892193308550186E-2</v>
      </c>
      <c r="M65" s="167">
        <f t="shared" si="113"/>
        <v>9.5238095238095233E-2</v>
      </c>
      <c r="N65" s="167">
        <f t="shared" si="113"/>
        <v>0</v>
      </c>
      <c r="O65" s="167">
        <f t="shared" si="113"/>
        <v>2.4096385542168676E-2</v>
      </c>
      <c r="P65" s="167">
        <f t="shared" si="113"/>
        <v>0.03</v>
      </c>
      <c r="Q65" s="167">
        <f t="shared" si="113"/>
        <v>5.3488372093023255E-2</v>
      </c>
      <c r="R65" s="167">
        <f t="shared" si="113"/>
        <v>0</v>
      </c>
      <c r="S65" s="167">
        <f t="shared" si="113"/>
        <v>8.5106382978723402E-2</v>
      </c>
      <c r="T65" s="167">
        <f t="shared" si="113"/>
        <v>0.19354838709677419</v>
      </c>
      <c r="U65" s="167">
        <f t="shared" si="113"/>
        <v>0</v>
      </c>
      <c r="V65" s="167">
        <f t="shared" si="113"/>
        <v>7.1428571428571425E-2</v>
      </c>
      <c r="W65" s="167">
        <f t="shared" si="113"/>
        <v>5.738993710691824E-2</v>
      </c>
    </row>
    <row r="66" spans="1:23" ht="39.950000000000003" customHeight="1">
      <c r="A66" s="72" t="s">
        <v>182</v>
      </c>
      <c r="B66" s="73">
        <f t="shared" ref="B66" si="114">SUM(C66:F66)</f>
        <v>25</v>
      </c>
      <c r="C66" s="27">
        <v>23</v>
      </c>
      <c r="D66" s="27">
        <v>2</v>
      </c>
      <c r="E66" s="27">
        <v>0</v>
      </c>
      <c r="F66" s="27">
        <v>0</v>
      </c>
      <c r="G66" s="73">
        <f t="shared" ref="G66" si="115">SUM(H66:K66)</f>
        <v>30</v>
      </c>
      <c r="H66" s="27">
        <v>10</v>
      </c>
      <c r="I66" s="27">
        <v>10</v>
      </c>
      <c r="J66" s="27">
        <v>10</v>
      </c>
      <c r="K66" s="27">
        <v>0</v>
      </c>
      <c r="L66" s="73">
        <f t="shared" ref="L66" si="116">SUM(M66:P66)</f>
        <v>13</v>
      </c>
      <c r="M66" s="27">
        <v>9</v>
      </c>
      <c r="N66" s="27">
        <v>0</v>
      </c>
      <c r="O66" s="27">
        <v>0</v>
      </c>
      <c r="P66" s="27">
        <v>4</v>
      </c>
      <c r="Q66" s="73">
        <f t="shared" ref="Q66" si="117">+SUM(R66:V66)</f>
        <v>18</v>
      </c>
      <c r="R66" s="27">
        <v>0</v>
      </c>
      <c r="S66" s="27">
        <v>11</v>
      </c>
      <c r="T66" s="27">
        <v>6</v>
      </c>
      <c r="U66" s="27">
        <v>0</v>
      </c>
      <c r="V66" s="27">
        <v>1</v>
      </c>
      <c r="W66" s="5">
        <f t="shared" ref="W66" si="118">B66+G66+L66+Q66</f>
        <v>86</v>
      </c>
    </row>
    <row r="67" spans="1:23" ht="39.950000000000003" customHeight="1">
      <c r="A67" s="81"/>
      <c r="B67" s="82">
        <f t="shared" ref="B67:W67" si="119">B66/B4</f>
        <v>7.9113924050632917E-2</v>
      </c>
      <c r="C67" s="83">
        <f t="shared" si="119"/>
        <v>0.21904761904761905</v>
      </c>
      <c r="D67" s="83">
        <f t="shared" si="119"/>
        <v>4.0816326530612242E-2</v>
      </c>
      <c r="E67" s="83">
        <f t="shared" si="119"/>
        <v>0</v>
      </c>
      <c r="F67" s="83">
        <f t="shared" si="119"/>
        <v>0</v>
      </c>
      <c r="G67" s="82">
        <f t="shared" si="119"/>
        <v>0.1048951048951049</v>
      </c>
      <c r="H67" s="83">
        <f t="shared" si="119"/>
        <v>0.1388888888888889</v>
      </c>
      <c r="I67" s="83">
        <f t="shared" si="119"/>
        <v>0.10752688172043011</v>
      </c>
      <c r="J67" s="83">
        <f t="shared" si="119"/>
        <v>9.8039215686274508E-2</v>
      </c>
      <c r="K67" s="83">
        <f t="shared" si="119"/>
        <v>0</v>
      </c>
      <c r="L67" s="82">
        <f t="shared" si="119"/>
        <v>4.5454545454545456E-2</v>
      </c>
      <c r="M67" s="83">
        <f t="shared" si="119"/>
        <v>0.11538461538461539</v>
      </c>
      <c r="N67" s="83">
        <f t="shared" si="119"/>
        <v>0</v>
      </c>
      <c r="O67" s="83">
        <f t="shared" si="119"/>
        <v>0</v>
      </c>
      <c r="P67" s="83">
        <f t="shared" si="119"/>
        <v>0.04</v>
      </c>
      <c r="Q67" s="82">
        <f t="shared" si="119"/>
        <v>4.1860465116279069E-2</v>
      </c>
      <c r="R67" s="83">
        <f t="shared" si="119"/>
        <v>0</v>
      </c>
      <c r="S67" s="83">
        <f t="shared" si="119"/>
        <v>0.12222222222222222</v>
      </c>
      <c r="T67" s="83">
        <f t="shared" si="119"/>
        <v>0.11320754716981132</v>
      </c>
      <c r="U67" s="83">
        <f t="shared" si="119"/>
        <v>0</v>
      </c>
      <c r="V67" s="83">
        <f t="shared" si="119"/>
        <v>2.3809523809523808E-2</v>
      </c>
      <c r="W67" s="7">
        <f t="shared" si="119"/>
        <v>6.525037936267071E-2</v>
      </c>
    </row>
    <row r="68" spans="1:23" ht="39.950000000000003" customHeight="1">
      <c r="A68" s="72" t="s">
        <v>183</v>
      </c>
      <c r="B68" s="73">
        <f t="shared" ref="B68" si="120">SUM(C68:F68)</f>
        <v>20</v>
      </c>
      <c r="C68" s="27">
        <v>19</v>
      </c>
      <c r="D68" s="27">
        <v>0</v>
      </c>
      <c r="E68" s="27">
        <v>1</v>
      </c>
      <c r="F68" s="27">
        <v>0</v>
      </c>
      <c r="G68" s="73">
        <f t="shared" ref="G68" si="121">SUM(H68:K68)</f>
        <v>27</v>
      </c>
      <c r="H68" s="27">
        <v>11</v>
      </c>
      <c r="I68" s="27">
        <v>8</v>
      </c>
      <c r="J68" s="27">
        <v>8</v>
      </c>
      <c r="K68" s="27">
        <v>0</v>
      </c>
      <c r="L68" s="73">
        <f t="shared" ref="L68" si="122">SUM(M68:P68)</f>
        <v>8</v>
      </c>
      <c r="M68" s="27">
        <v>3</v>
      </c>
      <c r="N68" s="27">
        <v>2</v>
      </c>
      <c r="O68" s="27">
        <v>0</v>
      </c>
      <c r="P68" s="27">
        <v>3</v>
      </c>
      <c r="Q68" s="73">
        <f t="shared" ref="Q68" si="123">+SUM(R68:V68)</f>
        <v>21</v>
      </c>
      <c r="R68" s="27">
        <v>1</v>
      </c>
      <c r="S68" s="27">
        <v>12</v>
      </c>
      <c r="T68" s="27">
        <v>6</v>
      </c>
      <c r="U68" s="27">
        <v>1</v>
      </c>
      <c r="V68" s="27">
        <v>1</v>
      </c>
      <c r="W68" s="5">
        <f t="shared" ref="W68" si="124">B68+G68+L68+Q68</f>
        <v>76</v>
      </c>
    </row>
    <row r="69" spans="1:23" ht="39.950000000000003" customHeight="1">
      <c r="A69" s="81"/>
      <c r="B69" s="82">
        <f t="shared" ref="B69:W69" si="125">B68/B5</f>
        <v>6.8259385665529013E-2</v>
      </c>
      <c r="C69" s="83">
        <f t="shared" si="125"/>
        <v>0.21348314606741572</v>
      </c>
      <c r="D69" s="83">
        <f t="shared" si="125"/>
        <v>0</v>
      </c>
      <c r="E69" s="83">
        <f t="shared" si="125"/>
        <v>1.4492753623188406E-2</v>
      </c>
      <c r="F69" s="83">
        <f t="shared" si="125"/>
        <v>0</v>
      </c>
      <c r="G69" s="82">
        <f t="shared" si="125"/>
        <v>8.8524590163934422E-2</v>
      </c>
      <c r="H69" s="83">
        <f t="shared" si="125"/>
        <v>0.14864864864864866</v>
      </c>
      <c r="I69" s="83">
        <f t="shared" si="125"/>
        <v>0.11267605633802817</v>
      </c>
      <c r="J69" s="83">
        <f t="shared" si="125"/>
        <v>5.8823529411764705E-2</v>
      </c>
      <c r="K69" s="83">
        <f t="shared" si="125"/>
        <v>0</v>
      </c>
      <c r="L69" s="82">
        <f t="shared" si="125"/>
        <v>2.4844720496894408E-2</v>
      </c>
      <c r="M69" s="83">
        <f t="shared" si="125"/>
        <v>3.1578947368421054E-2</v>
      </c>
      <c r="N69" s="83">
        <f t="shared" si="125"/>
        <v>5.8823529411764705E-2</v>
      </c>
      <c r="O69" s="83">
        <f t="shared" si="125"/>
        <v>0</v>
      </c>
      <c r="P69" s="83">
        <f t="shared" si="125"/>
        <v>2.7272727272727271E-2</v>
      </c>
      <c r="Q69" s="82">
        <f t="shared" si="125"/>
        <v>4.8165137614678902E-2</v>
      </c>
      <c r="R69" s="119">
        <f t="shared" si="125"/>
        <v>4.8543689320388345E-3</v>
      </c>
      <c r="S69" s="83">
        <f t="shared" si="125"/>
        <v>0.16901408450704225</v>
      </c>
      <c r="T69" s="83">
        <f t="shared" si="125"/>
        <v>0.10169491525423729</v>
      </c>
      <c r="U69" s="83">
        <f t="shared" si="125"/>
        <v>1.5873015873015872E-2</v>
      </c>
      <c r="V69" s="83">
        <f t="shared" si="125"/>
        <v>2.7027027027027029E-2</v>
      </c>
      <c r="W69" s="7">
        <f t="shared" si="125"/>
        <v>5.6047197640117993E-2</v>
      </c>
    </row>
    <row r="70" spans="1:23" ht="39.950000000000003" customHeight="1">
      <c r="A70" s="72" t="s">
        <v>184</v>
      </c>
      <c r="B70" s="183">
        <f t="shared" ref="B70" si="126">SUM(C70:F70)</f>
        <v>0</v>
      </c>
      <c r="C70" s="130"/>
      <c r="D70" s="130"/>
      <c r="E70" s="130"/>
      <c r="F70" s="130"/>
      <c r="G70" s="183">
        <f t="shared" ref="G70" si="127">SUM(H70:K70)</f>
        <v>0</v>
      </c>
      <c r="H70" s="130"/>
      <c r="I70" s="130"/>
      <c r="J70" s="130"/>
      <c r="K70" s="130"/>
      <c r="L70" s="183">
        <f t="shared" ref="L70" si="128">SUM(M70:P70)</f>
        <v>0</v>
      </c>
      <c r="M70" s="130"/>
      <c r="N70" s="130"/>
      <c r="O70" s="130"/>
      <c r="P70" s="130"/>
      <c r="Q70" s="183">
        <f t="shared" ref="Q70" si="129">+SUM(R70:V70)</f>
        <v>0</v>
      </c>
      <c r="R70" s="130"/>
      <c r="S70" s="130"/>
      <c r="T70" s="130"/>
      <c r="U70" s="130"/>
      <c r="V70" s="130"/>
      <c r="W70" s="187">
        <f t="shared" ref="W70" si="130">B70+G70+L70+Q70</f>
        <v>0</v>
      </c>
    </row>
    <row r="71" spans="1:23" ht="39.950000000000003" customHeight="1">
      <c r="A71" s="81"/>
      <c r="B71" s="184" t="e">
        <f t="shared" ref="B71:W71" si="131">B70/B6</f>
        <v>#DIV/0!</v>
      </c>
      <c r="C71" s="144" t="e">
        <f t="shared" si="131"/>
        <v>#DIV/0!</v>
      </c>
      <c r="D71" s="144" t="e">
        <f t="shared" si="131"/>
        <v>#DIV/0!</v>
      </c>
      <c r="E71" s="144" t="e">
        <f t="shared" si="131"/>
        <v>#DIV/0!</v>
      </c>
      <c r="F71" s="144" t="e">
        <f t="shared" si="131"/>
        <v>#DIV/0!</v>
      </c>
      <c r="G71" s="184" t="e">
        <f t="shared" si="131"/>
        <v>#DIV/0!</v>
      </c>
      <c r="H71" s="144" t="e">
        <f t="shared" si="131"/>
        <v>#DIV/0!</v>
      </c>
      <c r="I71" s="144" t="e">
        <f t="shared" si="131"/>
        <v>#DIV/0!</v>
      </c>
      <c r="J71" s="144" t="e">
        <f t="shared" si="131"/>
        <v>#DIV/0!</v>
      </c>
      <c r="K71" s="144" t="e">
        <f t="shared" si="131"/>
        <v>#DIV/0!</v>
      </c>
      <c r="L71" s="184" t="e">
        <f t="shared" si="131"/>
        <v>#DIV/0!</v>
      </c>
      <c r="M71" s="144" t="e">
        <f t="shared" si="131"/>
        <v>#DIV/0!</v>
      </c>
      <c r="N71" s="144" t="e">
        <f t="shared" si="131"/>
        <v>#DIV/0!</v>
      </c>
      <c r="O71" s="144" t="e">
        <f t="shared" si="131"/>
        <v>#DIV/0!</v>
      </c>
      <c r="P71" s="144" t="e">
        <f t="shared" si="131"/>
        <v>#DIV/0!</v>
      </c>
      <c r="Q71" s="184" t="e">
        <f t="shared" si="131"/>
        <v>#DIV/0!</v>
      </c>
      <c r="R71" s="144" t="e">
        <f t="shared" si="131"/>
        <v>#DIV/0!</v>
      </c>
      <c r="S71" s="144" t="e">
        <f t="shared" si="131"/>
        <v>#DIV/0!</v>
      </c>
      <c r="T71" s="144" t="e">
        <f t="shared" si="131"/>
        <v>#DIV/0!</v>
      </c>
      <c r="U71" s="144" t="e">
        <f t="shared" si="131"/>
        <v>#DIV/0!</v>
      </c>
      <c r="V71" s="144" t="e">
        <f t="shared" si="131"/>
        <v>#DIV/0!</v>
      </c>
      <c r="W71" s="189" t="e">
        <f t="shared" si="131"/>
        <v>#DIV/0!</v>
      </c>
    </row>
    <row r="72" spans="1:23" ht="39.950000000000003" customHeight="1">
      <c r="A72" s="72" t="s">
        <v>185</v>
      </c>
      <c r="B72" s="183">
        <f t="shared" ref="B72" si="132">SUM(C72:F72)</f>
        <v>0</v>
      </c>
      <c r="C72" s="130"/>
      <c r="D72" s="130"/>
      <c r="E72" s="130"/>
      <c r="F72" s="130"/>
      <c r="G72" s="183">
        <f t="shared" ref="G72" si="133">SUM(H72:K72)</f>
        <v>0</v>
      </c>
      <c r="H72" s="130"/>
      <c r="I72" s="130"/>
      <c r="J72" s="130"/>
      <c r="K72" s="130"/>
      <c r="L72" s="183">
        <f t="shared" ref="L72" si="134">SUM(M72:P72)</f>
        <v>0</v>
      </c>
      <c r="M72" s="130"/>
      <c r="N72" s="130"/>
      <c r="O72" s="130"/>
      <c r="P72" s="130"/>
      <c r="Q72" s="183">
        <f t="shared" ref="Q72" si="135">+SUM(R72:V72)</f>
        <v>0</v>
      </c>
      <c r="R72" s="130"/>
      <c r="S72" s="130"/>
      <c r="T72" s="130"/>
      <c r="U72" s="130"/>
      <c r="V72" s="130"/>
      <c r="W72" s="187">
        <f t="shared" ref="W72" si="136">B72+G72+L72+Q72</f>
        <v>0</v>
      </c>
    </row>
    <row r="73" spans="1:23" ht="39.950000000000003" customHeight="1">
      <c r="A73" s="81"/>
      <c r="B73" s="184" t="e">
        <f t="shared" ref="B73:W73" si="137">B72/B7</f>
        <v>#DIV/0!</v>
      </c>
      <c r="C73" s="144" t="e">
        <f t="shared" si="137"/>
        <v>#DIV/0!</v>
      </c>
      <c r="D73" s="144" t="e">
        <f t="shared" si="137"/>
        <v>#DIV/0!</v>
      </c>
      <c r="E73" s="144" t="e">
        <f t="shared" si="137"/>
        <v>#DIV/0!</v>
      </c>
      <c r="F73" s="144" t="e">
        <f t="shared" si="137"/>
        <v>#DIV/0!</v>
      </c>
      <c r="G73" s="184" t="e">
        <f t="shared" si="137"/>
        <v>#DIV/0!</v>
      </c>
      <c r="H73" s="144" t="e">
        <f t="shared" si="137"/>
        <v>#DIV/0!</v>
      </c>
      <c r="I73" s="144" t="e">
        <f t="shared" si="137"/>
        <v>#DIV/0!</v>
      </c>
      <c r="J73" s="144" t="e">
        <f t="shared" si="137"/>
        <v>#DIV/0!</v>
      </c>
      <c r="K73" s="144" t="e">
        <f t="shared" si="137"/>
        <v>#DIV/0!</v>
      </c>
      <c r="L73" s="184" t="e">
        <f t="shared" si="137"/>
        <v>#DIV/0!</v>
      </c>
      <c r="M73" s="144" t="e">
        <f t="shared" si="137"/>
        <v>#DIV/0!</v>
      </c>
      <c r="N73" s="144" t="e">
        <f t="shared" si="137"/>
        <v>#DIV/0!</v>
      </c>
      <c r="O73" s="144" t="e">
        <f t="shared" si="137"/>
        <v>#DIV/0!</v>
      </c>
      <c r="P73" s="144" t="e">
        <f t="shared" si="137"/>
        <v>#DIV/0!</v>
      </c>
      <c r="Q73" s="184" t="e">
        <f t="shared" si="137"/>
        <v>#DIV/0!</v>
      </c>
      <c r="R73" s="144" t="e">
        <f t="shared" si="137"/>
        <v>#DIV/0!</v>
      </c>
      <c r="S73" s="144" t="e">
        <f t="shared" si="137"/>
        <v>#DIV/0!</v>
      </c>
      <c r="T73" s="144" t="e">
        <f t="shared" si="137"/>
        <v>#DIV/0!</v>
      </c>
      <c r="U73" s="144" t="e">
        <f t="shared" si="137"/>
        <v>#DIV/0!</v>
      </c>
      <c r="V73" s="144" t="e">
        <f t="shared" si="137"/>
        <v>#DIV/0!</v>
      </c>
      <c r="W73" s="189" t="e">
        <f t="shared" si="137"/>
        <v>#DIV/0!</v>
      </c>
    </row>
    <row r="74" spans="1:23" ht="60" hidden="1" customHeight="1">
      <c r="A74" s="79" t="s">
        <v>12</v>
      </c>
      <c r="B74" s="103"/>
      <c r="C74" s="103"/>
      <c r="D74" s="103"/>
      <c r="E74" s="103"/>
      <c r="F74" s="103"/>
      <c r="G74" s="103"/>
      <c r="H74" s="103"/>
      <c r="I74" s="103"/>
      <c r="J74" s="103"/>
      <c r="K74" s="103"/>
      <c r="L74" s="103"/>
      <c r="M74" s="103"/>
      <c r="N74" s="103"/>
      <c r="O74" s="103"/>
      <c r="P74" s="103"/>
      <c r="Q74" s="103"/>
      <c r="R74" s="103"/>
      <c r="S74" s="103"/>
      <c r="T74" s="103"/>
      <c r="U74" s="103"/>
      <c r="V74" s="103"/>
      <c r="W74" s="103"/>
    </row>
    <row r="75" spans="1:23" ht="39.950000000000003" hidden="1" customHeight="1">
      <c r="A75" s="72" t="s">
        <v>186</v>
      </c>
      <c r="B75" s="73">
        <f>SUM(C75:F75)</f>
        <v>782</v>
      </c>
      <c r="C75" s="27">
        <v>254</v>
      </c>
      <c r="D75" s="27">
        <v>72</v>
      </c>
      <c r="E75" s="27">
        <v>171</v>
      </c>
      <c r="F75" s="27">
        <v>285</v>
      </c>
      <c r="G75" s="73">
        <f>SUM(H75:K75)</f>
        <v>810</v>
      </c>
      <c r="H75" s="27">
        <v>241</v>
      </c>
      <c r="I75" s="27">
        <v>120</v>
      </c>
      <c r="J75" s="27">
        <v>266</v>
      </c>
      <c r="K75" s="27">
        <v>183</v>
      </c>
      <c r="L75" s="73">
        <f>SUM(M75:P75)</f>
        <v>864</v>
      </c>
      <c r="M75" s="27">
        <v>205</v>
      </c>
      <c r="N75" s="27">
        <v>86</v>
      </c>
      <c r="O75" s="27">
        <v>319</v>
      </c>
      <c r="P75" s="27">
        <v>254</v>
      </c>
      <c r="Q75" s="73">
        <f>+SUM(R75:V75)</f>
        <v>1197</v>
      </c>
      <c r="R75" s="27">
        <v>494</v>
      </c>
      <c r="S75" s="27">
        <v>274</v>
      </c>
      <c r="T75" s="27">
        <v>132</v>
      </c>
      <c r="U75" s="27">
        <v>179</v>
      </c>
      <c r="V75" s="27">
        <v>118</v>
      </c>
      <c r="W75" s="5">
        <f>B75+G75+L75+Q75</f>
        <v>3653</v>
      </c>
    </row>
    <row r="76" spans="1:23" ht="39.950000000000003" hidden="1" customHeight="1">
      <c r="A76" s="72" t="s">
        <v>182</v>
      </c>
      <c r="B76" s="73">
        <f t="shared" ref="B76:B79" si="138">SUM(C76:F76)</f>
        <v>836</v>
      </c>
      <c r="C76" s="27">
        <v>265</v>
      </c>
      <c r="D76" s="27">
        <v>74</v>
      </c>
      <c r="E76" s="27">
        <v>186</v>
      </c>
      <c r="F76" s="27">
        <v>311</v>
      </c>
      <c r="G76" s="73">
        <f t="shared" ref="G76:G79" si="139">SUM(H76:K76)</f>
        <v>852</v>
      </c>
      <c r="H76" s="27">
        <v>255</v>
      </c>
      <c r="I76" s="27">
        <v>131</v>
      </c>
      <c r="J76" s="27">
        <v>286</v>
      </c>
      <c r="K76" s="27">
        <v>180</v>
      </c>
      <c r="L76" s="73">
        <f t="shared" ref="L76:L79" si="140">SUM(M76:P76)</f>
        <v>918</v>
      </c>
      <c r="M76" s="27">
        <v>217</v>
      </c>
      <c r="N76" s="27">
        <v>89</v>
      </c>
      <c r="O76" s="27">
        <v>329</v>
      </c>
      <c r="P76" s="27">
        <v>283</v>
      </c>
      <c r="Q76" s="73">
        <f t="shared" ref="Q76:Q79" si="141">+SUM(R76:V76)</f>
        <v>1280</v>
      </c>
      <c r="R76" s="27">
        <v>536</v>
      </c>
      <c r="S76" s="27">
        <v>288</v>
      </c>
      <c r="T76" s="27">
        <v>150</v>
      </c>
      <c r="U76" s="27">
        <v>183</v>
      </c>
      <c r="V76" s="27">
        <v>123</v>
      </c>
      <c r="W76" s="5">
        <f t="shared" ref="W76:W79" si="142">B76+G76+L76+Q76</f>
        <v>3886</v>
      </c>
    </row>
    <row r="77" spans="1:23" ht="39.950000000000003" hidden="1" customHeight="1">
      <c r="A77" s="72" t="s">
        <v>183</v>
      </c>
      <c r="B77" s="73">
        <f t="shared" si="138"/>
        <v>0</v>
      </c>
      <c r="C77" s="27"/>
      <c r="D77" s="27"/>
      <c r="E77" s="27"/>
      <c r="F77" s="27"/>
      <c r="G77" s="73">
        <f t="shared" si="139"/>
        <v>0</v>
      </c>
      <c r="H77" s="27"/>
      <c r="I77" s="27"/>
      <c r="J77" s="27"/>
      <c r="K77" s="27"/>
      <c r="L77" s="73">
        <f t="shared" si="140"/>
        <v>0</v>
      </c>
      <c r="M77" s="27"/>
      <c r="N77" s="27"/>
      <c r="O77" s="27"/>
      <c r="P77" s="27"/>
      <c r="Q77" s="73">
        <f t="shared" si="141"/>
        <v>0</v>
      </c>
      <c r="R77" s="27"/>
      <c r="S77" s="27"/>
      <c r="T77" s="27"/>
      <c r="U77" s="27"/>
      <c r="V77" s="27"/>
      <c r="W77" s="5">
        <f t="shared" si="142"/>
        <v>0</v>
      </c>
    </row>
    <row r="78" spans="1:23" ht="39.950000000000003" hidden="1" customHeight="1">
      <c r="A78" s="72" t="s">
        <v>184</v>
      </c>
      <c r="B78" s="73">
        <f t="shared" si="138"/>
        <v>0</v>
      </c>
      <c r="C78" s="27"/>
      <c r="D78" s="27"/>
      <c r="E78" s="27"/>
      <c r="F78" s="27"/>
      <c r="G78" s="73">
        <f t="shared" si="139"/>
        <v>0</v>
      </c>
      <c r="H78" s="27"/>
      <c r="I78" s="27"/>
      <c r="J78" s="27"/>
      <c r="K78" s="27"/>
      <c r="L78" s="73">
        <f t="shared" si="140"/>
        <v>0</v>
      </c>
      <c r="M78" s="27"/>
      <c r="N78" s="27"/>
      <c r="O78" s="27"/>
      <c r="P78" s="27"/>
      <c r="Q78" s="73">
        <f t="shared" si="141"/>
        <v>0</v>
      </c>
      <c r="R78" s="27"/>
      <c r="S78" s="27"/>
      <c r="T78" s="27"/>
      <c r="U78" s="27"/>
      <c r="V78" s="27"/>
      <c r="W78" s="5">
        <f t="shared" si="142"/>
        <v>0</v>
      </c>
    </row>
    <row r="79" spans="1:23" ht="39.950000000000003" hidden="1" customHeight="1">
      <c r="A79" s="72" t="s">
        <v>185</v>
      </c>
      <c r="B79" s="73">
        <f t="shared" si="138"/>
        <v>0</v>
      </c>
      <c r="C79" s="27"/>
      <c r="D79" s="27"/>
      <c r="E79" s="27"/>
      <c r="F79" s="27"/>
      <c r="G79" s="73">
        <f t="shared" si="139"/>
        <v>0</v>
      </c>
      <c r="H79" s="27"/>
      <c r="I79" s="27"/>
      <c r="J79" s="27"/>
      <c r="K79" s="27"/>
      <c r="L79" s="73">
        <f t="shared" si="140"/>
        <v>0</v>
      </c>
      <c r="M79" s="27"/>
      <c r="N79" s="27"/>
      <c r="O79" s="27"/>
      <c r="P79" s="27"/>
      <c r="Q79" s="73">
        <f t="shared" si="141"/>
        <v>0</v>
      </c>
      <c r="R79" s="27"/>
      <c r="S79" s="27"/>
      <c r="T79" s="27"/>
      <c r="U79" s="27"/>
      <c r="V79" s="27"/>
      <c r="W79" s="5">
        <f t="shared" si="142"/>
        <v>0</v>
      </c>
    </row>
    <row r="80" spans="1:23" ht="60" customHeight="1">
      <c r="A80" s="79" t="s">
        <v>96</v>
      </c>
      <c r="B80" s="103"/>
      <c r="C80" s="103"/>
      <c r="D80" s="103"/>
      <c r="E80" s="103"/>
      <c r="F80" s="103"/>
      <c r="G80" s="103"/>
      <c r="H80" s="103"/>
      <c r="I80" s="103"/>
      <c r="J80" s="103"/>
      <c r="K80" s="103"/>
      <c r="L80" s="103"/>
      <c r="M80" s="103"/>
      <c r="N80" s="103"/>
      <c r="O80" s="103"/>
      <c r="P80" s="103"/>
      <c r="Q80" s="103"/>
      <c r="R80" s="103"/>
      <c r="S80" s="103"/>
      <c r="T80" s="103"/>
      <c r="U80" s="103"/>
      <c r="V80" s="103"/>
      <c r="W80" s="103"/>
    </row>
    <row r="81" spans="1:23" ht="39.950000000000003" customHeight="1">
      <c r="A81" s="72" t="s">
        <v>182</v>
      </c>
      <c r="B81" s="73">
        <f t="shared" ref="B81:B84" si="143">SUM(C81:F81)</f>
        <v>4</v>
      </c>
      <c r="C81" s="27">
        <v>0</v>
      </c>
      <c r="D81" s="27">
        <v>2</v>
      </c>
      <c r="E81" s="27">
        <v>0</v>
      </c>
      <c r="F81" s="27">
        <v>2</v>
      </c>
      <c r="G81" s="73">
        <f t="shared" ref="G81:G84" si="144">SUM(H81:K81)</f>
        <v>4</v>
      </c>
      <c r="H81" s="27">
        <v>1</v>
      </c>
      <c r="I81" s="27">
        <v>1</v>
      </c>
      <c r="J81" s="27">
        <v>0</v>
      </c>
      <c r="K81" s="27">
        <v>2</v>
      </c>
      <c r="L81" s="73">
        <f t="shared" ref="L81:L84" si="145">SUM(M81:P81)</f>
        <v>8</v>
      </c>
      <c r="M81" s="27">
        <v>0</v>
      </c>
      <c r="N81" s="27">
        <v>0</v>
      </c>
      <c r="O81" s="27">
        <v>5</v>
      </c>
      <c r="P81" s="27">
        <v>3</v>
      </c>
      <c r="Q81" s="73">
        <f t="shared" ref="Q81:Q84" si="146">+SUM(R81:V81)</f>
        <v>10</v>
      </c>
      <c r="R81" s="27">
        <v>1</v>
      </c>
      <c r="S81" s="27">
        <v>2</v>
      </c>
      <c r="T81" s="27">
        <v>2</v>
      </c>
      <c r="U81" s="27">
        <v>1</v>
      </c>
      <c r="V81" s="27">
        <v>4</v>
      </c>
      <c r="W81" s="5">
        <f t="shared" ref="W81:W84" si="147">B81+G81+L81+Q81</f>
        <v>26</v>
      </c>
    </row>
    <row r="82" spans="1:23" ht="39.950000000000003" customHeight="1">
      <c r="A82" s="72" t="s">
        <v>183</v>
      </c>
      <c r="B82" s="73">
        <f t="shared" si="143"/>
        <v>8</v>
      </c>
      <c r="C82" s="27">
        <v>2</v>
      </c>
      <c r="D82" s="27">
        <v>1</v>
      </c>
      <c r="E82" s="27">
        <v>0</v>
      </c>
      <c r="F82" s="27">
        <v>5</v>
      </c>
      <c r="G82" s="73">
        <f t="shared" si="144"/>
        <v>11</v>
      </c>
      <c r="H82" s="27">
        <v>0</v>
      </c>
      <c r="I82" s="27">
        <v>5</v>
      </c>
      <c r="J82" s="27">
        <v>3</v>
      </c>
      <c r="K82" s="27">
        <v>3</v>
      </c>
      <c r="L82" s="73">
        <f t="shared" si="145"/>
        <v>2</v>
      </c>
      <c r="M82" s="27">
        <v>0</v>
      </c>
      <c r="N82" s="27">
        <v>1</v>
      </c>
      <c r="O82" s="27">
        <v>0</v>
      </c>
      <c r="P82" s="27">
        <v>1</v>
      </c>
      <c r="Q82" s="73">
        <f t="shared" si="146"/>
        <v>15</v>
      </c>
      <c r="R82" s="27">
        <v>8</v>
      </c>
      <c r="S82" s="27">
        <v>1</v>
      </c>
      <c r="T82" s="27">
        <v>5</v>
      </c>
      <c r="U82" s="27">
        <v>1</v>
      </c>
      <c r="V82" s="27">
        <v>0</v>
      </c>
      <c r="W82" s="5">
        <f t="shared" si="147"/>
        <v>36</v>
      </c>
    </row>
    <row r="83" spans="1:23" ht="39.950000000000003" customHeight="1">
      <c r="A83" s="72" t="s">
        <v>184</v>
      </c>
      <c r="B83" s="183">
        <f t="shared" si="143"/>
        <v>0</v>
      </c>
      <c r="C83" s="27"/>
      <c r="D83" s="27"/>
      <c r="E83" s="27"/>
      <c r="F83" s="27"/>
      <c r="G83" s="183">
        <f t="shared" si="144"/>
        <v>0</v>
      </c>
      <c r="H83" s="27"/>
      <c r="I83" s="27"/>
      <c r="J83" s="27"/>
      <c r="K83" s="27"/>
      <c r="L83" s="183">
        <f t="shared" si="145"/>
        <v>0</v>
      </c>
      <c r="M83" s="27"/>
      <c r="N83" s="27"/>
      <c r="O83" s="27"/>
      <c r="P83" s="27"/>
      <c r="Q83" s="183">
        <f t="shared" si="146"/>
        <v>0</v>
      </c>
      <c r="R83" s="27"/>
      <c r="S83" s="27"/>
      <c r="T83" s="27"/>
      <c r="U83" s="27"/>
      <c r="V83" s="27"/>
      <c r="W83" s="187">
        <f t="shared" si="147"/>
        <v>0</v>
      </c>
    </row>
    <row r="84" spans="1:23" ht="39.950000000000003" customHeight="1">
      <c r="A84" s="72" t="s">
        <v>185</v>
      </c>
      <c r="B84" s="183">
        <f t="shared" si="143"/>
        <v>0</v>
      </c>
      <c r="C84" s="27"/>
      <c r="D84" s="27"/>
      <c r="E84" s="27"/>
      <c r="F84" s="27"/>
      <c r="G84" s="183">
        <f t="shared" si="144"/>
        <v>0</v>
      </c>
      <c r="H84" s="27"/>
      <c r="I84" s="27"/>
      <c r="J84" s="27"/>
      <c r="K84" s="27"/>
      <c r="L84" s="183">
        <f t="shared" si="145"/>
        <v>0</v>
      </c>
      <c r="M84" s="27"/>
      <c r="N84" s="27"/>
      <c r="O84" s="27"/>
      <c r="P84" s="27"/>
      <c r="Q84" s="183">
        <f t="shared" si="146"/>
        <v>0</v>
      </c>
      <c r="R84" s="27"/>
      <c r="S84" s="27"/>
      <c r="T84" s="27"/>
      <c r="U84" s="27"/>
      <c r="V84" s="27"/>
      <c r="W84" s="187">
        <f t="shared" si="147"/>
        <v>0</v>
      </c>
    </row>
    <row r="85" spans="1:23" ht="21.75" customHeight="1">
      <c r="A85" s="118" t="s">
        <v>234</v>
      </c>
      <c r="B85" s="100"/>
      <c r="C85" s="100"/>
      <c r="D85" s="100"/>
      <c r="E85" s="100"/>
      <c r="F85" s="100"/>
      <c r="G85" s="100"/>
      <c r="H85" s="100"/>
      <c r="I85" s="100"/>
      <c r="J85" s="100"/>
      <c r="K85" s="100"/>
      <c r="L85" s="100"/>
      <c r="M85" s="100"/>
      <c r="N85" s="100"/>
      <c r="O85" s="100"/>
      <c r="P85" s="100"/>
      <c r="Q85" s="100"/>
      <c r="R85" s="100"/>
      <c r="S85" s="100"/>
      <c r="T85" s="100"/>
      <c r="U85" s="100"/>
      <c r="V85" s="100"/>
      <c r="W85" s="100"/>
    </row>
    <row r="86" spans="1:23" ht="21.75" customHeight="1">
      <c r="A86" s="118" t="s">
        <v>231</v>
      </c>
      <c r="B86" s="100"/>
      <c r="C86" s="100"/>
      <c r="D86" s="100"/>
      <c r="E86" s="100"/>
      <c r="F86" s="100"/>
      <c r="G86" s="100"/>
      <c r="H86" s="100"/>
      <c r="I86" s="100"/>
      <c r="J86" s="100"/>
      <c r="K86" s="100"/>
      <c r="L86" s="100"/>
      <c r="M86" s="100"/>
      <c r="N86" s="100"/>
      <c r="O86" s="100"/>
      <c r="P86" s="100"/>
      <c r="Q86" s="100"/>
      <c r="R86" s="100"/>
      <c r="S86" s="100"/>
      <c r="T86" s="100"/>
      <c r="U86" s="100"/>
      <c r="V86" s="100"/>
      <c r="W86" s="100"/>
    </row>
    <row r="87" spans="1:23" ht="21.75" customHeight="1">
      <c r="A87" s="118" t="s">
        <v>160</v>
      </c>
      <c r="B87" s="100"/>
      <c r="C87" s="100"/>
      <c r="D87" s="100"/>
      <c r="E87" s="100"/>
      <c r="F87" s="100"/>
      <c r="G87" s="100"/>
      <c r="H87" s="100"/>
      <c r="I87" s="100"/>
      <c r="J87" s="100"/>
      <c r="K87" s="100"/>
      <c r="L87" s="100"/>
      <c r="M87" s="100"/>
      <c r="N87" s="100"/>
      <c r="O87" s="100"/>
      <c r="P87" s="100"/>
      <c r="Q87" s="100"/>
      <c r="R87" s="100"/>
      <c r="S87" s="100"/>
      <c r="T87" s="100"/>
      <c r="U87" s="100"/>
      <c r="V87" s="100"/>
      <c r="W87" s="100"/>
    </row>
    <row r="88" spans="1:23" ht="21.75" customHeight="1">
      <c r="A88" s="118" t="s">
        <v>232</v>
      </c>
    </row>
    <row r="89" spans="1:23" ht="21.75" customHeight="1">
      <c r="A89" s="118" t="s">
        <v>483</v>
      </c>
    </row>
  </sheetData>
  <pageMargins left="0.74803149606299213" right="0.74803149606299213" top="0.98425196850393704" bottom="0.98425196850393704" header="0.51181102362204722" footer="0.51181102362204722"/>
  <pageSetup paperSize="9" scale="29" firstPageNumber="15" fitToHeight="4" orientation="landscape" useFirstPageNumber="1" r:id="rId1"/>
  <headerFooter alignWithMargins="0">
    <oddFooter>&amp;R Page &amp;P</oddFooter>
  </headerFooter>
  <rowBreaks count="2" manualBreakCount="2">
    <brk id="29" max="22" man="1"/>
    <brk id="62" max="22" man="1"/>
  </rowBreaks>
</worksheet>
</file>

<file path=xl/worksheets/sheet7.xml><?xml version="1.0" encoding="utf-8"?>
<worksheet xmlns="http://schemas.openxmlformats.org/spreadsheetml/2006/main" xmlns:r="http://schemas.openxmlformats.org/officeDocument/2006/relationships">
  <sheetPr>
    <tabColor rgb="FF00B050"/>
    <pageSetUpPr fitToPage="1"/>
  </sheetPr>
  <dimension ref="A1:X190"/>
  <sheetViews>
    <sheetView view="pageBreakPreview" zoomScale="55" zoomScaleNormal="65" zoomScaleSheetLayoutView="55" workbookViewId="0">
      <selection activeCell="M30" sqref="M30"/>
    </sheetView>
  </sheetViews>
  <sheetFormatPr defaultRowHeight="12.75"/>
  <cols>
    <col min="1" max="1" width="41.42578125" customWidth="1"/>
    <col min="2" max="2" width="15" style="9" bestFit="1" customWidth="1"/>
    <col min="3" max="24" width="15" style="9" customWidth="1"/>
  </cols>
  <sheetData>
    <row r="1" spans="1:24" ht="249.95" customHeight="1">
      <c r="A1" s="156" t="s">
        <v>310</v>
      </c>
      <c r="B1" s="67" t="s">
        <v>26</v>
      </c>
      <c r="C1" s="68" t="s">
        <v>27</v>
      </c>
      <c r="D1" s="68" t="s">
        <v>28</v>
      </c>
      <c r="E1" s="68" t="s">
        <v>29</v>
      </c>
      <c r="F1" s="68" t="s">
        <v>17</v>
      </c>
      <c r="G1" s="67" t="s">
        <v>30</v>
      </c>
      <c r="H1" s="68" t="s">
        <v>31</v>
      </c>
      <c r="I1" s="68" t="s">
        <v>24</v>
      </c>
      <c r="J1" s="68" t="s">
        <v>32</v>
      </c>
      <c r="K1" s="68" t="s">
        <v>33</v>
      </c>
      <c r="L1" s="67" t="s">
        <v>40</v>
      </c>
      <c r="M1" s="68" t="s">
        <v>34</v>
      </c>
      <c r="N1" s="69" t="s">
        <v>35</v>
      </c>
      <c r="O1" s="68" t="s">
        <v>36</v>
      </c>
      <c r="P1" s="69" t="s">
        <v>37</v>
      </c>
      <c r="Q1" s="67" t="s">
        <v>41</v>
      </c>
      <c r="R1" s="68" t="s">
        <v>20</v>
      </c>
      <c r="S1" s="68" t="s">
        <v>21</v>
      </c>
      <c r="T1" s="68" t="s">
        <v>22</v>
      </c>
      <c r="U1" s="69" t="s">
        <v>38</v>
      </c>
      <c r="V1" s="68" t="s">
        <v>39</v>
      </c>
      <c r="W1" s="10" t="s">
        <v>25</v>
      </c>
      <c r="X1" s="10"/>
    </row>
    <row r="2" spans="1:24" ht="50.1" customHeight="1">
      <c r="A2" s="79" t="s">
        <v>307</v>
      </c>
      <c r="B2" s="80"/>
      <c r="C2" s="80"/>
      <c r="D2" s="80"/>
      <c r="E2" s="80"/>
      <c r="F2" s="80"/>
      <c r="G2" s="80"/>
      <c r="H2" s="80"/>
      <c r="I2" s="80"/>
      <c r="J2" s="80"/>
      <c r="K2" s="80"/>
      <c r="L2" s="80"/>
      <c r="M2" s="80"/>
      <c r="N2" s="80"/>
      <c r="O2" s="80"/>
      <c r="P2" s="80"/>
      <c r="Q2" s="80"/>
      <c r="R2" s="80"/>
      <c r="S2" s="80"/>
      <c r="T2" s="80"/>
      <c r="U2" s="80"/>
      <c r="V2" s="80"/>
      <c r="W2" s="80"/>
      <c r="X2" s="11"/>
    </row>
    <row r="3" spans="1:24" ht="39.950000000000003" customHeight="1">
      <c r="A3" s="163" t="s">
        <v>190</v>
      </c>
      <c r="B3" s="164">
        <f t="shared" ref="B3:B8" si="0">SUM(C3:F3)</f>
        <v>59</v>
      </c>
      <c r="C3" s="164">
        <v>0</v>
      </c>
      <c r="D3" s="164">
        <v>0</v>
      </c>
      <c r="E3" s="164">
        <v>0</v>
      </c>
      <c r="F3" s="164">
        <v>59</v>
      </c>
      <c r="G3" s="164">
        <f t="shared" ref="G3:G8" si="1">SUM(H3:K3)</f>
        <v>113</v>
      </c>
      <c r="H3" s="164">
        <v>0</v>
      </c>
      <c r="I3" s="164">
        <v>0</v>
      </c>
      <c r="J3" s="164">
        <v>88</v>
      </c>
      <c r="K3" s="164">
        <v>25</v>
      </c>
      <c r="L3" s="164">
        <f t="shared" ref="L3:L8" si="2">SUM(M3:P3)</f>
        <v>202</v>
      </c>
      <c r="M3" s="164">
        <v>74</v>
      </c>
      <c r="N3" s="164">
        <v>14</v>
      </c>
      <c r="O3" s="164">
        <v>54</v>
      </c>
      <c r="P3" s="164">
        <v>60</v>
      </c>
      <c r="Q3" s="164">
        <f t="shared" ref="Q3:Q8" si="3">+SUM(R3:V3)</f>
        <v>220</v>
      </c>
      <c r="R3" s="164">
        <v>78</v>
      </c>
      <c r="S3" s="164">
        <v>46</v>
      </c>
      <c r="T3" s="164">
        <v>23</v>
      </c>
      <c r="U3" s="164">
        <v>45</v>
      </c>
      <c r="V3" s="164">
        <v>28</v>
      </c>
      <c r="W3" s="164">
        <f t="shared" ref="W3:W8" si="4">B3+G3+L3+Q3</f>
        <v>594</v>
      </c>
      <c r="X3" s="5"/>
    </row>
    <row r="4" spans="1:24" ht="39.950000000000003" customHeight="1">
      <c r="A4" s="72" t="s">
        <v>182</v>
      </c>
      <c r="B4" s="73">
        <f t="shared" si="0"/>
        <v>16</v>
      </c>
      <c r="C4" s="27">
        <v>0</v>
      </c>
      <c r="D4" s="27">
        <v>0</v>
      </c>
      <c r="E4" s="27">
        <v>0</v>
      </c>
      <c r="F4" s="27">
        <v>16</v>
      </c>
      <c r="G4" s="73">
        <f t="shared" si="1"/>
        <v>36</v>
      </c>
      <c r="H4" s="27">
        <v>0</v>
      </c>
      <c r="I4" s="27">
        <v>0</v>
      </c>
      <c r="J4" s="27">
        <v>33</v>
      </c>
      <c r="K4" s="27">
        <v>3</v>
      </c>
      <c r="L4" s="73">
        <f t="shared" si="2"/>
        <v>84</v>
      </c>
      <c r="M4" s="27">
        <v>33</v>
      </c>
      <c r="N4" s="27">
        <v>3</v>
      </c>
      <c r="O4" s="27">
        <v>18</v>
      </c>
      <c r="P4" s="27">
        <v>30</v>
      </c>
      <c r="Q4" s="73">
        <f t="shared" si="3"/>
        <v>59</v>
      </c>
      <c r="R4" s="27">
        <v>22</v>
      </c>
      <c r="S4" s="27">
        <v>8</v>
      </c>
      <c r="T4" s="27">
        <v>9</v>
      </c>
      <c r="U4" s="27">
        <v>18</v>
      </c>
      <c r="V4" s="27">
        <v>2</v>
      </c>
      <c r="W4" s="5">
        <f t="shared" si="4"/>
        <v>195</v>
      </c>
      <c r="X4" s="5"/>
    </row>
    <row r="5" spans="1:24" ht="39.950000000000003" customHeight="1">
      <c r="A5" s="72" t="s">
        <v>183</v>
      </c>
      <c r="B5" s="73">
        <f t="shared" si="0"/>
        <v>25</v>
      </c>
      <c r="C5" s="27">
        <v>0</v>
      </c>
      <c r="D5" s="27">
        <v>0</v>
      </c>
      <c r="E5" s="27">
        <v>0</v>
      </c>
      <c r="F5" s="27">
        <v>25</v>
      </c>
      <c r="G5" s="73">
        <f t="shared" si="1"/>
        <v>40</v>
      </c>
      <c r="H5" s="27">
        <v>0</v>
      </c>
      <c r="I5" s="27">
        <v>0</v>
      </c>
      <c r="J5" s="27">
        <v>31</v>
      </c>
      <c r="K5" s="27">
        <v>9</v>
      </c>
      <c r="L5" s="73">
        <f t="shared" si="2"/>
        <v>95</v>
      </c>
      <c r="M5" s="27">
        <v>34</v>
      </c>
      <c r="N5" s="27">
        <v>1</v>
      </c>
      <c r="O5" s="27">
        <v>32</v>
      </c>
      <c r="P5" s="27">
        <v>28</v>
      </c>
      <c r="Q5" s="73">
        <f t="shared" si="3"/>
        <v>82</v>
      </c>
      <c r="R5" s="27">
        <v>27</v>
      </c>
      <c r="S5" s="27">
        <v>13</v>
      </c>
      <c r="T5" s="27">
        <v>10</v>
      </c>
      <c r="U5" s="27">
        <v>20</v>
      </c>
      <c r="V5" s="27">
        <v>12</v>
      </c>
      <c r="W5" s="5">
        <f t="shared" si="4"/>
        <v>242</v>
      </c>
      <c r="X5" s="5"/>
    </row>
    <row r="6" spans="1:24" ht="39.950000000000003" customHeight="1">
      <c r="A6" s="72" t="s">
        <v>187</v>
      </c>
      <c r="B6" s="73">
        <f t="shared" si="0"/>
        <v>0</v>
      </c>
      <c r="C6" s="27"/>
      <c r="D6" s="27"/>
      <c r="E6" s="27"/>
      <c r="F6" s="27"/>
      <c r="G6" s="73">
        <f t="shared" si="1"/>
        <v>0</v>
      </c>
      <c r="H6" s="27"/>
      <c r="I6" s="27"/>
      <c r="J6" s="27"/>
      <c r="K6" s="27"/>
      <c r="L6" s="73">
        <f t="shared" si="2"/>
        <v>0</v>
      </c>
      <c r="M6" s="27"/>
      <c r="N6" s="27"/>
      <c r="O6" s="27"/>
      <c r="P6" s="27"/>
      <c r="Q6" s="73">
        <f t="shared" si="3"/>
        <v>0</v>
      </c>
      <c r="R6" s="27"/>
      <c r="S6" s="27"/>
      <c r="T6" s="27"/>
      <c r="U6" s="27"/>
      <c r="V6" s="27"/>
      <c r="W6" s="5">
        <f t="shared" si="4"/>
        <v>0</v>
      </c>
      <c r="X6" s="5"/>
    </row>
    <row r="7" spans="1:24" ht="39.950000000000003" customHeight="1">
      <c r="A7" s="72" t="s">
        <v>188</v>
      </c>
      <c r="B7" s="73">
        <f t="shared" si="0"/>
        <v>0</v>
      </c>
      <c r="C7" s="27"/>
      <c r="D7" s="27"/>
      <c r="E7" s="27"/>
      <c r="F7" s="27"/>
      <c r="G7" s="73">
        <f t="shared" si="1"/>
        <v>0</v>
      </c>
      <c r="H7" s="27"/>
      <c r="I7" s="27"/>
      <c r="J7" s="27"/>
      <c r="K7" s="27"/>
      <c r="L7" s="73">
        <f t="shared" si="2"/>
        <v>0</v>
      </c>
      <c r="M7" s="27"/>
      <c r="N7" s="27"/>
      <c r="O7" s="27"/>
      <c r="P7" s="27"/>
      <c r="Q7" s="73">
        <f t="shared" si="3"/>
        <v>0</v>
      </c>
      <c r="R7" s="27"/>
      <c r="S7" s="27"/>
      <c r="T7" s="27"/>
      <c r="U7" s="27"/>
      <c r="V7" s="27"/>
      <c r="W7" s="5">
        <f t="shared" si="4"/>
        <v>0</v>
      </c>
      <c r="X7" s="5"/>
    </row>
    <row r="8" spans="1:24" ht="39.950000000000003" customHeight="1">
      <c r="A8" s="74" t="s">
        <v>189</v>
      </c>
      <c r="B8" s="75">
        <f t="shared" si="0"/>
        <v>41</v>
      </c>
      <c r="C8" s="75">
        <f>C4+C5+C6+C7</f>
        <v>0</v>
      </c>
      <c r="D8" s="75">
        <f>D4+D5+D6+D7</f>
        <v>0</v>
      </c>
      <c r="E8" s="75">
        <f>E4+E5+E6+E7</f>
        <v>0</v>
      </c>
      <c r="F8" s="75">
        <f>F4+F5+F6+F7</f>
        <v>41</v>
      </c>
      <c r="G8" s="75">
        <f t="shared" si="1"/>
        <v>76</v>
      </c>
      <c r="H8" s="75">
        <f>H4+H5+H6+H7</f>
        <v>0</v>
      </c>
      <c r="I8" s="75">
        <f>I4+I5+I6+I7</f>
        <v>0</v>
      </c>
      <c r="J8" s="75">
        <f>J4+J5+J6+J7</f>
        <v>64</v>
      </c>
      <c r="K8" s="75">
        <f>K4+K5+K6+K7</f>
        <v>12</v>
      </c>
      <c r="L8" s="75">
        <f t="shared" si="2"/>
        <v>179</v>
      </c>
      <c r="M8" s="75">
        <f>M4+M5+M6+M7</f>
        <v>67</v>
      </c>
      <c r="N8" s="75">
        <f>N4+N5+N6+N7</f>
        <v>4</v>
      </c>
      <c r="O8" s="75">
        <f>O4+O5+O6+O7</f>
        <v>50</v>
      </c>
      <c r="P8" s="75">
        <f>P4+P5+P6+P7</f>
        <v>58</v>
      </c>
      <c r="Q8" s="75">
        <f t="shared" si="3"/>
        <v>141</v>
      </c>
      <c r="R8" s="75">
        <f>R4+R5+R6+R7</f>
        <v>49</v>
      </c>
      <c r="S8" s="75">
        <f>S4+S5+S6+S7</f>
        <v>21</v>
      </c>
      <c r="T8" s="75">
        <f>T4+T5+T6+T7</f>
        <v>19</v>
      </c>
      <c r="U8" s="75">
        <f>U4+U5+U6+U7</f>
        <v>38</v>
      </c>
      <c r="V8" s="75">
        <f>V4+V5+V6+V7</f>
        <v>14</v>
      </c>
      <c r="W8" s="75">
        <f t="shared" si="4"/>
        <v>437</v>
      </c>
      <c r="X8" s="5"/>
    </row>
    <row r="9" spans="1:24" ht="50.1" customHeight="1">
      <c r="A9" s="79" t="s">
        <v>308</v>
      </c>
      <c r="B9" s="80"/>
      <c r="C9" s="80"/>
      <c r="D9" s="80"/>
      <c r="E9" s="80"/>
      <c r="F9" s="80"/>
      <c r="G9" s="80"/>
      <c r="H9" s="80"/>
      <c r="I9" s="80"/>
      <c r="J9" s="80"/>
      <c r="K9" s="80"/>
      <c r="L9" s="80"/>
      <c r="M9" s="80"/>
      <c r="N9" s="80"/>
      <c r="O9" s="80"/>
      <c r="P9" s="80"/>
      <c r="Q9" s="80"/>
      <c r="R9" s="80"/>
      <c r="S9" s="80"/>
      <c r="T9" s="80"/>
      <c r="U9" s="80"/>
      <c r="V9" s="80"/>
      <c r="W9" s="80"/>
      <c r="X9" s="11"/>
    </row>
    <row r="10" spans="1:24" ht="39.950000000000003" customHeight="1">
      <c r="A10" s="163" t="s">
        <v>190</v>
      </c>
      <c r="B10" s="164">
        <f t="shared" ref="B10:B15" si="5">SUM(C10:F10)</f>
        <v>22</v>
      </c>
      <c r="C10" s="164">
        <v>0</v>
      </c>
      <c r="D10" s="164">
        <v>0</v>
      </c>
      <c r="E10" s="164">
        <v>0</v>
      </c>
      <c r="F10" s="164">
        <v>22</v>
      </c>
      <c r="G10" s="164">
        <f t="shared" ref="G10:G15" si="6">SUM(H10:K10)</f>
        <v>48</v>
      </c>
      <c r="H10" s="164">
        <v>0</v>
      </c>
      <c r="I10" s="164">
        <v>0</v>
      </c>
      <c r="J10" s="164">
        <v>38</v>
      </c>
      <c r="K10" s="164">
        <v>10</v>
      </c>
      <c r="L10" s="164">
        <f t="shared" ref="L10:L15" si="7">SUM(M10:P10)</f>
        <v>86</v>
      </c>
      <c r="M10" s="164">
        <v>44</v>
      </c>
      <c r="N10" s="164">
        <v>7</v>
      </c>
      <c r="O10" s="164">
        <v>18</v>
      </c>
      <c r="P10" s="164">
        <v>17</v>
      </c>
      <c r="Q10" s="164">
        <f t="shared" ref="Q10:Q15" si="8">+SUM(R10:V10)</f>
        <v>81</v>
      </c>
      <c r="R10" s="164">
        <v>21</v>
      </c>
      <c r="S10" s="164">
        <v>22</v>
      </c>
      <c r="T10" s="164">
        <v>2</v>
      </c>
      <c r="U10" s="164">
        <v>27</v>
      </c>
      <c r="V10" s="164">
        <v>9</v>
      </c>
      <c r="W10" s="164">
        <f t="shared" ref="W10:W15" si="9">B10+G10+L10+Q10</f>
        <v>237</v>
      </c>
      <c r="X10" s="5"/>
    </row>
    <row r="11" spans="1:24" s="1" customFormat="1" ht="39.950000000000003" customHeight="1">
      <c r="A11" s="72" t="s">
        <v>182</v>
      </c>
      <c r="B11" s="73">
        <f t="shared" si="5"/>
        <v>5</v>
      </c>
      <c r="C11" s="27">
        <v>0</v>
      </c>
      <c r="D11" s="27">
        <v>0</v>
      </c>
      <c r="E11" s="27">
        <v>0</v>
      </c>
      <c r="F11" s="27">
        <v>5</v>
      </c>
      <c r="G11" s="73">
        <f t="shared" si="6"/>
        <v>8</v>
      </c>
      <c r="H11" s="27">
        <v>0</v>
      </c>
      <c r="I11" s="27">
        <v>0</v>
      </c>
      <c r="J11" s="27">
        <v>5</v>
      </c>
      <c r="K11" s="27">
        <v>3</v>
      </c>
      <c r="L11" s="73">
        <f t="shared" si="7"/>
        <v>43</v>
      </c>
      <c r="M11" s="27">
        <v>21</v>
      </c>
      <c r="N11" s="27">
        <v>2</v>
      </c>
      <c r="O11" s="27">
        <v>5</v>
      </c>
      <c r="P11" s="27">
        <v>15</v>
      </c>
      <c r="Q11" s="73">
        <f t="shared" si="8"/>
        <v>23</v>
      </c>
      <c r="R11" s="27">
        <v>7</v>
      </c>
      <c r="S11" s="27">
        <v>2</v>
      </c>
      <c r="T11" s="27">
        <v>3</v>
      </c>
      <c r="U11" s="27">
        <v>11</v>
      </c>
      <c r="V11" s="27">
        <v>0</v>
      </c>
      <c r="W11" s="5">
        <f t="shared" si="9"/>
        <v>79</v>
      </c>
      <c r="X11" s="7"/>
    </row>
    <row r="12" spans="1:24" ht="39.950000000000003" customHeight="1">
      <c r="A12" s="72" t="s">
        <v>183</v>
      </c>
      <c r="B12" s="73">
        <f t="shared" si="5"/>
        <v>8</v>
      </c>
      <c r="C12" s="27">
        <v>0</v>
      </c>
      <c r="D12" s="27">
        <v>0</v>
      </c>
      <c r="E12" s="27">
        <v>0</v>
      </c>
      <c r="F12" s="27">
        <v>8</v>
      </c>
      <c r="G12" s="73">
        <f t="shared" si="6"/>
        <v>7</v>
      </c>
      <c r="H12" s="27">
        <v>0</v>
      </c>
      <c r="I12" s="27">
        <v>0</v>
      </c>
      <c r="J12" s="27">
        <v>6</v>
      </c>
      <c r="K12" s="27">
        <v>1</v>
      </c>
      <c r="L12" s="73">
        <f t="shared" si="7"/>
        <v>45</v>
      </c>
      <c r="M12" s="27">
        <v>24</v>
      </c>
      <c r="N12" s="27">
        <v>5</v>
      </c>
      <c r="O12" s="27">
        <v>6</v>
      </c>
      <c r="P12" s="27">
        <v>10</v>
      </c>
      <c r="Q12" s="73">
        <f t="shared" si="8"/>
        <v>32</v>
      </c>
      <c r="R12" s="27">
        <v>13</v>
      </c>
      <c r="S12" s="27">
        <v>3</v>
      </c>
      <c r="T12" s="27">
        <v>6</v>
      </c>
      <c r="U12" s="27">
        <v>9</v>
      </c>
      <c r="V12" s="27">
        <v>1</v>
      </c>
      <c r="W12" s="5">
        <f t="shared" si="9"/>
        <v>92</v>
      </c>
      <c r="X12" s="5"/>
    </row>
    <row r="13" spans="1:24" s="1" customFormat="1" ht="39.950000000000003" customHeight="1">
      <c r="A13" s="72" t="s">
        <v>187</v>
      </c>
      <c r="B13" s="73">
        <f t="shared" si="5"/>
        <v>0</v>
      </c>
      <c r="C13" s="27"/>
      <c r="D13" s="27"/>
      <c r="E13" s="27"/>
      <c r="F13" s="27"/>
      <c r="G13" s="73">
        <f t="shared" si="6"/>
        <v>0</v>
      </c>
      <c r="H13" s="27"/>
      <c r="I13" s="27"/>
      <c r="J13" s="27"/>
      <c r="K13" s="27"/>
      <c r="L13" s="73">
        <f t="shared" si="7"/>
        <v>0</v>
      </c>
      <c r="M13" s="27"/>
      <c r="N13" s="27"/>
      <c r="O13" s="27"/>
      <c r="P13" s="27"/>
      <c r="Q13" s="73">
        <f t="shared" si="8"/>
        <v>0</v>
      </c>
      <c r="R13" s="27"/>
      <c r="S13" s="27"/>
      <c r="T13" s="27"/>
      <c r="U13" s="27"/>
      <c r="V13" s="27"/>
      <c r="W13" s="5">
        <f t="shared" si="9"/>
        <v>0</v>
      </c>
      <c r="X13" s="7"/>
    </row>
    <row r="14" spans="1:24" ht="39.950000000000003" customHeight="1">
      <c r="A14" s="72" t="s">
        <v>188</v>
      </c>
      <c r="B14" s="73">
        <f t="shared" si="5"/>
        <v>0</v>
      </c>
      <c r="C14" s="27"/>
      <c r="D14" s="27"/>
      <c r="E14" s="27"/>
      <c r="F14" s="27"/>
      <c r="G14" s="73">
        <f t="shared" si="6"/>
        <v>0</v>
      </c>
      <c r="H14" s="27"/>
      <c r="I14" s="27"/>
      <c r="J14" s="27"/>
      <c r="K14" s="27"/>
      <c r="L14" s="73">
        <f t="shared" si="7"/>
        <v>0</v>
      </c>
      <c r="M14" s="27"/>
      <c r="N14" s="27"/>
      <c r="O14" s="27"/>
      <c r="P14" s="27"/>
      <c r="Q14" s="73">
        <f t="shared" si="8"/>
        <v>0</v>
      </c>
      <c r="R14" s="27"/>
      <c r="S14" s="27"/>
      <c r="T14" s="27"/>
      <c r="U14" s="27"/>
      <c r="V14" s="27"/>
      <c r="W14" s="5">
        <f t="shared" si="9"/>
        <v>0</v>
      </c>
      <c r="X14" s="5"/>
    </row>
    <row r="15" spans="1:24" s="1" customFormat="1" ht="39.950000000000003" customHeight="1">
      <c r="A15" s="74" t="s">
        <v>189</v>
      </c>
      <c r="B15" s="75">
        <f t="shared" si="5"/>
        <v>13</v>
      </c>
      <c r="C15" s="75">
        <f>C11+C12+C13+C14</f>
        <v>0</v>
      </c>
      <c r="D15" s="75">
        <f>D11+D12+D13+D14</f>
        <v>0</v>
      </c>
      <c r="E15" s="75">
        <f>E11+E12+E13+E14</f>
        <v>0</v>
      </c>
      <c r="F15" s="75">
        <f>F11+F12+F13+F14</f>
        <v>13</v>
      </c>
      <c r="G15" s="75">
        <f t="shared" si="6"/>
        <v>15</v>
      </c>
      <c r="H15" s="75">
        <f>H11+H12+H13+H14</f>
        <v>0</v>
      </c>
      <c r="I15" s="75">
        <f>I11+I12+I13+I14</f>
        <v>0</v>
      </c>
      <c r="J15" s="75">
        <f>J11+J12+J13+J14</f>
        <v>11</v>
      </c>
      <c r="K15" s="75">
        <f>K11+K12+K13+K14</f>
        <v>4</v>
      </c>
      <c r="L15" s="75">
        <f t="shared" si="7"/>
        <v>88</v>
      </c>
      <c r="M15" s="75">
        <f>M11+M12+M13+M14</f>
        <v>45</v>
      </c>
      <c r="N15" s="75">
        <f>N11+N12+N13+N14</f>
        <v>7</v>
      </c>
      <c r="O15" s="75">
        <f>O11+O12+O13+O14</f>
        <v>11</v>
      </c>
      <c r="P15" s="75">
        <f>P11+P12+P13+P14</f>
        <v>25</v>
      </c>
      <c r="Q15" s="75">
        <f t="shared" si="8"/>
        <v>55</v>
      </c>
      <c r="R15" s="75">
        <f>R11+R12+R13+R14</f>
        <v>20</v>
      </c>
      <c r="S15" s="75">
        <f>S11+S12+S13+S14</f>
        <v>5</v>
      </c>
      <c r="T15" s="75">
        <f>T11+T12+T13+T14</f>
        <v>9</v>
      </c>
      <c r="U15" s="75">
        <f>U11+U12+U13+U14</f>
        <v>20</v>
      </c>
      <c r="V15" s="75">
        <f>V11+V12+V13+V14</f>
        <v>1</v>
      </c>
      <c r="W15" s="75">
        <f t="shared" si="9"/>
        <v>171</v>
      </c>
      <c r="X15" s="7"/>
    </row>
    <row r="16" spans="1:24" s="8" customFormat="1" ht="50.1" customHeight="1">
      <c r="A16" s="266" t="s">
        <v>309</v>
      </c>
      <c r="B16" s="266"/>
      <c r="C16" s="266"/>
      <c r="D16" s="266"/>
      <c r="E16" s="266"/>
      <c r="F16" s="266"/>
      <c r="G16" s="266"/>
      <c r="H16" s="266"/>
      <c r="I16" s="266"/>
      <c r="J16" s="266"/>
      <c r="K16" s="266"/>
      <c r="L16" s="266"/>
      <c r="M16" s="266"/>
      <c r="N16" s="266"/>
      <c r="O16" s="266"/>
      <c r="P16" s="266"/>
      <c r="Q16" s="266"/>
      <c r="R16" s="266"/>
      <c r="S16" s="266"/>
      <c r="T16" s="266"/>
      <c r="U16" s="266"/>
      <c r="V16" s="266"/>
      <c r="W16" s="266"/>
      <c r="X16" s="12"/>
    </row>
    <row r="17" spans="1:24" ht="39.950000000000003" customHeight="1">
      <c r="A17" s="163" t="s">
        <v>190</v>
      </c>
      <c r="B17" s="164">
        <f t="shared" ref="B17:B22" si="10">SUM(C17:F17)</f>
        <v>38</v>
      </c>
      <c r="C17" s="164">
        <v>0</v>
      </c>
      <c r="D17" s="164">
        <v>0</v>
      </c>
      <c r="E17" s="164">
        <v>0</v>
      </c>
      <c r="F17" s="164">
        <v>38</v>
      </c>
      <c r="G17" s="164">
        <f t="shared" ref="G17:G22" si="11">SUM(H17:K17)</f>
        <v>67</v>
      </c>
      <c r="H17" s="164">
        <v>0</v>
      </c>
      <c r="I17" s="164">
        <v>0</v>
      </c>
      <c r="J17" s="164">
        <v>52</v>
      </c>
      <c r="K17" s="164">
        <v>15</v>
      </c>
      <c r="L17" s="164">
        <f t="shared" ref="L17:L22" si="12">SUM(M17:P17)</f>
        <v>122</v>
      </c>
      <c r="M17" s="164">
        <v>57</v>
      </c>
      <c r="N17" s="164">
        <v>8</v>
      </c>
      <c r="O17" s="164">
        <v>22</v>
      </c>
      <c r="P17" s="164">
        <v>35</v>
      </c>
      <c r="Q17" s="164">
        <f t="shared" ref="Q17:Q22" si="13">+SUM(R17:V17)</f>
        <v>136</v>
      </c>
      <c r="R17" s="164">
        <v>29</v>
      </c>
      <c r="S17" s="164">
        <v>34</v>
      </c>
      <c r="T17" s="164">
        <v>6</v>
      </c>
      <c r="U17" s="164">
        <v>51</v>
      </c>
      <c r="V17" s="164">
        <v>16</v>
      </c>
      <c r="W17" s="164">
        <f t="shared" ref="W17:W22" si="14">B17+G17+L17+Q17</f>
        <v>363</v>
      </c>
      <c r="X17" s="5"/>
    </row>
    <row r="18" spans="1:24" ht="39.950000000000003" customHeight="1">
      <c r="A18" s="72" t="s">
        <v>182</v>
      </c>
      <c r="B18" s="73">
        <f t="shared" si="10"/>
        <v>7</v>
      </c>
      <c r="C18" s="27">
        <v>0</v>
      </c>
      <c r="D18" s="27">
        <v>0</v>
      </c>
      <c r="E18" s="27">
        <v>0</v>
      </c>
      <c r="F18" s="27">
        <v>7</v>
      </c>
      <c r="G18" s="73">
        <f t="shared" si="11"/>
        <v>10</v>
      </c>
      <c r="H18" s="27">
        <v>0</v>
      </c>
      <c r="I18" s="27">
        <v>0</v>
      </c>
      <c r="J18" s="27">
        <v>7</v>
      </c>
      <c r="K18" s="27">
        <v>3</v>
      </c>
      <c r="L18" s="73">
        <f t="shared" si="12"/>
        <v>65</v>
      </c>
      <c r="M18" s="27">
        <v>33</v>
      </c>
      <c r="N18" s="27">
        <v>2</v>
      </c>
      <c r="O18" s="27">
        <v>7</v>
      </c>
      <c r="P18" s="27">
        <v>23</v>
      </c>
      <c r="Q18" s="73">
        <f t="shared" si="13"/>
        <v>29</v>
      </c>
      <c r="R18" s="27">
        <v>9</v>
      </c>
      <c r="S18" s="27">
        <v>2</v>
      </c>
      <c r="T18" s="27">
        <v>5</v>
      </c>
      <c r="U18" s="27">
        <v>13</v>
      </c>
      <c r="V18" s="27">
        <v>0</v>
      </c>
      <c r="W18" s="5">
        <f t="shared" si="14"/>
        <v>111</v>
      </c>
      <c r="X18" s="7"/>
    </row>
    <row r="19" spans="1:24" ht="39.950000000000003" customHeight="1">
      <c r="A19" s="72" t="s">
        <v>183</v>
      </c>
      <c r="B19" s="73">
        <f t="shared" si="10"/>
        <v>9</v>
      </c>
      <c r="C19" s="27">
        <v>0</v>
      </c>
      <c r="D19" s="27">
        <v>0</v>
      </c>
      <c r="E19" s="27">
        <v>0</v>
      </c>
      <c r="F19" s="27">
        <v>9</v>
      </c>
      <c r="G19" s="73">
        <f t="shared" si="11"/>
        <v>10</v>
      </c>
      <c r="H19" s="27">
        <v>0</v>
      </c>
      <c r="I19" s="27">
        <v>0</v>
      </c>
      <c r="J19" s="27">
        <v>8</v>
      </c>
      <c r="K19" s="27">
        <v>2</v>
      </c>
      <c r="L19" s="73">
        <f t="shared" si="12"/>
        <v>51</v>
      </c>
      <c r="M19" s="27">
        <v>26</v>
      </c>
      <c r="N19" s="27">
        <v>5</v>
      </c>
      <c r="O19" s="27">
        <v>9</v>
      </c>
      <c r="P19" s="27">
        <v>11</v>
      </c>
      <c r="Q19" s="73">
        <f t="shared" si="13"/>
        <v>45</v>
      </c>
      <c r="R19" s="27">
        <v>19</v>
      </c>
      <c r="S19" s="27">
        <v>5</v>
      </c>
      <c r="T19" s="27">
        <v>6</v>
      </c>
      <c r="U19" s="27">
        <v>13</v>
      </c>
      <c r="V19" s="27">
        <v>2</v>
      </c>
      <c r="W19" s="5">
        <f t="shared" si="14"/>
        <v>115</v>
      </c>
      <c r="X19" s="5"/>
    </row>
    <row r="20" spans="1:24" ht="39.950000000000003" customHeight="1">
      <c r="A20" s="72" t="s">
        <v>187</v>
      </c>
      <c r="B20" s="73">
        <f t="shared" si="10"/>
        <v>0</v>
      </c>
      <c r="C20" s="27"/>
      <c r="D20" s="27"/>
      <c r="E20" s="27"/>
      <c r="F20" s="27"/>
      <c r="G20" s="73">
        <f t="shared" si="11"/>
        <v>0</v>
      </c>
      <c r="H20" s="27"/>
      <c r="I20" s="27"/>
      <c r="J20" s="27"/>
      <c r="K20" s="27"/>
      <c r="L20" s="73">
        <f t="shared" si="12"/>
        <v>0</v>
      </c>
      <c r="M20" s="27"/>
      <c r="N20" s="27"/>
      <c r="O20" s="27"/>
      <c r="P20" s="27"/>
      <c r="Q20" s="73">
        <f t="shared" si="13"/>
        <v>0</v>
      </c>
      <c r="R20" s="27"/>
      <c r="S20" s="27"/>
      <c r="T20" s="27"/>
      <c r="U20" s="27"/>
      <c r="V20" s="27"/>
      <c r="W20" s="5">
        <f t="shared" si="14"/>
        <v>0</v>
      </c>
      <c r="X20" s="7"/>
    </row>
    <row r="21" spans="1:24" ht="39.950000000000003" customHeight="1">
      <c r="A21" s="72" t="s">
        <v>188</v>
      </c>
      <c r="B21" s="73">
        <f t="shared" si="10"/>
        <v>0</v>
      </c>
      <c r="C21" s="27"/>
      <c r="D21" s="27"/>
      <c r="E21" s="27"/>
      <c r="F21" s="27"/>
      <c r="G21" s="73">
        <f t="shared" si="11"/>
        <v>0</v>
      </c>
      <c r="H21" s="27"/>
      <c r="I21" s="27"/>
      <c r="J21" s="27"/>
      <c r="K21" s="27"/>
      <c r="L21" s="73">
        <f t="shared" si="12"/>
        <v>0</v>
      </c>
      <c r="M21" s="27"/>
      <c r="N21" s="27"/>
      <c r="O21" s="27"/>
      <c r="P21" s="27"/>
      <c r="Q21" s="73">
        <f t="shared" si="13"/>
        <v>0</v>
      </c>
      <c r="R21" s="27"/>
      <c r="S21" s="27"/>
      <c r="T21" s="27"/>
      <c r="U21" s="27"/>
      <c r="V21" s="27"/>
      <c r="W21" s="5">
        <f t="shared" si="14"/>
        <v>0</v>
      </c>
      <c r="X21" s="5"/>
    </row>
    <row r="22" spans="1:24" ht="39.950000000000003" customHeight="1">
      <c r="A22" s="74" t="s">
        <v>189</v>
      </c>
      <c r="B22" s="75">
        <f t="shared" si="10"/>
        <v>16</v>
      </c>
      <c r="C22" s="75">
        <f>C18+C19+C20+C21</f>
        <v>0</v>
      </c>
      <c r="D22" s="75">
        <f>D18+D19+D20+D21</f>
        <v>0</v>
      </c>
      <c r="E22" s="75">
        <f>E18+E19+E20+E21</f>
        <v>0</v>
      </c>
      <c r="F22" s="75">
        <f>F18+F19+F20+F21</f>
        <v>16</v>
      </c>
      <c r="G22" s="75">
        <f t="shared" si="11"/>
        <v>20</v>
      </c>
      <c r="H22" s="75">
        <f>H18+H19+H20+H21</f>
        <v>0</v>
      </c>
      <c r="I22" s="75">
        <f>I18+I19+I20+I21</f>
        <v>0</v>
      </c>
      <c r="J22" s="75">
        <f>J18+J19+J20+J21</f>
        <v>15</v>
      </c>
      <c r="K22" s="75">
        <f>K18+K19+K20+K21</f>
        <v>5</v>
      </c>
      <c r="L22" s="75">
        <f t="shared" si="12"/>
        <v>116</v>
      </c>
      <c r="M22" s="75">
        <f>M18+M19+M20+M21</f>
        <v>59</v>
      </c>
      <c r="N22" s="75">
        <f>N18+N19+N20+N21</f>
        <v>7</v>
      </c>
      <c r="O22" s="75">
        <f>O18+O19+O20+O21</f>
        <v>16</v>
      </c>
      <c r="P22" s="75">
        <f>P18+P19+P20+P21</f>
        <v>34</v>
      </c>
      <c r="Q22" s="75">
        <f t="shared" si="13"/>
        <v>74</v>
      </c>
      <c r="R22" s="75">
        <f>R18+R19+R20+R21</f>
        <v>28</v>
      </c>
      <c r="S22" s="75">
        <f>S18+S19+S20+S21</f>
        <v>7</v>
      </c>
      <c r="T22" s="75">
        <f>T18+T19+T20+T21</f>
        <v>11</v>
      </c>
      <c r="U22" s="75">
        <f>U18+U19+U20+U21</f>
        <v>26</v>
      </c>
      <c r="V22" s="75">
        <f>V18+V19+V20+V21</f>
        <v>2</v>
      </c>
      <c r="W22" s="75">
        <f t="shared" si="14"/>
        <v>226</v>
      </c>
      <c r="X22" s="7"/>
    </row>
    <row r="23" spans="1:24" s="19" customFormat="1" ht="39.950000000000003" customHeight="1">
      <c r="A23" s="121" t="s">
        <v>108</v>
      </c>
      <c r="B23" s="120"/>
      <c r="C23" s="120"/>
      <c r="D23" s="120"/>
      <c r="E23" s="120"/>
      <c r="F23" s="120"/>
      <c r="G23" s="120"/>
      <c r="H23" s="120"/>
      <c r="I23" s="120"/>
      <c r="J23" s="120"/>
      <c r="K23" s="120"/>
      <c r="L23" s="120"/>
      <c r="M23" s="120"/>
      <c r="N23" s="120"/>
      <c r="O23" s="120"/>
      <c r="P23" s="120"/>
      <c r="Q23" s="120"/>
      <c r="R23" s="120"/>
      <c r="S23" s="120"/>
      <c r="T23" s="120"/>
      <c r="U23" s="120"/>
      <c r="V23" s="120"/>
      <c r="W23" s="120"/>
      <c r="X23" s="20"/>
    </row>
    <row r="24" spans="1:24" ht="39.950000000000003" customHeight="1"/>
    <row r="25" spans="1:24" ht="39.950000000000003" customHeight="1"/>
    <row r="26" spans="1:24" ht="39.950000000000003" customHeight="1"/>
    <row r="27" spans="1:24" ht="39.950000000000003" customHeight="1"/>
    <row r="28" spans="1:24" ht="39.950000000000003" customHeight="1"/>
    <row r="29" spans="1:24" ht="39.950000000000003" customHeight="1"/>
    <row r="30" spans="1:24" ht="39.950000000000003" customHeight="1"/>
    <row r="31" spans="1:24" ht="39.950000000000003" customHeight="1"/>
    <row r="32" spans="1:24" ht="39.950000000000003" customHeight="1"/>
    <row r="33" customFormat="1" ht="39.950000000000003" customHeight="1"/>
    <row r="34" customFormat="1" ht="39.950000000000003" customHeight="1"/>
    <row r="35" customFormat="1" ht="39.950000000000003" customHeight="1"/>
    <row r="36" customFormat="1" ht="39.950000000000003" customHeight="1"/>
    <row r="37" customFormat="1" ht="39.950000000000003" customHeight="1"/>
    <row r="38" customFormat="1" ht="39.950000000000003" customHeight="1"/>
    <row r="39" customFormat="1" ht="39.950000000000003" customHeight="1"/>
    <row r="40" customFormat="1" ht="39.950000000000003" customHeight="1"/>
    <row r="41" customFormat="1" ht="39.950000000000003" customHeight="1"/>
    <row r="42" customFormat="1" ht="39.950000000000003" customHeight="1"/>
    <row r="43" customFormat="1" ht="39.950000000000003" customHeight="1"/>
    <row r="44" customFormat="1" ht="39.950000000000003" customHeight="1"/>
    <row r="45" customFormat="1" ht="39.950000000000003" customHeight="1"/>
    <row r="46" customFormat="1" ht="39.950000000000003" customHeight="1"/>
    <row r="47" customFormat="1" ht="39.950000000000003" customHeight="1"/>
    <row r="48" customFormat="1" ht="39.950000000000003" customHeight="1"/>
    <row r="49" customFormat="1" ht="39.950000000000003" customHeight="1"/>
    <row r="50" customFormat="1" ht="39.950000000000003" customHeight="1"/>
    <row r="51" customFormat="1" ht="39.950000000000003" customHeight="1"/>
    <row r="52" customFormat="1" ht="39.950000000000003" customHeight="1"/>
    <row r="53" customFormat="1" ht="39.950000000000003" customHeight="1"/>
    <row r="54" customFormat="1" ht="39.950000000000003" customHeight="1"/>
    <row r="55" customFormat="1" ht="39.950000000000003" customHeight="1"/>
    <row r="56" customFormat="1" ht="39.950000000000003" customHeight="1"/>
    <row r="57" customFormat="1" ht="39.950000000000003" customHeight="1"/>
    <row r="58" customFormat="1" ht="39.950000000000003" customHeight="1"/>
    <row r="59" customFormat="1" ht="39.950000000000003" customHeight="1"/>
    <row r="60" customFormat="1" ht="39.950000000000003" customHeight="1"/>
    <row r="61" customFormat="1" ht="39.950000000000003" customHeight="1"/>
    <row r="62" customFormat="1" ht="39.950000000000003" customHeight="1"/>
    <row r="63" customFormat="1" ht="39.950000000000003" customHeight="1"/>
    <row r="64" customFormat="1" ht="39.950000000000003" customHeight="1"/>
    <row r="65" customFormat="1" ht="39.950000000000003" customHeight="1"/>
    <row r="66" customFormat="1" ht="39.950000000000003" customHeight="1"/>
    <row r="67" customFormat="1" ht="39.950000000000003" customHeight="1"/>
    <row r="68" customFormat="1" ht="39.950000000000003" customHeight="1"/>
    <row r="69" customFormat="1" ht="39.950000000000003" customHeight="1"/>
    <row r="70" customFormat="1" ht="39.950000000000003" customHeight="1"/>
    <row r="71" customFormat="1" ht="39.950000000000003" customHeight="1"/>
    <row r="72" customFormat="1" ht="39.950000000000003" customHeight="1"/>
    <row r="73" customFormat="1" ht="39.950000000000003" customHeight="1"/>
    <row r="74" customFormat="1" ht="39.950000000000003" customHeight="1"/>
    <row r="75" customFormat="1" ht="39.950000000000003" customHeight="1"/>
    <row r="76" customFormat="1" ht="39.950000000000003" customHeight="1"/>
    <row r="77" customFormat="1" ht="39.950000000000003" customHeight="1"/>
    <row r="78" customFormat="1" ht="39.950000000000003" customHeight="1"/>
    <row r="79" customFormat="1" ht="39.950000000000003" customHeight="1"/>
    <row r="80" customFormat="1" ht="39.950000000000003" customHeight="1"/>
    <row r="81" customFormat="1" ht="39.950000000000003" customHeight="1"/>
    <row r="82" customFormat="1" ht="39.950000000000003" customHeight="1"/>
    <row r="83" customFormat="1" ht="39.950000000000003" customHeight="1"/>
    <row r="84" customFormat="1" ht="39.950000000000003" customHeight="1"/>
    <row r="85" customFormat="1" ht="39.950000000000003" customHeight="1"/>
    <row r="86" customFormat="1" ht="39.950000000000003" customHeight="1"/>
    <row r="87" customFormat="1" ht="39.950000000000003" customHeight="1"/>
    <row r="88" customFormat="1" ht="39.950000000000003" customHeight="1"/>
    <row r="89" customFormat="1" ht="39.950000000000003" customHeight="1"/>
    <row r="90" customFormat="1" ht="39.950000000000003" customHeight="1"/>
    <row r="91" customFormat="1" ht="39.950000000000003" customHeight="1"/>
    <row r="92" customFormat="1" ht="39.950000000000003" customHeight="1"/>
    <row r="93" customFormat="1" ht="39.950000000000003" customHeight="1"/>
    <row r="94" customFormat="1" ht="39.950000000000003" customHeight="1"/>
    <row r="95" customFormat="1" ht="39.950000000000003" customHeight="1"/>
    <row r="96" customFormat="1" ht="39.950000000000003" customHeight="1"/>
    <row r="97" customFormat="1" ht="39.950000000000003" customHeight="1"/>
    <row r="98" customFormat="1" ht="39.950000000000003" customHeight="1"/>
    <row r="99" customFormat="1" ht="39.950000000000003" customHeight="1"/>
    <row r="100" customFormat="1" ht="39.950000000000003" customHeight="1"/>
    <row r="101" customFormat="1" ht="39.950000000000003" customHeight="1"/>
    <row r="102" customFormat="1" ht="39.950000000000003" customHeight="1"/>
    <row r="103" customFormat="1" ht="39.950000000000003" customHeight="1"/>
    <row r="104" customFormat="1" ht="39.950000000000003" customHeight="1"/>
    <row r="105" customFormat="1" ht="39.950000000000003" customHeight="1"/>
    <row r="106" customFormat="1" ht="39.950000000000003" customHeight="1"/>
    <row r="107" customFormat="1" ht="39.950000000000003" customHeight="1"/>
    <row r="108" customFormat="1" ht="39.950000000000003" customHeight="1"/>
    <row r="109" customFormat="1" ht="39.950000000000003" customHeight="1"/>
    <row r="110" customFormat="1" ht="39.950000000000003" customHeight="1"/>
    <row r="111" customFormat="1" ht="39.950000000000003" customHeight="1"/>
    <row r="112" customFormat="1" ht="39.950000000000003" customHeight="1"/>
    <row r="113" customFormat="1" ht="39.950000000000003" customHeight="1"/>
    <row r="114" customFormat="1" ht="39.950000000000003" customHeight="1"/>
    <row r="115" customFormat="1" ht="39.950000000000003" customHeight="1"/>
    <row r="116" customFormat="1" ht="39.950000000000003" customHeight="1"/>
    <row r="117" customFormat="1" ht="39.950000000000003" customHeight="1"/>
    <row r="118" customFormat="1" ht="39.950000000000003" customHeight="1"/>
    <row r="119" customFormat="1" ht="39.950000000000003" customHeight="1"/>
    <row r="120" customFormat="1" ht="39.950000000000003" customHeight="1"/>
    <row r="121" customFormat="1" ht="39.950000000000003" customHeight="1"/>
    <row r="122" customFormat="1" ht="39.950000000000003" customHeight="1"/>
    <row r="123" customFormat="1" ht="39.950000000000003" customHeight="1"/>
    <row r="124" customFormat="1" ht="39.950000000000003" customHeight="1"/>
    <row r="125" customFormat="1" ht="39.950000000000003" customHeight="1"/>
    <row r="126" customFormat="1" ht="39.950000000000003" customHeight="1"/>
    <row r="127" customFormat="1" ht="39.950000000000003" customHeight="1"/>
    <row r="128" customFormat="1" ht="39.950000000000003" customHeight="1"/>
    <row r="129" customFormat="1" ht="39.950000000000003" customHeight="1"/>
    <row r="130" customFormat="1" ht="39.950000000000003" customHeight="1"/>
    <row r="131" customFormat="1" ht="39.950000000000003" customHeight="1"/>
    <row r="132" customFormat="1" ht="39.950000000000003" customHeight="1"/>
    <row r="133" customFormat="1" ht="39.950000000000003" customHeight="1"/>
    <row r="134" customFormat="1" ht="39.950000000000003" customHeight="1"/>
    <row r="135" customFormat="1" ht="39.950000000000003" customHeight="1"/>
    <row r="136" customFormat="1" ht="39.950000000000003" customHeight="1"/>
    <row r="137" customFormat="1" ht="39.950000000000003" customHeight="1"/>
    <row r="138" customFormat="1" ht="39.950000000000003" customHeight="1"/>
    <row r="139" customFormat="1" ht="39.950000000000003" customHeight="1"/>
    <row r="140" customFormat="1" ht="39.950000000000003" customHeight="1"/>
    <row r="141" customFormat="1" ht="39.950000000000003" customHeight="1"/>
    <row r="142" customFormat="1" ht="39.950000000000003" customHeight="1"/>
    <row r="143" customFormat="1" ht="39.950000000000003" customHeight="1"/>
    <row r="144" customFormat="1" ht="39.950000000000003" customHeight="1"/>
    <row r="145" customFormat="1" ht="39.950000000000003" customHeight="1"/>
    <row r="146" customFormat="1" ht="39.950000000000003" customHeight="1"/>
    <row r="147" customFormat="1" ht="39.950000000000003" customHeight="1"/>
    <row r="148" customFormat="1" ht="39.950000000000003" customHeight="1"/>
    <row r="149" customFormat="1" ht="39.950000000000003" customHeight="1"/>
    <row r="150" customFormat="1" ht="39.950000000000003" customHeight="1"/>
    <row r="151" customFormat="1" ht="39.950000000000003" customHeight="1"/>
    <row r="152" customFormat="1" ht="39.950000000000003" customHeight="1"/>
    <row r="153" customFormat="1" ht="39.950000000000003" customHeight="1"/>
    <row r="154" customFormat="1" ht="39.950000000000003" customHeight="1"/>
    <row r="155" customFormat="1" ht="39.950000000000003" customHeight="1"/>
    <row r="156" customFormat="1" ht="39.950000000000003" customHeight="1"/>
    <row r="157" customFormat="1" ht="39.950000000000003" customHeight="1"/>
    <row r="158" customFormat="1" ht="39.950000000000003" customHeight="1"/>
    <row r="159" customFormat="1" ht="39.950000000000003" customHeight="1"/>
    <row r="160" customFormat="1" ht="39.950000000000003" customHeight="1"/>
    <row r="161" customFormat="1" ht="39.950000000000003" customHeight="1"/>
    <row r="162" customFormat="1" ht="39.950000000000003" customHeight="1"/>
    <row r="163" customFormat="1" ht="39.950000000000003" customHeight="1"/>
    <row r="164" customFormat="1" ht="39.950000000000003" customHeight="1"/>
    <row r="165" customFormat="1" ht="39.950000000000003" customHeight="1"/>
    <row r="166" customFormat="1" ht="39.950000000000003" customHeight="1"/>
    <row r="167" customFormat="1" ht="39.950000000000003" customHeight="1"/>
    <row r="168" customFormat="1" ht="39.950000000000003" customHeight="1"/>
    <row r="169" customFormat="1" ht="39.950000000000003" customHeight="1"/>
    <row r="170" customFormat="1" ht="39.950000000000003" customHeight="1"/>
    <row r="171" customFormat="1" ht="39.950000000000003" customHeight="1"/>
    <row r="172" customFormat="1" ht="39.950000000000003" customHeight="1"/>
    <row r="173" customFormat="1" ht="39.950000000000003" customHeight="1"/>
    <row r="174" customFormat="1" ht="39.950000000000003" customHeight="1"/>
    <row r="175" customFormat="1" ht="39.950000000000003" customHeight="1"/>
    <row r="176" customFormat="1" ht="39.950000000000003" customHeight="1"/>
    <row r="177" customFormat="1" ht="39.950000000000003" customHeight="1"/>
    <row r="178" customFormat="1" ht="39.950000000000003" customHeight="1"/>
    <row r="179" customFormat="1" ht="39.950000000000003" customHeight="1"/>
    <row r="180" customFormat="1" ht="39.950000000000003" customHeight="1"/>
    <row r="181" customFormat="1" ht="39.950000000000003" customHeight="1"/>
    <row r="182" customFormat="1" ht="39.950000000000003" customHeight="1"/>
    <row r="183" customFormat="1" ht="39.950000000000003" customHeight="1"/>
    <row r="184" customFormat="1" ht="39.950000000000003" customHeight="1"/>
    <row r="185" customFormat="1" ht="39.950000000000003" customHeight="1"/>
    <row r="186" customFormat="1" ht="39.950000000000003" customHeight="1"/>
    <row r="187" customFormat="1" ht="39.950000000000003" customHeight="1"/>
    <row r="188" customFormat="1" ht="39.950000000000003" customHeight="1"/>
    <row r="189" customFormat="1" ht="39.950000000000003" customHeight="1"/>
    <row r="190" customFormat="1" ht="39.950000000000003" customHeight="1"/>
  </sheetData>
  <mergeCells count="1">
    <mergeCell ref="A16:W16"/>
  </mergeCells>
  <pageMargins left="0.74803149606299213" right="0.74803149606299213" top="0.98425196850393704" bottom="0.98425196850393704" header="0.51181102362204722" footer="0.51181102362204722"/>
  <pageSetup paperSize="9" scale="35" firstPageNumber="18" fitToHeight="8" orientation="landscape" useFirstPageNumber="1" r:id="rId1"/>
  <headerFooter alignWithMargins="0">
    <oddFooter>&amp;R Page &amp;P</oddFooter>
  </headerFooter>
  <rowBreaks count="1" manualBreakCount="1">
    <brk id="8" max="22" man="1"/>
  </rowBreaks>
</worksheet>
</file>

<file path=xl/worksheets/sheet8.xml><?xml version="1.0" encoding="utf-8"?>
<worksheet xmlns="http://schemas.openxmlformats.org/spreadsheetml/2006/main" xmlns:r="http://schemas.openxmlformats.org/officeDocument/2006/relationships">
  <sheetPr>
    <tabColor rgb="FF00B050"/>
    <pageSetUpPr fitToPage="1"/>
  </sheetPr>
  <dimension ref="A1:N190"/>
  <sheetViews>
    <sheetView view="pageBreakPreview" zoomScale="55" zoomScaleNormal="65" zoomScaleSheetLayoutView="55" workbookViewId="0">
      <pane ySplit="1" topLeftCell="A2" activePane="bottomLeft" state="frozen"/>
      <selection activeCell="AA20" sqref="AA20"/>
      <selection pane="bottomLeft" activeCell="B2" sqref="B2"/>
    </sheetView>
  </sheetViews>
  <sheetFormatPr defaultRowHeight="12.75"/>
  <cols>
    <col min="1" max="1" width="50.7109375" customWidth="1"/>
    <col min="2" max="2" width="30.7109375" style="9" customWidth="1"/>
    <col min="3" max="6" width="26.7109375" style="9" customWidth="1"/>
    <col min="7" max="7" width="30.7109375" style="9" customWidth="1"/>
    <col min="8" max="9" width="26.7109375" style="9" customWidth="1"/>
    <col min="10" max="10" width="30.7109375" style="9" customWidth="1"/>
    <col min="11" max="12" width="26.7109375" style="9" customWidth="1"/>
    <col min="13" max="13" width="35.7109375" style="9" customWidth="1"/>
    <col min="14" max="14" width="15" style="9" customWidth="1"/>
  </cols>
  <sheetData>
    <row r="1" spans="1:14" ht="249.95" customHeight="1">
      <c r="A1" s="76" t="s">
        <v>191</v>
      </c>
      <c r="B1" s="67" t="s">
        <v>26</v>
      </c>
      <c r="C1" s="68" t="s">
        <v>88</v>
      </c>
      <c r="D1" s="68" t="s">
        <v>87</v>
      </c>
      <c r="E1" s="68" t="s">
        <v>86</v>
      </c>
      <c r="F1" s="68" t="s">
        <v>17</v>
      </c>
      <c r="G1" s="67" t="s">
        <v>30</v>
      </c>
      <c r="H1" s="68" t="s">
        <v>85</v>
      </c>
      <c r="I1" s="68" t="s">
        <v>84</v>
      </c>
      <c r="J1" s="67" t="s">
        <v>83</v>
      </c>
      <c r="K1" s="68" t="s">
        <v>82</v>
      </c>
      <c r="L1" s="69" t="s">
        <v>81</v>
      </c>
      <c r="M1" s="10" t="s">
        <v>25</v>
      </c>
      <c r="N1" s="10"/>
    </row>
    <row r="2" spans="1:14" ht="50.1" customHeight="1">
      <c r="A2" s="79" t="s">
        <v>93</v>
      </c>
      <c r="B2" s="80"/>
      <c r="C2" s="80"/>
      <c r="D2" s="80"/>
      <c r="E2" s="80"/>
      <c r="F2" s="80"/>
      <c r="G2" s="80"/>
      <c r="H2" s="80"/>
      <c r="I2" s="80"/>
      <c r="J2" s="80"/>
      <c r="K2" s="80"/>
      <c r="L2" s="80"/>
      <c r="M2" s="80"/>
      <c r="N2" s="11"/>
    </row>
    <row r="3" spans="1:14" ht="39.950000000000003" customHeight="1">
      <c r="A3" s="163" t="s">
        <v>190</v>
      </c>
      <c r="B3" s="164">
        <f t="shared" ref="B3:B8" si="0">SUM(C3:F3)</f>
        <v>436</v>
      </c>
      <c r="C3" s="164">
        <v>174</v>
      </c>
      <c r="D3" s="164">
        <v>75</v>
      </c>
      <c r="E3" s="164">
        <v>187</v>
      </c>
      <c r="F3" s="164">
        <v>0</v>
      </c>
      <c r="G3" s="164">
        <f t="shared" ref="G3:G8" si="1">SUM(H3:I3)</f>
        <v>370</v>
      </c>
      <c r="H3" s="164">
        <v>152</v>
      </c>
      <c r="I3" s="164">
        <v>218</v>
      </c>
      <c r="J3" s="164">
        <f t="shared" ref="J3:J8" si="2">SUM(K3:L3)</f>
        <v>50</v>
      </c>
      <c r="K3" s="164">
        <v>22</v>
      </c>
      <c r="L3" s="164">
        <v>28</v>
      </c>
      <c r="M3" s="164">
        <f t="shared" ref="M3:M8" si="3">B3+G3+J3</f>
        <v>856</v>
      </c>
      <c r="N3" s="5"/>
    </row>
    <row r="4" spans="1:14" ht="39.950000000000003" customHeight="1">
      <c r="A4" s="72" t="s">
        <v>182</v>
      </c>
      <c r="B4" s="73">
        <f t="shared" si="0"/>
        <v>114</v>
      </c>
      <c r="C4" s="27">
        <v>36</v>
      </c>
      <c r="D4" s="27">
        <v>27</v>
      </c>
      <c r="E4" s="27">
        <v>51</v>
      </c>
      <c r="F4" s="27">
        <v>0</v>
      </c>
      <c r="G4" s="73">
        <f t="shared" si="1"/>
        <v>109</v>
      </c>
      <c r="H4" s="27">
        <v>43</v>
      </c>
      <c r="I4" s="27">
        <v>66</v>
      </c>
      <c r="J4" s="73">
        <f t="shared" si="2"/>
        <v>15</v>
      </c>
      <c r="K4" s="27">
        <v>2</v>
      </c>
      <c r="L4" s="27">
        <v>13</v>
      </c>
      <c r="M4" s="5">
        <f t="shared" si="3"/>
        <v>238</v>
      </c>
      <c r="N4" s="5"/>
    </row>
    <row r="5" spans="1:14" ht="39.950000000000003" customHeight="1">
      <c r="A5" s="72" t="s">
        <v>183</v>
      </c>
      <c r="B5" s="73">
        <f t="shared" si="0"/>
        <v>113</v>
      </c>
      <c r="C5" s="27">
        <v>39</v>
      </c>
      <c r="D5" s="27">
        <v>26</v>
      </c>
      <c r="E5" s="27">
        <v>48</v>
      </c>
      <c r="F5" s="27">
        <v>0</v>
      </c>
      <c r="G5" s="73">
        <f t="shared" si="1"/>
        <v>91</v>
      </c>
      <c r="H5" s="27">
        <v>48</v>
      </c>
      <c r="I5" s="27">
        <v>43</v>
      </c>
      <c r="J5" s="73">
        <f t="shared" si="2"/>
        <v>7</v>
      </c>
      <c r="K5" s="27">
        <v>0</v>
      </c>
      <c r="L5" s="27">
        <v>7</v>
      </c>
      <c r="M5" s="5">
        <f t="shared" si="3"/>
        <v>211</v>
      </c>
      <c r="N5" s="5"/>
    </row>
    <row r="6" spans="1:14" ht="39.950000000000003" customHeight="1">
      <c r="A6" s="72" t="s">
        <v>187</v>
      </c>
      <c r="B6" s="73">
        <f t="shared" si="0"/>
        <v>0</v>
      </c>
      <c r="C6" s="27"/>
      <c r="D6" s="27"/>
      <c r="E6" s="27"/>
      <c r="F6" s="27"/>
      <c r="G6" s="73">
        <f t="shared" si="1"/>
        <v>0</v>
      </c>
      <c r="H6" s="27"/>
      <c r="I6" s="27"/>
      <c r="J6" s="73">
        <f t="shared" si="2"/>
        <v>0</v>
      </c>
      <c r="K6" s="27"/>
      <c r="L6" s="27"/>
      <c r="M6" s="5">
        <f t="shared" si="3"/>
        <v>0</v>
      </c>
      <c r="N6" s="5"/>
    </row>
    <row r="7" spans="1:14" ht="39.950000000000003" customHeight="1">
      <c r="A7" s="72" t="s">
        <v>188</v>
      </c>
      <c r="B7" s="73">
        <f t="shared" si="0"/>
        <v>0</v>
      </c>
      <c r="C7" s="27"/>
      <c r="D7" s="27"/>
      <c r="E7" s="27"/>
      <c r="F7" s="27"/>
      <c r="G7" s="73">
        <f t="shared" si="1"/>
        <v>0</v>
      </c>
      <c r="H7" s="27"/>
      <c r="I7" s="27"/>
      <c r="J7" s="73">
        <f t="shared" si="2"/>
        <v>0</v>
      </c>
      <c r="K7" s="27"/>
      <c r="L7" s="27"/>
      <c r="M7" s="5">
        <f t="shared" si="3"/>
        <v>0</v>
      </c>
      <c r="N7" s="5"/>
    </row>
    <row r="8" spans="1:14" ht="39.950000000000003" customHeight="1">
      <c r="A8" s="74" t="s">
        <v>189</v>
      </c>
      <c r="B8" s="75">
        <f t="shared" si="0"/>
        <v>227</v>
      </c>
      <c r="C8" s="75">
        <f>C4+C5+C6+C7</f>
        <v>75</v>
      </c>
      <c r="D8" s="75">
        <f>D4+D5+D6+D7</f>
        <v>53</v>
      </c>
      <c r="E8" s="75">
        <f>E4+E5+E6+E7</f>
        <v>99</v>
      </c>
      <c r="F8" s="75">
        <f>F4+F5+F6+F7</f>
        <v>0</v>
      </c>
      <c r="G8" s="75">
        <f t="shared" si="1"/>
        <v>200</v>
      </c>
      <c r="H8" s="75">
        <f>H4+H5+H6+H7</f>
        <v>91</v>
      </c>
      <c r="I8" s="75">
        <f>I4+I5+I6+I7</f>
        <v>109</v>
      </c>
      <c r="J8" s="75">
        <f t="shared" si="2"/>
        <v>22</v>
      </c>
      <c r="K8" s="75">
        <f>K4+K5+K6+K7</f>
        <v>2</v>
      </c>
      <c r="L8" s="75">
        <f>L4+L5+L6+L7</f>
        <v>20</v>
      </c>
      <c r="M8" s="75">
        <f t="shared" si="3"/>
        <v>449</v>
      </c>
      <c r="N8" s="5"/>
    </row>
    <row r="9" spans="1:14" ht="50.1" customHeight="1">
      <c r="A9" s="79" t="s">
        <v>94</v>
      </c>
      <c r="B9" s="80"/>
      <c r="C9" s="80"/>
      <c r="D9" s="80"/>
      <c r="E9" s="80"/>
      <c r="F9" s="80"/>
      <c r="G9" s="80"/>
      <c r="H9" s="80"/>
      <c r="I9" s="80"/>
      <c r="J9" s="80"/>
      <c r="K9" s="80"/>
      <c r="L9" s="80"/>
      <c r="M9" s="80"/>
      <c r="N9" s="11"/>
    </row>
    <row r="10" spans="1:14" ht="39.950000000000003" customHeight="1">
      <c r="A10" s="163" t="s">
        <v>190</v>
      </c>
      <c r="B10" s="164">
        <f t="shared" ref="B10:B15" si="4">SUM(C10:F10)</f>
        <v>133</v>
      </c>
      <c r="C10" s="164">
        <v>55</v>
      </c>
      <c r="D10" s="164">
        <v>19</v>
      </c>
      <c r="E10" s="164">
        <v>59</v>
      </c>
      <c r="F10" s="164">
        <v>0</v>
      </c>
      <c r="G10" s="164">
        <f t="shared" ref="G10:G15" si="5">SUM(H10:I10)</f>
        <v>82</v>
      </c>
      <c r="H10" s="164">
        <v>36</v>
      </c>
      <c r="I10" s="164">
        <v>46</v>
      </c>
      <c r="J10" s="164">
        <f t="shared" ref="J10:J15" si="6">SUM(K10:L10)</f>
        <v>28</v>
      </c>
      <c r="K10" s="164">
        <v>20</v>
      </c>
      <c r="L10" s="164">
        <v>8</v>
      </c>
      <c r="M10" s="164">
        <f t="shared" ref="M10:M15" si="7">B10+G10+J10</f>
        <v>243</v>
      </c>
      <c r="N10" s="5"/>
    </row>
    <row r="11" spans="1:14" s="1" customFormat="1" ht="39.950000000000003" customHeight="1">
      <c r="A11" s="72" t="s">
        <v>182</v>
      </c>
      <c r="B11" s="73">
        <f t="shared" si="4"/>
        <v>23</v>
      </c>
      <c r="C11" s="27">
        <v>5</v>
      </c>
      <c r="D11" s="27">
        <v>8</v>
      </c>
      <c r="E11" s="27">
        <v>10</v>
      </c>
      <c r="F11" s="27">
        <v>0</v>
      </c>
      <c r="G11" s="73">
        <f t="shared" si="5"/>
        <v>40</v>
      </c>
      <c r="H11" s="27">
        <v>15</v>
      </c>
      <c r="I11" s="27">
        <v>25</v>
      </c>
      <c r="J11" s="73">
        <f t="shared" si="6"/>
        <v>4</v>
      </c>
      <c r="K11" s="27">
        <v>2</v>
      </c>
      <c r="L11" s="27">
        <v>2</v>
      </c>
      <c r="M11" s="5">
        <f t="shared" si="7"/>
        <v>67</v>
      </c>
      <c r="N11" s="7"/>
    </row>
    <row r="12" spans="1:14" ht="39.950000000000003" customHeight="1">
      <c r="A12" s="72" t="s">
        <v>183</v>
      </c>
      <c r="B12" s="73">
        <f t="shared" si="4"/>
        <v>30</v>
      </c>
      <c r="C12" s="27">
        <v>10</v>
      </c>
      <c r="D12" s="27">
        <v>2</v>
      </c>
      <c r="E12" s="27">
        <v>18</v>
      </c>
      <c r="F12" s="27">
        <v>0</v>
      </c>
      <c r="G12" s="73">
        <f t="shared" si="5"/>
        <v>27</v>
      </c>
      <c r="H12" s="27">
        <v>16</v>
      </c>
      <c r="I12" s="27">
        <v>11</v>
      </c>
      <c r="J12" s="73">
        <f t="shared" si="6"/>
        <v>6</v>
      </c>
      <c r="K12" s="27">
        <v>1</v>
      </c>
      <c r="L12" s="27">
        <v>5</v>
      </c>
      <c r="M12" s="5">
        <f t="shared" si="7"/>
        <v>63</v>
      </c>
      <c r="N12" s="5"/>
    </row>
    <row r="13" spans="1:14" s="1" customFormat="1" ht="39.950000000000003" customHeight="1">
      <c r="A13" s="72" t="s">
        <v>187</v>
      </c>
      <c r="B13" s="73">
        <f t="shared" si="4"/>
        <v>0</v>
      </c>
      <c r="C13" s="27"/>
      <c r="D13" s="27"/>
      <c r="E13" s="27"/>
      <c r="F13" s="27"/>
      <c r="G13" s="73">
        <f t="shared" si="5"/>
        <v>0</v>
      </c>
      <c r="H13" s="27"/>
      <c r="I13" s="27"/>
      <c r="J13" s="73">
        <f t="shared" si="6"/>
        <v>0</v>
      </c>
      <c r="K13" s="27"/>
      <c r="L13" s="27"/>
      <c r="M13" s="5">
        <f t="shared" si="7"/>
        <v>0</v>
      </c>
      <c r="N13" s="7"/>
    </row>
    <row r="14" spans="1:14" ht="39.950000000000003" customHeight="1">
      <c r="A14" s="72" t="s">
        <v>188</v>
      </c>
      <c r="B14" s="73">
        <f t="shared" si="4"/>
        <v>0</v>
      </c>
      <c r="C14" s="27"/>
      <c r="D14" s="27"/>
      <c r="E14" s="27"/>
      <c r="F14" s="27"/>
      <c r="G14" s="73">
        <f t="shared" si="5"/>
        <v>0</v>
      </c>
      <c r="H14" s="27"/>
      <c r="I14" s="27"/>
      <c r="J14" s="73">
        <f t="shared" si="6"/>
        <v>0</v>
      </c>
      <c r="K14" s="27"/>
      <c r="L14" s="27"/>
      <c r="M14" s="5">
        <f t="shared" si="7"/>
        <v>0</v>
      </c>
      <c r="N14" s="5"/>
    </row>
    <row r="15" spans="1:14" s="1" customFormat="1" ht="39.950000000000003" customHeight="1">
      <c r="A15" s="74" t="s">
        <v>189</v>
      </c>
      <c r="B15" s="75">
        <f t="shared" si="4"/>
        <v>53</v>
      </c>
      <c r="C15" s="75">
        <f>C11+C12+C13+C14</f>
        <v>15</v>
      </c>
      <c r="D15" s="75">
        <f>D11+D12+D13+D14</f>
        <v>10</v>
      </c>
      <c r="E15" s="75">
        <f>E11+E12+E13+E14</f>
        <v>28</v>
      </c>
      <c r="F15" s="75">
        <f>F11+F12+F13+F14</f>
        <v>0</v>
      </c>
      <c r="G15" s="75">
        <f t="shared" si="5"/>
        <v>67</v>
      </c>
      <c r="H15" s="75">
        <f>H11+H12+H13+H14</f>
        <v>31</v>
      </c>
      <c r="I15" s="75">
        <f>I11+I12+I13+I14</f>
        <v>36</v>
      </c>
      <c r="J15" s="75">
        <f t="shared" si="6"/>
        <v>10</v>
      </c>
      <c r="K15" s="75">
        <f>K11+K12+K13+K14</f>
        <v>3</v>
      </c>
      <c r="L15" s="75">
        <f>L11+L12+L13+L14</f>
        <v>7</v>
      </c>
      <c r="M15" s="75">
        <f t="shared" si="7"/>
        <v>130</v>
      </c>
      <c r="N15" s="7"/>
    </row>
    <row r="16" spans="1:14" s="8" customFormat="1" ht="50.1" customHeight="1">
      <c r="A16" s="266" t="s">
        <v>95</v>
      </c>
      <c r="B16" s="266"/>
      <c r="C16" s="266"/>
      <c r="D16" s="266"/>
      <c r="E16" s="266"/>
      <c r="F16" s="266"/>
      <c r="G16" s="266"/>
      <c r="H16" s="266"/>
      <c r="I16" s="266"/>
      <c r="J16" s="266"/>
      <c r="K16" s="266"/>
      <c r="L16" s="266"/>
      <c r="M16" s="266"/>
      <c r="N16" s="12"/>
    </row>
    <row r="17" spans="1:14" ht="39.950000000000003" customHeight="1">
      <c r="A17" s="163" t="s">
        <v>190</v>
      </c>
      <c r="B17" s="164">
        <f t="shared" ref="B17:B22" si="8">SUM(C17:F17)</f>
        <v>1004</v>
      </c>
      <c r="C17" s="164">
        <v>310</v>
      </c>
      <c r="D17" s="164">
        <v>180</v>
      </c>
      <c r="E17" s="164">
        <v>514</v>
      </c>
      <c r="F17" s="164">
        <v>0</v>
      </c>
      <c r="G17" s="164">
        <f t="shared" ref="G17:G22" si="9">SUM(H17:I17)</f>
        <v>586</v>
      </c>
      <c r="H17" s="164">
        <v>261</v>
      </c>
      <c r="I17" s="164">
        <v>325</v>
      </c>
      <c r="J17" s="164">
        <f t="shared" ref="J17:J22" si="10">SUM(K17:L17)</f>
        <v>90</v>
      </c>
      <c r="K17" s="164">
        <v>82</v>
      </c>
      <c r="L17" s="164">
        <v>8</v>
      </c>
      <c r="M17" s="164">
        <f t="shared" ref="M17:M22" si="11">B17+G17+J17</f>
        <v>1680</v>
      </c>
      <c r="N17" s="5"/>
    </row>
    <row r="18" spans="1:14" ht="39.950000000000003" customHeight="1">
      <c r="A18" s="72" t="s">
        <v>182</v>
      </c>
      <c r="B18" s="14">
        <f t="shared" si="8"/>
        <v>183</v>
      </c>
      <c r="C18" s="27">
        <v>103</v>
      </c>
      <c r="D18" s="27">
        <v>21</v>
      </c>
      <c r="E18" s="27">
        <v>59</v>
      </c>
      <c r="F18" s="27">
        <v>0</v>
      </c>
      <c r="G18" s="14">
        <f t="shared" si="9"/>
        <v>370</v>
      </c>
      <c r="H18" s="27">
        <v>183</v>
      </c>
      <c r="I18" s="27">
        <v>187</v>
      </c>
      <c r="J18" s="14">
        <f t="shared" si="10"/>
        <v>57</v>
      </c>
      <c r="K18" s="27">
        <v>46</v>
      </c>
      <c r="L18" s="27">
        <v>11</v>
      </c>
      <c r="M18" s="5">
        <f t="shared" si="11"/>
        <v>610</v>
      </c>
      <c r="N18" s="7"/>
    </row>
    <row r="19" spans="1:14" ht="39.950000000000003" customHeight="1">
      <c r="A19" s="72" t="s">
        <v>183</v>
      </c>
      <c r="B19" s="14">
        <f t="shared" si="8"/>
        <v>271</v>
      </c>
      <c r="C19" s="27">
        <v>29</v>
      </c>
      <c r="D19" s="27">
        <v>8</v>
      </c>
      <c r="E19" s="27">
        <v>234</v>
      </c>
      <c r="F19" s="27">
        <v>0</v>
      </c>
      <c r="G19" s="14">
        <f t="shared" si="9"/>
        <v>300</v>
      </c>
      <c r="H19" s="27">
        <v>213</v>
      </c>
      <c r="I19" s="27">
        <v>87</v>
      </c>
      <c r="J19" s="14">
        <f t="shared" si="10"/>
        <v>11</v>
      </c>
      <c r="K19" s="27">
        <v>2</v>
      </c>
      <c r="L19" s="27">
        <v>9</v>
      </c>
      <c r="M19" s="5">
        <f t="shared" si="11"/>
        <v>582</v>
      </c>
      <c r="N19" s="5"/>
    </row>
    <row r="20" spans="1:14" ht="39.950000000000003" customHeight="1">
      <c r="A20" s="72" t="s">
        <v>187</v>
      </c>
      <c r="B20" s="14">
        <f t="shared" si="8"/>
        <v>0</v>
      </c>
      <c r="C20" s="27"/>
      <c r="D20" s="27"/>
      <c r="E20" s="27"/>
      <c r="F20" s="27"/>
      <c r="G20" s="14">
        <f t="shared" si="9"/>
        <v>0</v>
      </c>
      <c r="H20" s="27"/>
      <c r="I20" s="27"/>
      <c r="J20" s="14">
        <f t="shared" si="10"/>
        <v>0</v>
      </c>
      <c r="K20" s="27"/>
      <c r="L20" s="27"/>
      <c r="M20" s="5">
        <f t="shared" si="11"/>
        <v>0</v>
      </c>
      <c r="N20" s="7"/>
    </row>
    <row r="21" spans="1:14" ht="39.950000000000003" customHeight="1">
      <c r="A21" s="72" t="s">
        <v>188</v>
      </c>
      <c r="B21" s="14">
        <f t="shared" si="8"/>
        <v>0</v>
      </c>
      <c r="C21" s="27"/>
      <c r="D21" s="27"/>
      <c r="E21" s="27"/>
      <c r="F21" s="27"/>
      <c r="G21" s="14">
        <f t="shared" si="9"/>
        <v>0</v>
      </c>
      <c r="H21" s="27"/>
      <c r="I21" s="27"/>
      <c r="J21" s="14">
        <f t="shared" si="10"/>
        <v>0</v>
      </c>
      <c r="K21" s="27"/>
      <c r="L21" s="27"/>
      <c r="M21" s="5">
        <f t="shared" si="11"/>
        <v>0</v>
      </c>
      <c r="N21" s="5"/>
    </row>
    <row r="22" spans="1:14" ht="39.950000000000003" customHeight="1">
      <c r="A22" s="74" t="s">
        <v>189</v>
      </c>
      <c r="B22" s="75">
        <f t="shared" si="8"/>
        <v>454</v>
      </c>
      <c r="C22" s="75">
        <f>C18+C19+C20+C21</f>
        <v>132</v>
      </c>
      <c r="D22" s="75">
        <f>D18+D19+D20+D21</f>
        <v>29</v>
      </c>
      <c r="E22" s="75">
        <f>E18+E19+E20+E21</f>
        <v>293</v>
      </c>
      <c r="F22" s="75">
        <f>F18+F19+F20+F21</f>
        <v>0</v>
      </c>
      <c r="G22" s="75">
        <f t="shared" si="9"/>
        <v>670</v>
      </c>
      <c r="H22" s="75">
        <f>H18+H19+H20+H21</f>
        <v>396</v>
      </c>
      <c r="I22" s="75">
        <f>I18+I19+I20+I21</f>
        <v>274</v>
      </c>
      <c r="J22" s="75">
        <f t="shared" si="10"/>
        <v>68</v>
      </c>
      <c r="K22" s="75">
        <f>K18+K19+K20+K21</f>
        <v>48</v>
      </c>
      <c r="L22" s="75">
        <f>L18+L19+L20+L21</f>
        <v>20</v>
      </c>
      <c r="M22" s="75">
        <f t="shared" si="11"/>
        <v>1192</v>
      </c>
      <c r="N22" s="7"/>
    </row>
    <row r="23" spans="1:14" s="19" customFormat="1" ht="39.950000000000003" customHeight="1">
      <c r="A23" s="121" t="s">
        <v>80</v>
      </c>
      <c r="B23" s="120"/>
      <c r="C23" s="120"/>
      <c r="D23" s="120"/>
      <c r="E23" s="120"/>
      <c r="F23" s="120"/>
      <c r="G23" s="120"/>
      <c r="H23" s="120"/>
      <c r="I23" s="120"/>
      <c r="J23" s="120"/>
      <c r="K23" s="120"/>
      <c r="L23" s="120"/>
      <c r="M23" s="120"/>
      <c r="N23" s="20"/>
    </row>
    <row r="24" spans="1:14" ht="39.950000000000003" customHeight="1"/>
    <row r="25" spans="1:14" ht="39.950000000000003" customHeight="1"/>
    <row r="26" spans="1:14" ht="39.950000000000003" customHeight="1"/>
    <row r="27" spans="1:14" ht="39.950000000000003" customHeight="1"/>
    <row r="28" spans="1:14" ht="39.950000000000003" customHeight="1"/>
    <row r="29" spans="1:14" ht="39.950000000000003" customHeight="1"/>
    <row r="30" spans="1:14" ht="39.950000000000003" customHeight="1"/>
    <row r="31" spans="1:14" ht="39.950000000000003" customHeight="1"/>
    <row r="32" spans="1:14" ht="39.950000000000003" customHeight="1"/>
    <row r="33" customFormat="1" ht="39.950000000000003" customHeight="1"/>
    <row r="34" customFormat="1" ht="39.950000000000003" customHeight="1"/>
    <row r="35" customFormat="1" ht="39.950000000000003" customHeight="1"/>
    <row r="36" customFormat="1" ht="39.950000000000003" customHeight="1"/>
    <row r="37" customFormat="1" ht="39.950000000000003" customHeight="1"/>
    <row r="38" customFormat="1" ht="39.950000000000003" customHeight="1"/>
    <row r="39" customFormat="1" ht="39.950000000000003" customHeight="1"/>
    <row r="40" customFormat="1" ht="39.950000000000003" customHeight="1"/>
    <row r="41" customFormat="1" ht="39.950000000000003" customHeight="1"/>
    <row r="42" customFormat="1" ht="39.950000000000003" customHeight="1"/>
    <row r="43" customFormat="1" ht="39.950000000000003" customHeight="1"/>
    <row r="44" customFormat="1" ht="39.950000000000003" customHeight="1"/>
    <row r="45" customFormat="1" ht="39.950000000000003" customHeight="1"/>
    <row r="46" customFormat="1" ht="39.950000000000003" customHeight="1"/>
    <row r="47" customFormat="1" ht="39.950000000000003" customHeight="1"/>
    <row r="48" customFormat="1" ht="39.950000000000003" customHeight="1"/>
    <row r="49" customFormat="1" ht="39.950000000000003" customHeight="1"/>
    <row r="50" customFormat="1" ht="39.950000000000003" customHeight="1"/>
    <row r="51" customFormat="1" ht="39.950000000000003" customHeight="1"/>
    <row r="52" customFormat="1" ht="39.950000000000003" customHeight="1"/>
    <row r="53" customFormat="1" ht="39.950000000000003" customHeight="1"/>
    <row r="54" customFormat="1" ht="39.950000000000003" customHeight="1"/>
    <row r="55" customFormat="1" ht="39.950000000000003" customHeight="1"/>
    <row r="56" customFormat="1" ht="39.950000000000003" customHeight="1"/>
    <row r="57" customFormat="1" ht="39.950000000000003" customHeight="1"/>
    <row r="58" customFormat="1" ht="39.950000000000003" customHeight="1"/>
    <row r="59" customFormat="1" ht="39.950000000000003" customHeight="1"/>
    <row r="60" customFormat="1" ht="39.950000000000003" customHeight="1"/>
    <row r="61" customFormat="1" ht="39.950000000000003" customHeight="1"/>
    <row r="62" customFormat="1" ht="39.950000000000003" customHeight="1"/>
    <row r="63" customFormat="1" ht="39.950000000000003" customHeight="1"/>
    <row r="64" customFormat="1" ht="39.950000000000003" customHeight="1"/>
    <row r="65" customFormat="1" ht="39.950000000000003" customHeight="1"/>
    <row r="66" customFormat="1" ht="39.950000000000003" customHeight="1"/>
    <row r="67" customFormat="1" ht="39.950000000000003" customHeight="1"/>
    <row r="68" customFormat="1" ht="39.950000000000003" customHeight="1"/>
    <row r="69" customFormat="1" ht="39.950000000000003" customHeight="1"/>
    <row r="70" customFormat="1" ht="39.950000000000003" customHeight="1"/>
    <row r="71" customFormat="1" ht="39.950000000000003" customHeight="1"/>
    <row r="72" customFormat="1" ht="39.950000000000003" customHeight="1"/>
    <row r="73" customFormat="1" ht="39.950000000000003" customHeight="1"/>
    <row r="74" customFormat="1" ht="39.950000000000003" customHeight="1"/>
    <row r="75" customFormat="1" ht="39.950000000000003" customHeight="1"/>
    <row r="76" customFormat="1" ht="39.950000000000003" customHeight="1"/>
    <row r="77" customFormat="1" ht="39.950000000000003" customHeight="1"/>
    <row r="78" customFormat="1" ht="39.950000000000003" customHeight="1"/>
    <row r="79" customFormat="1" ht="39.950000000000003" customHeight="1"/>
    <row r="80" customFormat="1" ht="39.950000000000003" customHeight="1"/>
    <row r="81" customFormat="1" ht="39.950000000000003" customHeight="1"/>
    <row r="82" customFormat="1" ht="39.950000000000003" customHeight="1"/>
    <row r="83" customFormat="1" ht="39.950000000000003" customHeight="1"/>
    <row r="84" customFormat="1" ht="39.950000000000003" customHeight="1"/>
    <row r="85" customFormat="1" ht="39.950000000000003" customHeight="1"/>
    <row r="86" customFormat="1" ht="39.950000000000003" customHeight="1"/>
    <row r="87" customFormat="1" ht="39.950000000000003" customHeight="1"/>
    <row r="88" customFormat="1" ht="39.950000000000003" customHeight="1"/>
    <row r="89" customFormat="1" ht="39.950000000000003" customHeight="1"/>
    <row r="90" customFormat="1" ht="39.950000000000003" customHeight="1"/>
    <row r="91" customFormat="1" ht="39.950000000000003" customHeight="1"/>
    <row r="92" customFormat="1" ht="39.950000000000003" customHeight="1"/>
    <row r="93" customFormat="1" ht="39.950000000000003" customHeight="1"/>
    <row r="94" customFormat="1" ht="39.950000000000003" customHeight="1"/>
    <row r="95" customFormat="1" ht="39.950000000000003" customHeight="1"/>
    <row r="96" customFormat="1" ht="39.950000000000003" customHeight="1"/>
    <row r="97" customFormat="1" ht="39.950000000000003" customHeight="1"/>
    <row r="98" customFormat="1" ht="39.950000000000003" customHeight="1"/>
    <row r="99" customFormat="1" ht="39.950000000000003" customHeight="1"/>
    <row r="100" customFormat="1" ht="39.950000000000003" customHeight="1"/>
    <row r="101" customFormat="1" ht="39.950000000000003" customHeight="1"/>
    <row r="102" customFormat="1" ht="39.950000000000003" customHeight="1"/>
    <row r="103" customFormat="1" ht="39.950000000000003" customHeight="1"/>
    <row r="104" customFormat="1" ht="39.950000000000003" customHeight="1"/>
    <row r="105" customFormat="1" ht="39.950000000000003" customHeight="1"/>
    <row r="106" customFormat="1" ht="39.950000000000003" customHeight="1"/>
    <row r="107" customFormat="1" ht="39.950000000000003" customHeight="1"/>
    <row r="108" customFormat="1" ht="39.950000000000003" customHeight="1"/>
    <row r="109" customFormat="1" ht="39.950000000000003" customHeight="1"/>
    <row r="110" customFormat="1" ht="39.950000000000003" customHeight="1"/>
    <row r="111" customFormat="1" ht="39.950000000000003" customHeight="1"/>
    <row r="112" customFormat="1" ht="39.950000000000003" customHeight="1"/>
    <row r="113" customFormat="1" ht="39.950000000000003" customHeight="1"/>
    <row r="114" customFormat="1" ht="39.950000000000003" customHeight="1"/>
    <row r="115" customFormat="1" ht="39.950000000000003" customHeight="1"/>
    <row r="116" customFormat="1" ht="39.950000000000003" customHeight="1"/>
    <row r="117" customFormat="1" ht="39.950000000000003" customHeight="1"/>
    <row r="118" customFormat="1" ht="39.950000000000003" customHeight="1"/>
    <row r="119" customFormat="1" ht="39.950000000000003" customHeight="1"/>
    <row r="120" customFormat="1" ht="39.950000000000003" customHeight="1"/>
    <row r="121" customFormat="1" ht="39.950000000000003" customHeight="1"/>
    <row r="122" customFormat="1" ht="39.950000000000003" customHeight="1"/>
    <row r="123" customFormat="1" ht="39.950000000000003" customHeight="1"/>
    <row r="124" customFormat="1" ht="39.950000000000003" customHeight="1"/>
    <row r="125" customFormat="1" ht="39.950000000000003" customHeight="1"/>
    <row r="126" customFormat="1" ht="39.950000000000003" customHeight="1"/>
    <row r="127" customFormat="1" ht="39.950000000000003" customHeight="1"/>
    <row r="128" customFormat="1" ht="39.950000000000003" customHeight="1"/>
    <row r="129" customFormat="1" ht="39.950000000000003" customHeight="1"/>
    <row r="130" customFormat="1" ht="39.950000000000003" customHeight="1"/>
    <row r="131" customFormat="1" ht="39.950000000000003" customHeight="1"/>
    <row r="132" customFormat="1" ht="39.950000000000003" customHeight="1"/>
    <row r="133" customFormat="1" ht="39.950000000000003" customHeight="1"/>
    <row r="134" customFormat="1" ht="39.950000000000003" customHeight="1"/>
    <row r="135" customFormat="1" ht="39.950000000000003" customHeight="1"/>
    <row r="136" customFormat="1" ht="39.950000000000003" customHeight="1"/>
    <row r="137" customFormat="1" ht="39.950000000000003" customHeight="1"/>
    <row r="138" customFormat="1" ht="39.950000000000003" customHeight="1"/>
    <row r="139" customFormat="1" ht="39.950000000000003" customHeight="1"/>
    <row r="140" customFormat="1" ht="39.950000000000003" customHeight="1"/>
    <row r="141" customFormat="1" ht="39.950000000000003" customHeight="1"/>
    <row r="142" customFormat="1" ht="39.950000000000003" customHeight="1"/>
    <row r="143" customFormat="1" ht="39.950000000000003" customHeight="1"/>
    <row r="144" customFormat="1" ht="39.950000000000003" customHeight="1"/>
    <row r="145" customFormat="1" ht="39.950000000000003" customHeight="1"/>
    <row r="146" customFormat="1" ht="39.950000000000003" customHeight="1"/>
    <row r="147" customFormat="1" ht="39.950000000000003" customHeight="1"/>
    <row r="148" customFormat="1" ht="39.950000000000003" customHeight="1"/>
    <row r="149" customFormat="1" ht="39.950000000000003" customHeight="1"/>
    <row r="150" customFormat="1" ht="39.950000000000003" customHeight="1"/>
    <row r="151" customFormat="1" ht="39.950000000000003" customHeight="1"/>
    <row r="152" customFormat="1" ht="39.950000000000003" customHeight="1"/>
    <row r="153" customFormat="1" ht="39.950000000000003" customHeight="1"/>
    <row r="154" customFormat="1" ht="39.950000000000003" customHeight="1"/>
    <row r="155" customFormat="1" ht="39.950000000000003" customHeight="1"/>
    <row r="156" customFormat="1" ht="39.950000000000003" customHeight="1"/>
    <row r="157" customFormat="1" ht="39.950000000000003" customHeight="1"/>
    <row r="158" customFormat="1" ht="39.950000000000003" customHeight="1"/>
    <row r="159" customFormat="1" ht="39.950000000000003" customHeight="1"/>
    <row r="160" customFormat="1" ht="39.950000000000003" customHeight="1"/>
    <row r="161" customFormat="1" ht="39.950000000000003" customHeight="1"/>
    <row r="162" customFormat="1" ht="39.950000000000003" customHeight="1"/>
    <row r="163" customFormat="1" ht="39.950000000000003" customHeight="1"/>
    <row r="164" customFormat="1" ht="39.950000000000003" customHeight="1"/>
    <row r="165" customFormat="1" ht="39.950000000000003" customHeight="1"/>
    <row r="166" customFormat="1" ht="39.950000000000003" customHeight="1"/>
    <row r="167" customFormat="1" ht="39.950000000000003" customHeight="1"/>
    <row r="168" customFormat="1" ht="39.950000000000003" customHeight="1"/>
    <row r="169" customFormat="1" ht="39.950000000000003" customHeight="1"/>
    <row r="170" customFormat="1" ht="39.950000000000003" customHeight="1"/>
    <row r="171" customFormat="1" ht="39.950000000000003" customHeight="1"/>
    <row r="172" customFormat="1" ht="39.950000000000003" customHeight="1"/>
    <row r="173" customFormat="1" ht="39.950000000000003" customHeight="1"/>
    <row r="174" customFormat="1" ht="39.950000000000003" customHeight="1"/>
    <row r="175" customFormat="1" ht="39.950000000000003" customHeight="1"/>
    <row r="176" customFormat="1" ht="39.950000000000003" customHeight="1"/>
    <row r="177" customFormat="1" ht="39.950000000000003" customHeight="1"/>
    <row r="178" customFormat="1" ht="39.950000000000003" customHeight="1"/>
    <row r="179" customFormat="1" ht="39.950000000000003" customHeight="1"/>
    <row r="180" customFormat="1" ht="39.950000000000003" customHeight="1"/>
    <row r="181" customFormat="1" ht="39.950000000000003" customHeight="1"/>
    <row r="182" customFormat="1" ht="39.950000000000003" customHeight="1"/>
    <row r="183" customFormat="1" ht="39.950000000000003" customHeight="1"/>
    <row r="184" customFormat="1" ht="39.950000000000003" customHeight="1"/>
    <row r="185" customFormat="1" ht="39.950000000000003" customHeight="1"/>
    <row r="186" customFormat="1" ht="39.950000000000003" customHeight="1"/>
    <row r="187" customFormat="1" ht="39.950000000000003" customHeight="1"/>
    <row r="188" customFormat="1" ht="39.950000000000003" customHeight="1"/>
    <row r="189" customFormat="1" ht="39.950000000000003" customHeight="1"/>
    <row r="190" customFormat="1" ht="39.950000000000003" customHeight="1"/>
  </sheetData>
  <mergeCells count="1">
    <mergeCell ref="A16:M16"/>
  </mergeCells>
  <pageMargins left="0.74803149606299213" right="0.74803149606299213" top="0.98425196850393704" bottom="0.98425196850393704" header="0.51181102362204722" footer="0.51181102362204722"/>
  <pageSetup paperSize="9" scale="33" firstPageNumber="19" orientation="landscape" useFirstPageNumber="1" r:id="rId1"/>
  <headerFooter alignWithMargins="0">
    <oddFooter>&amp;R Page &amp;P</oddFooter>
  </headerFooter>
  <rowBreaks count="1" manualBreakCount="1">
    <brk id="15" max="12" man="1"/>
  </rowBreaks>
</worksheet>
</file>

<file path=xl/worksheets/sheet9.xml><?xml version="1.0" encoding="utf-8"?>
<worksheet xmlns="http://schemas.openxmlformats.org/spreadsheetml/2006/main" xmlns:r="http://schemas.openxmlformats.org/officeDocument/2006/relationships">
  <sheetPr>
    <tabColor rgb="FF00B050"/>
  </sheetPr>
  <dimension ref="A1:W53"/>
  <sheetViews>
    <sheetView view="pageBreakPreview" zoomScale="55" zoomScaleNormal="65" zoomScaleSheetLayoutView="55" workbookViewId="0">
      <selection activeCell="Y3" sqref="Y3"/>
    </sheetView>
  </sheetViews>
  <sheetFormatPr defaultRowHeight="12.75"/>
  <cols>
    <col min="1" max="1" width="50.7109375" customWidth="1"/>
    <col min="2" max="2" width="18.7109375" customWidth="1"/>
    <col min="3" max="6" width="16.7109375" customWidth="1"/>
    <col min="7" max="7" width="18.7109375" customWidth="1"/>
    <col min="8" max="11" width="16.7109375" customWidth="1"/>
    <col min="12" max="12" width="18.7109375" customWidth="1"/>
    <col min="13" max="16" width="16.7109375" customWidth="1"/>
    <col min="17" max="17" width="18.7109375" customWidth="1"/>
    <col min="18" max="22" width="16.7109375" customWidth="1"/>
    <col min="23" max="23" width="18.7109375" customWidth="1"/>
  </cols>
  <sheetData>
    <row r="1" spans="1:23" ht="200.1" customHeight="1">
      <c r="A1" s="76" t="s">
        <v>192</v>
      </c>
      <c r="B1" s="67" t="s">
        <v>26</v>
      </c>
      <c r="C1" s="68" t="s">
        <v>27</v>
      </c>
      <c r="D1" s="190" t="s">
        <v>28</v>
      </c>
      <c r="E1" s="68" t="s">
        <v>29</v>
      </c>
      <c r="F1" s="68" t="s">
        <v>17</v>
      </c>
      <c r="G1" s="67" t="s">
        <v>30</v>
      </c>
      <c r="H1" s="68" t="s">
        <v>31</v>
      </c>
      <c r="I1" s="68" t="s">
        <v>24</v>
      </c>
      <c r="J1" s="68" t="s">
        <v>32</v>
      </c>
      <c r="K1" s="68" t="s">
        <v>33</v>
      </c>
      <c r="L1" s="67" t="s">
        <v>40</v>
      </c>
      <c r="M1" s="68" t="s">
        <v>34</v>
      </c>
      <c r="N1" s="69" t="s">
        <v>35</v>
      </c>
      <c r="O1" s="68" t="s">
        <v>36</v>
      </c>
      <c r="P1" s="69" t="s">
        <v>37</v>
      </c>
      <c r="Q1" s="67" t="s">
        <v>41</v>
      </c>
      <c r="R1" s="68" t="s">
        <v>20</v>
      </c>
      <c r="S1" s="68" t="s">
        <v>21</v>
      </c>
      <c r="T1" s="68" t="s">
        <v>22</v>
      </c>
      <c r="U1" s="69" t="s">
        <v>38</v>
      </c>
      <c r="V1" s="68" t="s">
        <v>39</v>
      </c>
      <c r="W1" s="10" t="s">
        <v>25</v>
      </c>
    </row>
    <row r="2" spans="1:23" ht="62.1" customHeight="1">
      <c r="A2" s="79" t="s">
        <v>390</v>
      </c>
      <c r="B2" s="103"/>
      <c r="C2" s="103"/>
      <c r="D2" s="103"/>
      <c r="E2" s="103"/>
      <c r="F2" s="103"/>
      <c r="G2" s="103"/>
      <c r="H2" s="103"/>
      <c r="I2" s="103"/>
      <c r="J2" s="103"/>
      <c r="K2" s="103"/>
      <c r="L2" s="103"/>
      <c r="M2" s="103"/>
      <c r="N2" s="103"/>
      <c r="O2" s="103"/>
      <c r="P2" s="103"/>
      <c r="Q2" s="103"/>
      <c r="R2" s="103"/>
      <c r="S2" s="103"/>
      <c r="T2" s="103"/>
      <c r="U2" s="103"/>
      <c r="V2" s="103"/>
      <c r="W2" s="103"/>
    </row>
    <row r="3" spans="1:23" ht="39.950000000000003" customHeight="1">
      <c r="A3" s="163" t="s">
        <v>186</v>
      </c>
      <c r="B3" s="164">
        <f>SUM(C3:F3)</f>
        <v>1507</v>
      </c>
      <c r="C3" s="164">
        <v>383</v>
      </c>
      <c r="D3" s="164">
        <v>287</v>
      </c>
      <c r="E3" s="164">
        <v>440</v>
      </c>
      <c r="F3" s="164">
        <v>397</v>
      </c>
      <c r="G3" s="164">
        <f>SUM(H3:K3)</f>
        <v>1485</v>
      </c>
      <c r="H3" s="164">
        <v>611</v>
      </c>
      <c r="I3" s="164">
        <v>326</v>
      </c>
      <c r="J3" s="164">
        <v>396</v>
      </c>
      <c r="K3" s="164">
        <v>152</v>
      </c>
      <c r="L3" s="164">
        <f>SUM(M3:P3)</f>
        <v>1803</v>
      </c>
      <c r="M3" s="164">
        <v>858</v>
      </c>
      <c r="N3" s="164">
        <v>152</v>
      </c>
      <c r="O3" s="164">
        <v>366</v>
      </c>
      <c r="P3" s="164">
        <v>427</v>
      </c>
      <c r="Q3" s="164">
        <f>+SUM(R3:V3)</f>
        <v>1463</v>
      </c>
      <c r="R3" s="164">
        <v>596</v>
      </c>
      <c r="S3" s="164">
        <v>414</v>
      </c>
      <c r="T3" s="164">
        <v>134</v>
      </c>
      <c r="U3" s="164">
        <v>216</v>
      </c>
      <c r="V3" s="164">
        <v>103</v>
      </c>
      <c r="W3" s="164">
        <f>B3+G3+L3+Q3</f>
        <v>6258</v>
      </c>
    </row>
    <row r="4" spans="1:23" ht="39.950000000000003" customHeight="1">
      <c r="A4" s="72" t="s">
        <v>182</v>
      </c>
      <c r="B4" s="73">
        <f t="shared" ref="B4:B7" si="0">SUM(C4:F4)</f>
        <v>1515</v>
      </c>
      <c r="C4" s="27">
        <v>394</v>
      </c>
      <c r="D4" s="27">
        <v>286</v>
      </c>
      <c r="E4" s="27">
        <v>436</v>
      </c>
      <c r="F4" s="27">
        <v>399</v>
      </c>
      <c r="G4" s="73">
        <f t="shared" ref="G4:G7" si="1">SUM(H4:K4)</f>
        <v>1500</v>
      </c>
      <c r="H4" s="27">
        <v>613</v>
      </c>
      <c r="I4" s="27">
        <v>335</v>
      </c>
      <c r="J4" s="27">
        <v>396</v>
      </c>
      <c r="K4" s="27">
        <v>156</v>
      </c>
      <c r="L4" s="73">
        <f t="shared" ref="L4:L7" si="2">SUM(M4:P4)</f>
        <v>1783</v>
      </c>
      <c r="M4" s="27">
        <v>851</v>
      </c>
      <c r="N4" s="27">
        <v>155</v>
      </c>
      <c r="O4" s="27">
        <v>362</v>
      </c>
      <c r="P4" s="27">
        <v>415</v>
      </c>
      <c r="Q4" s="73">
        <f t="shared" ref="Q4:Q7" si="3">+SUM(R4:V4)</f>
        <v>1453</v>
      </c>
      <c r="R4" s="27">
        <v>594</v>
      </c>
      <c r="S4" s="27">
        <v>403</v>
      </c>
      <c r="T4" s="27">
        <v>142</v>
      </c>
      <c r="U4" s="27">
        <v>214</v>
      </c>
      <c r="V4" s="27">
        <v>100</v>
      </c>
      <c r="W4" s="5">
        <f t="shared" ref="W4:W7" si="4">B4+G4+L4+Q4</f>
        <v>6251</v>
      </c>
    </row>
    <row r="5" spans="1:23" ht="39.950000000000003" customHeight="1">
      <c r="A5" s="72" t="s">
        <v>183</v>
      </c>
      <c r="B5" s="73">
        <f t="shared" si="0"/>
        <v>1489</v>
      </c>
      <c r="C5" s="27">
        <v>385</v>
      </c>
      <c r="D5" s="27">
        <v>282</v>
      </c>
      <c r="E5" s="27">
        <v>429</v>
      </c>
      <c r="F5" s="27">
        <v>393</v>
      </c>
      <c r="G5" s="73">
        <f t="shared" si="1"/>
        <v>1481</v>
      </c>
      <c r="H5" s="27">
        <v>602</v>
      </c>
      <c r="I5" s="27">
        <v>332</v>
      </c>
      <c r="J5" s="27">
        <v>391</v>
      </c>
      <c r="K5" s="27">
        <v>156</v>
      </c>
      <c r="L5" s="73">
        <f t="shared" si="2"/>
        <v>1789</v>
      </c>
      <c r="M5" s="27">
        <v>852</v>
      </c>
      <c r="N5" s="27">
        <v>156</v>
      </c>
      <c r="O5" s="27">
        <v>371</v>
      </c>
      <c r="P5" s="27">
        <v>410</v>
      </c>
      <c r="Q5" s="73">
        <f t="shared" si="3"/>
        <v>1471</v>
      </c>
      <c r="R5" s="27">
        <v>601</v>
      </c>
      <c r="S5" s="27">
        <v>417</v>
      </c>
      <c r="T5" s="27">
        <v>133</v>
      </c>
      <c r="U5" s="27">
        <v>213</v>
      </c>
      <c r="V5" s="27">
        <v>107</v>
      </c>
      <c r="W5" s="5">
        <f t="shared" si="4"/>
        <v>6230</v>
      </c>
    </row>
    <row r="6" spans="1:23" ht="39.950000000000003" customHeight="1">
      <c r="A6" s="72" t="s">
        <v>184</v>
      </c>
      <c r="B6" s="73">
        <f t="shared" si="0"/>
        <v>0</v>
      </c>
      <c r="C6" s="27"/>
      <c r="D6" s="27"/>
      <c r="E6" s="27"/>
      <c r="F6" s="27"/>
      <c r="G6" s="73">
        <f t="shared" si="1"/>
        <v>0</v>
      </c>
      <c r="H6" s="27"/>
      <c r="I6" s="27"/>
      <c r="J6" s="27"/>
      <c r="K6" s="27"/>
      <c r="L6" s="73">
        <f t="shared" si="2"/>
        <v>0</v>
      </c>
      <c r="M6" s="27"/>
      <c r="N6" s="27"/>
      <c r="O6" s="27"/>
      <c r="P6" s="27"/>
      <c r="Q6" s="73">
        <f t="shared" si="3"/>
        <v>0</v>
      </c>
      <c r="R6" s="27"/>
      <c r="S6" s="27"/>
      <c r="T6" s="27"/>
      <c r="U6" s="27"/>
      <c r="V6" s="27"/>
      <c r="W6" s="5">
        <f t="shared" si="4"/>
        <v>0</v>
      </c>
    </row>
    <row r="7" spans="1:23" ht="39.950000000000003" customHeight="1">
      <c r="A7" s="72" t="s">
        <v>185</v>
      </c>
      <c r="B7" s="73">
        <f t="shared" si="0"/>
        <v>0</v>
      </c>
      <c r="C7" s="27"/>
      <c r="D7" s="27"/>
      <c r="E7" s="27"/>
      <c r="F7" s="27"/>
      <c r="G7" s="73">
        <f t="shared" si="1"/>
        <v>0</v>
      </c>
      <c r="H7" s="27"/>
      <c r="I7" s="27"/>
      <c r="J7" s="27"/>
      <c r="K7" s="27"/>
      <c r="L7" s="73">
        <f t="shared" si="2"/>
        <v>0</v>
      </c>
      <c r="M7" s="27"/>
      <c r="N7" s="27"/>
      <c r="O7" s="27"/>
      <c r="P7" s="27"/>
      <c r="Q7" s="73">
        <f t="shared" si="3"/>
        <v>0</v>
      </c>
      <c r="R7" s="27"/>
      <c r="S7" s="27"/>
      <c r="T7" s="27"/>
      <c r="U7" s="27"/>
      <c r="V7" s="27"/>
      <c r="W7" s="5">
        <f t="shared" si="4"/>
        <v>0</v>
      </c>
    </row>
    <row r="8" spans="1:23" ht="62.1" customHeight="1">
      <c r="A8" s="79" t="s">
        <v>92</v>
      </c>
      <c r="B8" s="103"/>
      <c r="C8" s="103"/>
      <c r="D8" s="103"/>
      <c r="E8" s="103"/>
      <c r="F8" s="103"/>
      <c r="G8" s="103"/>
      <c r="H8" s="103"/>
      <c r="I8" s="103"/>
      <c r="J8" s="103"/>
      <c r="K8" s="103"/>
      <c r="L8" s="103"/>
      <c r="M8" s="103"/>
      <c r="N8" s="103"/>
      <c r="O8" s="103"/>
      <c r="P8" s="103"/>
      <c r="Q8" s="103"/>
      <c r="R8" s="103"/>
      <c r="S8" s="103"/>
      <c r="T8" s="103"/>
      <c r="U8" s="103"/>
      <c r="V8" s="103"/>
      <c r="W8" s="103"/>
    </row>
    <row r="9" spans="1:23" ht="39.950000000000003" customHeight="1">
      <c r="A9" s="163" t="s">
        <v>186</v>
      </c>
      <c r="B9" s="164">
        <f>SUM(C9:F9)</f>
        <v>943</v>
      </c>
      <c r="C9" s="164">
        <v>254</v>
      </c>
      <c r="D9" s="164">
        <v>190</v>
      </c>
      <c r="E9" s="164">
        <v>273</v>
      </c>
      <c r="F9" s="164">
        <v>226</v>
      </c>
      <c r="G9" s="164">
        <f>SUM(H9:K9)</f>
        <v>936</v>
      </c>
      <c r="H9" s="164">
        <v>390</v>
      </c>
      <c r="I9" s="164">
        <v>200</v>
      </c>
      <c r="J9" s="164">
        <v>249</v>
      </c>
      <c r="K9" s="164">
        <v>97</v>
      </c>
      <c r="L9" s="164">
        <f>SUM(M9:P9)</f>
        <v>1198</v>
      </c>
      <c r="M9" s="164">
        <v>545</v>
      </c>
      <c r="N9" s="164">
        <v>106</v>
      </c>
      <c r="O9" s="164">
        <v>218</v>
      </c>
      <c r="P9" s="164">
        <v>329</v>
      </c>
      <c r="Q9" s="164">
        <f>+SUM(R9:V9)</f>
        <v>915</v>
      </c>
      <c r="R9" s="164">
        <v>386</v>
      </c>
      <c r="S9" s="164">
        <v>245</v>
      </c>
      <c r="T9" s="164">
        <v>83</v>
      </c>
      <c r="U9" s="164">
        <v>142</v>
      </c>
      <c r="V9" s="164">
        <v>59</v>
      </c>
      <c r="W9" s="164">
        <f>B9+G9+L9+Q9</f>
        <v>3992</v>
      </c>
    </row>
    <row r="10" spans="1:23" s="1" customFormat="1" ht="39.950000000000003" customHeight="1">
      <c r="A10" s="168"/>
      <c r="B10" s="167">
        <f>B9/B3</f>
        <v>0.62574651625746514</v>
      </c>
      <c r="C10" s="167">
        <f t="shared" ref="C10:W10" si="5">C9/C3</f>
        <v>0.66318537859007831</v>
      </c>
      <c r="D10" s="167">
        <f t="shared" si="5"/>
        <v>0.66202090592334495</v>
      </c>
      <c r="E10" s="167">
        <f t="shared" si="5"/>
        <v>0.62045454545454548</v>
      </c>
      <c r="F10" s="167">
        <f t="shared" si="5"/>
        <v>0.56926952141057929</v>
      </c>
      <c r="G10" s="167">
        <f t="shared" si="5"/>
        <v>0.63030303030303025</v>
      </c>
      <c r="H10" s="167">
        <f t="shared" si="5"/>
        <v>0.63829787234042556</v>
      </c>
      <c r="I10" s="167">
        <f t="shared" si="5"/>
        <v>0.61349693251533743</v>
      </c>
      <c r="J10" s="167">
        <f t="shared" si="5"/>
        <v>0.62878787878787878</v>
      </c>
      <c r="K10" s="167">
        <f t="shared" si="5"/>
        <v>0.63815789473684215</v>
      </c>
      <c r="L10" s="167">
        <f t="shared" si="5"/>
        <v>0.66444814198557955</v>
      </c>
      <c r="M10" s="167">
        <f t="shared" si="5"/>
        <v>0.63519813519813517</v>
      </c>
      <c r="N10" s="167">
        <f t="shared" si="5"/>
        <v>0.69736842105263153</v>
      </c>
      <c r="O10" s="167">
        <f t="shared" si="5"/>
        <v>0.59562841530054644</v>
      </c>
      <c r="P10" s="167">
        <f t="shared" si="5"/>
        <v>0.77049180327868849</v>
      </c>
      <c r="Q10" s="167">
        <f t="shared" si="5"/>
        <v>0.62542720437457278</v>
      </c>
      <c r="R10" s="167">
        <f t="shared" si="5"/>
        <v>0.6476510067114094</v>
      </c>
      <c r="S10" s="167">
        <f t="shared" si="5"/>
        <v>0.59178743961352653</v>
      </c>
      <c r="T10" s="167">
        <f t="shared" si="5"/>
        <v>0.61940298507462688</v>
      </c>
      <c r="U10" s="167">
        <f t="shared" si="5"/>
        <v>0.65740740740740744</v>
      </c>
      <c r="V10" s="167">
        <f t="shared" si="5"/>
        <v>0.57281553398058249</v>
      </c>
      <c r="W10" s="167">
        <f t="shared" si="5"/>
        <v>0.63790348354106741</v>
      </c>
    </row>
    <row r="11" spans="1:23" ht="39.950000000000003" customHeight="1">
      <c r="A11" s="72" t="s">
        <v>233</v>
      </c>
      <c r="B11" s="73">
        <f>SUM(C11:F11)</f>
        <v>931</v>
      </c>
      <c r="C11" s="27">
        <v>250</v>
      </c>
      <c r="D11" s="27">
        <v>190</v>
      </c>
      <c r="E11" s="27">
        <v>266</v>
      </c>
      <c r="F11" s="27">
        <v>225</v>
      </c>
      <c r="G11" s="73">
        <f t="shared" ref="G11:G17" si="6">SUM(H11:K11)</f>
        <v>941</v>
      </c>
      <c r="H11" s="27">
        <v>385</v>
      </c>
      <c r="I11" s="27">
        <v>206</v>
      </c>
      <c r="J11" s="27">
        <v>251</v>
      </c>
      <c r="K11" s="27">
        <v>99</v>
      </c>
      <c r="L11" s="73">
        <f t="shared" ref="L11:L17" si="7">SUM(M11:P11)</f>
        <v>1215</v>
      </c>
      <c r="M11" s="27">
        <v>532</v>
      </c>
      <c r="N11" s="27">
        <v>108</v>
      </c>
      <c r="O11" s="27">
        <v>220</v>
      </c>
      <c r="P11" s="27">
        <v>355</v>
      </c>
      <c r="Q11" s="73">
        <f t="shared" ref="Q11:Q17" si="8">+SUM(R11:V11)</f>
        <v>923</v>
      </c>
      <c r="R11" s="27">
        <v>391</v>
      </c>
      <c r="S11" s="27">
        <v>255</v>
      </c>
      <c r="T11" s="27">
        <v>78</v>
      </c>
      <c r="U11" s="27">
        <v>141</v>
      </c>
      <c r="V11" s="27">
        <v>58</v>
      </c>
      <c r="W11" s="5">
        <f t="shared" ref="W11:W17" si="9">B11+G11+L11+Q11</f>
        <v>4010</v>
      </c>
    </row>
    <row r="12" spans="1:23" s="1" customFormat="1" ht="39.950000000000003" customHeight="1">
      <c r="A12" s="81"/>
      <c r="B12" s="82">
        <f>B11/B4</f>
        <v>0.61452145214521448</v>
      </c>
      <c r="C12" s="83">
        <f t="shared" ref="C12:W12" si="10">C11/C4</f>
        <v>0.63451776649746194</v>
      </c>
      <c r="D12" s="83">
        <f t="shared" si="10"/>
        <v>0.66433566433566438</v>
      </c>
      <c r="E12" s="83">
        <f t="shared" si="10"/>
        <v>0.61009174311926606</v>
      </c>
      <c r="F12" s="83">
        <f t="shared" si="10"/>
        <v>0.56390977443609025</v>
      </c>
      <c r="G12" s="82">
        <f t="shared" si="10"/>
        <v>0.6273333333333333</v>
      </c>
      <c r="H12" s="83">
        <f t="shared" si="10"/>
        <v>0.62805872756933112</v>
      </c>
      <c r="I12" s="83">
        <f t="shared" si="10"/>
        <v>0.61492537313432838</v>
      </c>
      <c r="J12" s="83">
        <f t="shared" si="10"/>
        <v>0.63383838383838387</v>
      </c>
      <c r="K12" s="83">
        <f t="shared" si="10"/>
        <v>0.63461538461538458</v>
      </c>
      <c r="L12" s="82">
        <f t="shared" si="10"/>
        <v>0.68143578238923164</v>
      </c>
      <c r="M12" s="83">
        <f t="shared" si="10"/>
        <v>0.62514688601645119</v>
      </c>
      <c r="N12" s="83">
        <f t="shared" si="10"/>
        <v>0.6967741935483871</v>
      </c>
      <c r="O12" s="83">
        <f t="shared" si="10"/>
        <v>0.60773480662983426</v>
      </c>
      <c r="P12" s="83">
        <f t="shared" si="10"/>
        <v>0.85542168674698793</v>
      </c>
      <c r="Q12" s="82">
        <f t="shared" si="10"/>
        <v>0.63523743977976599</v>
      </c>
      <c r="R12" s="83">
        <f t="shared" si="10"/>
        <v>0.65824915824915819</v>
      </c>
      <c r="S12" s="83">
        <f t="shared" si="10"/>
        <v>0.63275434243176176</v>
      </c>
      <c r="T12" s="83">
        <f t="shared" si="10"/>
        <v>0.54929577464788737</v>
      </c>
      <c r="U12" s="83">
        <f t="shared" si="10"/>
        <v>0.65887850467289721</v>
      </c>
      <c r="V12" s="83">
        <f t="shared" si="10"/>
        <v>0.57999999999999996</v>
      </c>
      <c r="W12" s="7">
        <f t="shared" si="10"/>
        <v>0.64149736042233241</v>
      </c>
    </row>
    <row r="13" spans="1:23" ht="39.950000000000003" customHeight="1">
      <c r="A13" s="72" t="s">
        <v>183</v>
      </c>
      <c r="B13" s="73">
        <f t="shared" ref="B13" si="11">SUM(C13:F13)</f>
        <v>908</v>
      </c>
      <c r="C13" s="27">
        <v>245</v>
      </c>
      <c r="D13" s="27">
        <v>184</v>
      </c>
      <c r="E13" s="27">
        <v>257</v>
      </c>
      <c r="F13" s="27">
        <v>222</v>
      </c>
      <c r="G13" s="73">
        <f t="shared" ref="G13" si="12">SUM(H13:K13)</f>
        <v>915</v>
      </c>
      <c r="H13" s="27">
        <v>378</v>
      </c>
      <c r="I13" s="27">
        <v>200</v>
      </c>
      <c r="J13" s="27">
        <v>241</v>
      </c>
      <c r="K13" s="27">
        <v>96</v>
      </c>
      <c r="L13" s="73">
        <f t="shared" ref="L13" si="13">SUM(M13:P13)</f>
        <v>1113</v>
      </c>
      <c r="M13" s="27">
        <v>540</v>
      </c>
      <c r="N13" s="27">
        <v>112</v>
      </c>
      <c r="O13" s="27">
        <v>175</v>
      </c>
      <c r="P13" s="27">
        <v>286</v>
      </c>
      <c r="Q13" s="73">
        <f t="shared" ref="Q13" si="14">+SUM(R13:V13)</f>
        <v>924</v>
      </c>
      <c r="R13" s="27">
        <v>373</v>
      </c>
      <c r="S13" s="27">
        <v>258</v>
      </c>
      <c r="T13" s="27">
        <v>81</v>
      </c>
      <c r="U13" s="27">
        <v>145</v>
      </c>
      <c r="V13" s="27">
        <v>67</v>
      </c>
      <c r="W13" s="5">
        <f t="shared" si="9"/>
        <v>3860</v>
      </c>
    </row>
    <row r="14" spans="1:23" s="1" customFormat="1" ht="39.950000000000003" customHeight="1">
      <c r="A14" s="81"/>
      <c r="B14" s="82">
        <f>B13/B5</f>
        <v>0.60980523841504364</v>
      </c>
      <c r="C14" s="83">
        <f t="shared" ref="C14:W14" si="15">C13/C5</f>
        <v>0.63636363636363635</v>
      </c>
      <c r="D14" s="83">
        <f t="shared" si="15"/>
        <v>0.65248226950354615</v>
      </c>
      <c r="E14" s="83">
        <f t="shared" si="15"/>
        <v>0.5990675990675991</v>
      </c>
      <c r="F14" s="83">
        <f t="shared" si="15"/>
        <v>0.56488549618320616</v>
      </c>
      <c r="G14" s="82">
        <f t="shared" si="15"/>
        <v>0.61782579338284938</v>
      </c>
      <c r="H14" s="83">
        <f t="shared" si="15"/>
        <v>0.62790697674418605</v>
      </c>
      <c r="I14" s="83">
        <f t="shared" si="15"/>
        <v>0.60240963855421692</v>
      </c>
      <c r="J14" s="83">
        <f t="shared" si="15"/>
        <v>0.61636828644501274</v>
      </c>
      <c r="K14" s="83">
        <f t="shared" si="15"/>
        <v>0.61538461538461542</v>
      </c>
      <c r="L14" s="82">
        <f t="shared" si="15"/>
        <v>0.62213527110117384</v>
      </c>
      <c r="M14" s="83">
        <f t="shared" si="15"/>
        <v>0.63380281690140849</v>
      </c>
      <c r="N14" s="83">
        <f t="shared" si="15"/>
        <v>0.71794871794871795</v>
      </c>
      <c r="O14" s="83">
        <f t="shared" si="15"/>
        <v>0.47169811320754718</v>
      </c>
      <c r="P14" s="83">
        <f t="shared" si="15"/>
        <v>0.69756097560975605</v>
      </c>
      <c r="Q14" s="82">
        <f t="shared" si="15"/>
        <v>0.62814411964649897</v>
      </c>
      <c r="R14" s="83">
        <f t="shared" si="15"/>
        <v>0.62063227953410982</v>
      </c>
      <c r="S14" s="83">
        <f t="shared" si="15"/>
        <v>0.61870503597122306</v>
      </c>
      <c r="T14" s="83">
        <f t="shared" si="15"/>
        <v>0.60902255639097747</v>
      </c>
      <c r="U14" s="83">
        <f t="shared" si="15"/>
        <v>0.68075117370892024</v>
      </c>
      <c r="V14" s="83">
        <f t="shared" si="15"/>
        <v>0.62616822429906538</v>
      </c>
      <c r="W14" s="7">
        <f t="shared" si="15"/>
        <v>0.61958266452648481</v>
      </c>
    </row>
    <row r="15" spans="1:23" ht="39.950000000000003" customHeight="1">
      <c r="A15" s="72" t="s">
        <v>184</v>
      </c>
      <c r="B15" s="183">
        <f t="shared" ref="B15:B17" si="16">SUM(C15:F15)</f>
        <v>0</v>
      </c>
      <c r="C15" s="130"/>
      <c r="D15" s="130"/>
      <c r="E15" s="130"/>
      <c r="F15" s="130"/>
      <c r="G15" s="183">
        <f t="shared" si="6"/>
        <v>0</v>
      </c>
      <c r="H15" s="130"/>
      <c r="I15" s="130"/>
      <c r="J15" s="130"/>
      <c r="K15" s="130"/>
      <c r="L15" s="183">
        <f t="shared" si="7"/>
        <v>0</v>
      </c>
      <c r="M15" s="130"/>
      <c r="N15" s="130"/>
      <c r="O15" s="130"/>
      <c r="P15" s="130"/>
      <c r="Q15" s="183">
        <f t="shared" si="8"/>
        <v>0</v>
      </c>
      <c r="R15" s="130"/>
      <c r="S15" s="130"/>
      <c r="T15" s="130"/>
      <c r="U15" s="130"/>
      <c r="V15" s="130"/>
      <c r="W15" s="187">
        <f t="shared" si="9"/>
        <v>0</v>
      </c>
    </row>
    <row r="16" spans="1:23" s="1" customFormat="1" ht="39.950000000000003" customHeight="1">
      <c r="A16" s="81"/>
      <c r="B16" s="184" t="e">
        <f>B15/B6</f>
        <v>#DIV/0!</v>
      </c>
      <c r="C16" s="144" t="e">
        <f t="shared" ref="C16:W16" si="17">C15/C6</f>
        <v>#DIV/0!</v>
      </c>
      <c r="D16" s="144" t="e">
        <f t="shared" si="17"/>
        <v>#DIV/0!</v>
      </c>
      <c r="E16" s="144" t="e">
        <f t="shared" si="17"/>
        <v>#DIV/0!</v>
      </c>
      <c r="F16" s="144" t="e">
        <f t="shared" si="17"/>
        <v>#DIV/0!</v>
      </c>
      <c r="G16" s="184" t="e">
        <f t="shared" si="17"/>
        <v>#DIV/0!</v>
      </c>
      <c r="H16" s="144" t="e">
        <f t="shared" si="17"/>
        <v>#DIV/0!</v>
      </c>
      <c r="I16" s="144" t="e">
        <f t="shared" si="17"/>
        <v>#DIV/0!</v>
      </c>
      <c r="J16" s="144" t="e">
        <f t="shared" si="17"/>
        <v>#DIV/0!</v>
      </c>
      <c r="K16" s="144" t="e">
        <f t="shared" si="17"/>
        <v>#DIV/0!</v>
      </c>
      <c r="L16" s="184" t="e">
        <f t="shared" si="17"/>
        <v>#DIV/0!</v>
      </c>
      <c r="M16" s="144" t="e">
        <f t="shared" si="17"/>
        <v>#DIV/0!</v>
      </c>
      <c r="N16" s="144" t="e">
        <f t="shared" si="17"/>
        <v>#DIV/0!</v>
      </c>
      <c r="O16" s="144" t="e">
        <f t="shared" si="17"/>
        <v>#DIV/0!</v>
      </c>
      <c r="P16" s="144" t="e">
        <f t="shared" si="17"/>
        <v>#DIV/0!</v>
      </c>
      <c r="Q16" s="184" t="e">
        <f t="shared" si="17"/>
        <v>#DIV/0!</v>
      </c>
      <c r="R16" s="144" t="e">
        <f t="shared" si="17"/>
        <v>#DIV/0!</v>
      </c>
      <c r="S16" s="144" t="e">
        <f t="shared" si="17"/>
        <v>#DIV/0!</v>
      </c>
      <c r="T16" s="144" t="e">
        <f t="shared" si="17"/>
        <v>#DIV/0!</v>
      </c>
      <c r="U16" s="144" t="e">
        <f t="shared" si="17"/>
        <v>#DIV/0!</v>
      </c>
      <c r="V16" s="144" t="e">
        <f t="shared" si="17"/>
        <v>#DIV/0!</v>
      </c>
      <c r="W16" s="189" t="e">
        <f t="shared" si="17"/>
        <v>#DIV/0!</v>
      </c>
    </row>
    <row r="17" spans="1:23" ht="39.950000000000003" customHeight="1">
      <c r="A17" s="72" t="s">
        <v>185</v>
      </c>
      <c r="B17" s="183">
        <f t="shared" si="16"/>
        <v>0</v>
      </c>
      <c r="C17" s="130"/>
      <c r="D17" s="130"/>
      <c r="E17" s="130"/>
      <c r="F17" s="130"/>
      <c r="G17" s="183">
        <f t="shared" si="6"/>
        <v>0</v>
      </c>
      <c r="H17" s="130"/>
      <c r="I17" s="130"/>
      <c r="J17" s="130"/>
      <c r="K17" s="130"/>
      <c r="L17" s="183">
        <f t="shared" si="7"/>
        <v>0</v>
      </c>
      <c r="M17" s="130"/>
      <c r="N17" s="130"/>
      <c r="O17" s="130"/>
      <c r="P17" s="130"/>
      <c r="Q17" s="183">
        <f t="shared" si="8"/>
        <v>0</v>
      </c>
      <c r="R17" s="130"/>
      <c r="S17" s="130"/>
      <c r="T17" s="130"/>
      <c r="U17" s="130"/>
      <c r="V17" s="130"/>
      <c r="W17" s="187">
        <f t="shared" si="9"/>
        <v>0</v>
      </c>
    </row>
    <row r="18" spans="1:23" s="1" customFormat="1" ht="39.950000000000003" customHeight="1">
      <c r="A18" s="81"/>
      <c r="B18" s="184" t="e">
        <f>B17/B7</f>
        <v>#DIV/0!</v>
      </c>
      <c r="C18" s="144" t="e">
        <f t="shared" ref="C18:W18" si="18">C17/C7</f>
        <v>#DIV/0!</v>
      </c>
      <c r="D18" s="144" t="e">
        <f t="shared" si="18"/>
        <v>#DIV/0!</v>
      </c>
      <c r="E18" s="144" t="e">
        <f t="shared" si="18"/>
        <v>#DIV/0!</v>
      </c>
      <c r="F18" s="144" t="e">
        <f t="shared" si="18"/>
        <v>#DIV/0!</v>
      </c>
      <c r="G18" s="184" t="e">
        <f t="shared" si="18"/>
        <v>#DIV/0!</v>
      </c>
      <c r="H18" s="144" t="e">
        <f t="shared" si="18"/>
        <v>#DIV/0!</v>
      </c>
      <c r="I18" s="144" t="e">
        <f t="shared" si="18"/>
        <v>#DIV/0!</v>
      </c>
      <c r="J18" s="144" t="e">
        <f t="shared" si="18"/>
        <v>#DIV/0!</v>
      </c>
      <c r="K18" s="144" t="e">
        <f t="shared" si="18"/>
        <v>#DIV/0!</v>
      </c>
      <c r="L18" s="184" t="e">
        <f t="shared" si="18"/>
        <v>#DIV/0!</v>
      </c>
      <c r="M18" s="144" t="e">
        <f t="shared" si="18"/>
        <v>#DIV/0!</v>
      </c>
      <c r="N18" s="144" t="e">
        <f t="shared" si="18"/>
        <v>#DIV/0!</v>
      </c>
      <c r="O18" s="144" t="e">
        <f t="shared" si="18"/>
        <v>#DIV/0!</v>
      </c>
      <c r="P18" s="144" t="e">
        <f t="shared" si="18"/>
        <v>#DIV/0!</v>
      </c>
      <c r="Q18" s="184" t="e">
        <f t="shared" si="18"/>
        <v>#DIV/0!</v>
      </c>
      <c r="R18" s="144" t="e">
        <f t="shared" si="18"/>
        <v>#DIV/0!</v>
      </c>
      <c r="S18" s="144" t="e">
        <f t="shared" si="18"/>
        <v>#DIV/0!</v>
      </c>
      <c r="T18" s="144" t="e">
        <f t="shared" si="18"/>
        <v>#DIV/0!</v>
      </c>
      <c r="U18" s="144" t="e">
        <f t="shared" si="18"/>
        <v>#DIV/0!</v>
      </c>
      <c r="V18" s="144" t="e">
        <f t="shared" si="18"/>
        <v>#DIV/0!</v>
      </c>
      <c r="W18" s="189" t="e">
        <f t="shared" si="18"/>
        <v>#DIV/0!</v>
      </c>
    </row>
    <row r="19" spans="1:23" ht="62.1" customHeight="1">
      <c r="A19" s="79" t="s">
        <v>42</v>
      </c>
      <c r="B19" s="103"/>
      <c r="C19" s="103"/>
      <c r="D19" s="103"/>
      <c r="E19" s="103"/>
      <c r="F19" s="103"/>
      <c r="G19" s="103"/>
      <c r="H19" s="103"/>
      <c r="I19" s="103"/>
      <c r="J19" s="103"/>
      <c r="K19" s="103"/>
      <c r="L19" s="103"/>
      <c r="M19" s="103"/>
      <c r="N19" s="103"/>
      <c r="O19" s="103"/>
      <c r="P19" s="103"/>
      <c r="Q19" s="103"/>
      <c r="R19" s="103"/>
      <c r="S19" s="103"/>
      <c r="T19" s="103"/>
      <c r="U19" s="103"/>
      <c r="V19" s="103"/>
      <c r="W19" s="103"/>
    </row>
    <row r="20" spans="1:23" ht="39.950000000000003" customHeight="1">
      <c r="A20" s="163" t="s">
        <v>186</v>
      </c>
      <c r="B20" s="164">
        <f>SUM(C20:F20)</f>
        <v>896</v>
      </c>
      <c r="C20" s="164">
        <v>232</v>
      </c>
      <c r="D20" s="164">
        <v>188</v>
      </c>
      <c r="E20" s="164">
        <v>260</v>
      </c>
      <c r="F20" s="164">
        <v>216</v>
      </c>
      <c r="G20" s="164">
        <f>SUM(H20:K20)</f>
        <v>916</v>
      </c>
      <c r="H20" s="164">
        <v>380</v>
      </c>
      <c r="I20" s="164">
        <v>200</v>
      </c>
      <c r="J20" s="164">
        <v>239</v>
      </c>
      <c r="K20" s="164">
        <v>97</v>
      </c>
      <c r="L20" s="164">
        <f>SUM(M20:P20)</f>
        <v>1161</v>
      </c>
      <c r="M20" s="164">
        <v>525</v>
      </c>
      <c r="N20" s="164">
        <v>106</v>
      </c>
      <c r="O20" s="164">
        <v>203</v>
      </c>
      <c r="P20" s="164">
        <v>327</v>
      </c>
      <c r="Q20" s="164">
        <f>+SUM(R20:V20)</f>
        <v>908</v>
      </c>
      <c r="R20" s="164">
        <v>379</v>
      </c>
      <c r="S20" s="164">
        <v>245</v>
      </c>
      <c r="T20" s="164">
        <v>83</v>
      </c>
      <c r="U20" s="164">
        <v>142</v>
      </c>
      <c r="V20" s="164">
        <v>59</v>
      </c>
      <c r="W20" s="164">
        <f>B20+G20+L20+Q20</f>
        <v>3881</v>
      </c>
    </row>
    <row r="21" spans="1:23" ht="39.950000000000003" customHeight="1">
      <c r="A21" s="168"/>
      <c r="B21" s="167">
        <f>B20/B9</f>
        <v>0.95015906680805939</v>
      </c>
      <c r="C21" s="167">
        <f t="shared" ref="C21:W21" si="19">C20/C9</f>
        <v>0.91338582677165359</v>
      </c>
      <c r="D21" s="182">
        <f t="shared" si="19"/>
        <v>0.98947368421052628</v>
      </c>
      <c r="E21" s="167">
        <f t="shared" si="19"/>
        <v>0.95238095238095233</v>
      </c>
      <c r="F21" s="167">
        <f t="shared" si="19"/>
        <v>0.95575221238938057</v>
      </c>
      <c r="G21" s="167">
        <f t="shared" si="19"/>
        <v>0.9786324786324786</v>
      </c>
      <c r="H21" s="167">
        <f t="shared" si="19"/>
        <v>0.97435897435897434</v>
      </c>
      <c r="I21" s="182">
        <f t="shared" si="19"/>
        <v>1</v>
      </c>
      <c r="J21" s="167">
        <f t="shared" si="19"/>
        <v>0.95983935742971882</v>
      </c>
      <c r="K21" s="167">
        <f t="shared" si="19"/>
        <v>1</v>
      </c>
      <c r="L21" s="167">
        <f t="shared" si="19"/>
        <v>0.96911519198664442</v>
      </c>
      <c r="M21" s="167">
        <f t="shared" si="19"/>
        <v>0.96330275229357798</v>
      </c>
      <c r="N21" s="167">
        <f t="shared" si="19"/>
        <v>1</v>
      </c>
      <c r="O21" s="182">
        <f t="shared" si="19"/>
        <v>0.93119266055045868</v>
      </c>
      <c r="P21" s="167">
        <f t="shared" si="19"/>
        <v>0.99392097264437695</v>
      </c>
      <c r="Q21" s="167">
        <f t="shared" si="19"/>
        <v>0.99234972677595623</v>
      </c>
      <c r="R21" s="167">
        <f t="shared" si="19"/>
        <v>0.98186528497409331</v>
      </c>
      <c r="S21" s="167">
        <f t="shared" si="19"/>
        <v>1</v>
      </c>
      <c r="T21" s="167">
        <f t="shared" si="19"/>
        <v>1</v>
      </c>
      <c r="U21" s="167">
        <f t="shared" si="19"/>
        <v>1</v>
      </c>
      <c r="V21" s="167">
        <f t="shared" si="19"/>
        <v>1</v>
      </c>
      <c r="W21" s="167">
        <f t="shared" si="19"/>
        <v>0.97219438877755515</v>
      </c>
    </row>
    <row r="22" spans="1:23" ht="39.950000000000003" customHeight="1">
      <c r="A22" s="72" t="s">
        <v>233</v>
      </c>
      <c r="B22" s="73">
        <f t="shared" ref="B22" si="20">SUM(C22:F22)</f>
        <v>883</v>
      </c>
      <c r="C22" s="27">
        <v>227</v>
      </c>
      <c r="D22" s="27">
        <v>188</v>
      </c>
      <c r="E22" s="27">
        <v>257</v>
      </c>
      <c r="F22" s="27">
        <v>211</v>
      </c>
      <c r="G22" s="73">
        <f t="shared" ref="G22" si="21">SUM(H22:K22)</f>
        <v>915</v>
      </c>
      <c r="H22" s="27">
        <v>374</v>
      </c>
      <c r="I22" s="27">
        <v>195</v>
      </c>
      <c r="J22" s="27">
        <v>247</v>
      </c>
      <c r="K22" s="27">
        <v>99</v>
      </c>
      <c r="L22" s="73">
        <f t="shared" ref="L22" si="22">SUM(M22:P22)</f>
        <v>1199</v>
      </c>
      <c r="M22" s="27">
        <v>523</v>
      </c>
      <c r="N22" s="27">
        <v>108</v>
      </c>
      <c r="O22" s="27">
        <v>218</v>
      </c>
      <c r="P22" s="27">
        <v>350</v>
      </c>
      <c r="Q22" s="73">
        <f t="shared" ref="Q22" si="23">+SUM(R22:V22)</f>
        <v>907</v>
      </c>
      <c r="R22" s="27">
        <v>379</v>
      </c>
      <c r="S22" s="27">
        <v>253</v>
      </c>
      <c r="T22" s="27">
        <v>78</v>
      </c>
      <c r="U22" s="27">
        <v>140</v>
      </c>
      <c r="V22" s="27">
        <v>57</v>
      </c>
      <c r="W22" s="5">
        <f t="shared" ref="W22" si="24">B22+G22+L22+Q22</f>
        <v>3904</v>
      </c>
    </row>
    <row r="23" spans="1:23" ht="39.950000000000003" customHeight="1">
      <c r="A23" s="81"/>
      <c r="B23" s="82">
        <f>B22/B11</f>
        <v>0.94844253490870034</v>
      </c>
      <c r="C23" s="83">
        <f t="shared" ref="C23:W23" si="25">C22/C11</f>
        <v>0.90800000000000003</v>
      </c>
      <c r="D23" s="119">
        <f t="shared" si="25"/>
        <v>0.98947368421052628</v>
      </c>
      <c r="E23" s="83">
        <f t="shared" si="25"/>
        <v>0.96616541353383456</v>
      </c>
      <c r="F23" s="83">
        <f t="shared" si="25"/>
        <v>0.93777777777777782</v>
      </c>
      <c r="G23" s="82">
        <f t="shared" si="25"/>
        <v>0.97236981934112643</v>
      </c>
      <c r="H23" s="83">
        <f t="shared" si="25"/>
        <v>0.97142857142857142</v>
      </c>
      <c r="I23" s="83">
        <f t="shared" si="25"/>
        <v>0.94660194174757284</v>
      </c>
      <c r="J23" s="83">
        <f t="shared" si="25"/>
        <v>0.98406374501992033</v>
      </c>
      <c r="K23" s="83">
        <f t="shared" si="25"/>
        <v>1</v>
      </c>
      <c r="L23" s="82">
        <f t="shared" si="25"/>
        <v>0.9868312757201646</v>
      </c>
      <c r="M23" s="83">
        <f t="shared" si="25"/>
        <v>0.98308270676691734</v>
      </c>
      <c r="N23" s="83">
        <f t="shared" si="25"/>
        <v>1</v>
      </c>
      <c r="O23" s="83">
        <f t="shared" si="25"/>
        <v>0.99090909090909096</v>
      </c>
      <c r="P23" s="83">
        <f t="shared" si="25"/>
        <v>0.9859154929577465</v>
      </c>
      <c r="Q23" s="82">
        <f t="shared" si="25"/>
        <v>0.98266522210184182</v>
      </c>
      <c r="R23" s="83">
        <f t="shared" si="25"/>
        <v>0.96930946291560105</v>
      </c>
      <c r="S23" s="83">
        <f t="shared" si="25"/>
        <v>0.99215686274509807</v>
      </c>
      <c r="T23" s="83">
        <f t="shared" si="25"/>
        <v>1</v>
      </c>
      <c r="U23" s="83">
        <f t="shared" si="25"/>
        <v>0.99290780141843971</v>
      </c>
      <c r="V23" s="83">
        <f t="shared" si="25"/>
        <v>0.98275862068965514</v>
      </c>
      <c r="W23" s="7">
        <f t="shared" si="25"/>
        <v>0.97356608478802997</v>
      </c>
    </row>
    <row r="24" spans="1:23" ht="39.950000000000003" customHeight="1">
      <c r="A24" s="72" t="s">
        <v>183</v>
      </c>
      <c r="B24" s="73">
        <f t="shared" ref="B24" si="26">SUM(C24:F24)</f>
        <v>878</v>
      </c>
      <c r="C24" s="27">
        <v>237</v>
      </c>
      <c r="D24" s="27">
        <v>180</v>
      </c>
      <c r="E24" s="27">
        <v>245</v>
      </c>
      <c r="F24" s="27">
        <v>216</v>
      </c>
      <c r="G24" s="73">
        <f t="shared" ref="G24" si="27">SUM(H24:K24)</f>
        <v>894</v>
      </c>
      <c r="H24" s="27">
        <v>370</v>
      </c>
      <c r="I24" s="27">
        <v>189</v>
      </c>
      <c r="J24" s="27">
        <v>240</v>
      </c>
      <c r="K24" s="27">
        <v>95</v>
      </c>
      <c r="L24" s="73">
        <f t="shared" ref="L24" si="28">SUM(M24:P24)</f>
        <v>1096</v>
      </c>
      <c r="M24" s="27">
        <v>528</v>
      </c>
      <c r="N24" s="27">
        <v>111</v>
      </c>
      <c r="O24" s="27">
        <v>175</v>
      </c>
      <c r="P24" s="27">
        <v>282</v>
      </c>
      <c r="Q24" s="73">
        <f t="shared" ref="Q24" si="29">+SUM(R24:V24)</f>
        <v>914</v>
      </c>
      <c r="R24" s="27">
        <v>365</v>
      </c>
      <c r="S24" s="27">
        <v>258</v>
      </c>
      <c r="T24" s="27">
        <v>80</v>
      </c>
      <c r="U24" s="27">
        <v>145</v>
      </c>
      <c r="V24" s="27">
        <v>66</v>
      </c>
      <c r="W24" s="5">
        <f t="shared" ref="W24" si="30">B24+G24+L24+Q24</f>
        <v>3782</v>
      </c>
    </row>
    <row r="25" spans="1:23" ht="39.950000000000003" customHeight="1">
      <c r="A25" s="81"/>
      <c r="B25" s="82">
        <f>B24/B13</f>
        <v>0.96696035242290745</v>
      </c>
      <c r="C25" s="83">
        <f t="shared" ref="C25:W25" si="31">C24/C13</f>
        <v>0.96734693877551026</v>
      </c>
      <c r="D25" s="83">
        <f t="shared" si="31"/>
        <v>0.97826086956521741</v>
      </c>
      <c r="E25" s="83">
        <f t="shared" si="31"/>
        <v>0.953307392996109</v>
      </c>
      <c r="F25" s="83">
        <f t="shared" si="31"/>
        <v>0.97297297297297303</v>
      </c>
      <c r="G25" s="82">
        <f t="shared" si="31"/>
        <v>0.9770491803278688</v>
      </c>
      <c r="H25" s="83">
        <f t="shared" si="31"/>
        <v>0.97883597883597884</v>
      </c>
      <c r="I25" s="83">
        <f t="shared" si="31"/>
        <v>0.94499999999999995</v>
      </c>
      <c r="J25" s="83">
        <f t="shared" si="31"/>
        <v>0.99585062240663902</v>
      </c>
      <c r="K25" s="83">
        <f t="shared" si="31"/>
        <v>0.98958333333333337</v>
      </c>
      <c r="L25" s="82">
        <f t="shared" si="31"/>
        <v>0.98472596585804129</v>
      </c>
      <c r="M25" s="83">
        <f t="shared" si="31"/>
        <v>0.97777777777777775</v>
      </c>
      <c r="N25" s="83">
        <f t="shared" si="31"/>
        <v>0.9910714285714286</v>
      </c>
      <c r="O25" s="83">
        <f t="shared" si="31"/>
        <v>1</v>
      </c>
      <c r="P25" s="83">
        <f t="shared" si="31"/>
        <v>0.98601398601398604</v>
      </c>
      <c r="Q25" s="82">
        <f t="shared" si="31"/>
        <v>0.98917748917748916</v>
      </c>
      <c r="R25" s="83">
        <f t="shared" si="31"/>
        <v>0.97855227882037532</v>
      </c>
      <c r="S25" s="83">
        <f t="shared" si="31"/>
        <v>1</v>
      </c>
      <c r="T25" s="83">
        <f t="shared" si="31"/>
        <v>0.98765432098765427</v>
      </c>
      <c r="U25" s="83">
        <f t="shared" si="31"/>
        <v>1</v>
      </c>
      <c r="V25" s="83">
        <f t="shared" si="31"/>
        <v>0.9850746268656716</v>
      </c>
      <c r="W25" s="7">
        <f t="shared" si="31"/>
        <v>0.97979274611398959</v>
      </c>
    </row>
    <row r="26" spans="1:23" ht="39.950000000000003" customHeight="1">
      <c r="A26" s="72" t="s">
        <v>184</v>
      </c>
      <c r="B26" s="183">
        <f t="shared" ref="B26" si="32">SUM(C26:F26)</f>
        <v>0</v>
      </c>
      <c r="C26" s="130"/>
      <c r="D26" s="130"/>
      <c r="E26" s="130"/>
      <c r="F26" s="130"/>
      <c r="G26" s="183">
        <f t="shared" ref="G26" si="33">SUM(H26:K26)</f>
        <v>0</v>
      </c>
      <c r="H26" s="130"/>
      <c r="I26" s="130"/>
      <c r="J26" s="130"/>
      <c r="K26" s="130"/>
      <c r="L26" s="183">
        <f t="shared" ref="L26" si="34">SUM(M26:P26)</f>
        <v>0</v>
      </c>
      <c r="M26" s="130"/>
      <c r="N26" s="130"/>
      <c r="O26" s="130"/>
      <c r="P26" s="130"/>
      <c r="Q26" s="183">
        <f t="shared" ref="Q26" si="35">+SUM(R26:V26)</f>
        <v>0</v>
      </c>
      <c r="R26" s="130"/>
      <c r="S26" s="130"/>
      <c r="T26" s="130"/>
      <c r="U26" s="130"/>
      <c r="V26" s="130"/>
      <c r="W26" s="187">
        <f t="shared" ref="W26" si="36">B26+G26+L26+Q26</f>
        <v>0</v>
      </c>
    </row>
    <row r="27" spans="1:23" ht="39.950000000000003" customHeight="1">
      <c r="A27" s="81"/>
      <c r="B27" s="184" t="e">
        <f>B26/B15</f>
        <v>#DIV/0!</v>
      </c>
      <c r="C27" s="144" t="e">
        <f t="shared" ref="C27:W27" si="37">C26/C15</f>
        <v>#DIV/0!</v>
      </c>
      <c r="D27" s="144" t="e">
        <f>D26/D15</f>
        <v>#DIV/0!</v>
      </c>
      <c r="E27" s="144" t="e">
        <f t="shared" si="37"/>
        <v>#DIV/0!</v>
      </c>
      <c r="F27" s="144" t="e">
        <f t="shared" si="37"/>
        <v>#DIV/0!</v>
      </c>
      <c r="G27" s="184" t="e">
        <f t="shared" si="37"/>
        <v>#DIV/0!</v>
      </c>
      <c r="H27" s="144" t="e">
        <f t="shared" si="37"/>
        <v>#DIV/0!</v>
      </c>
      <c r="I27" s="144" t="e">
        <f t="shared" si="37"/>
        <v>#DIV/0!</v>
      </c>
      <c r="J27" s="144" t="e">
        <f t="shared" si="37"/>
        <v>#DIV/0!</v>
      </c>
      <c r="K27" s="144" t="e">
        <f t="shared" si="37"/>
        <v>#DIV/0!</v>
      </c>
      <c r="L27" s="184" t="e">
        <f t="shared" si="37"/>
        <v>#DIV/0!</v>
      </c>
      <c r="M27" s="144" t="e">
        <f t="shared" si="37"/>
        <v>#DIV/0!</v>
      </c>
      <c r="N27" s="144" t="e">
        <f t="shared" si="37"/>
        <v>#DIV/0!</v>
      </c>
      <c r="O27" s="144" t="e">
        <f t="shared" si="37"/>
        <v>#DIV/0!</v>
      </c>
      <c r="P27" s="144" t="e">
        <f t="shared" si="37"/>
        <v>#DIV/0!</v>
      </c>
      <c r="Q27" s="184" t="e">
        <f t="shared" si="37"/>
        <v>#DIV/0!</v>
      </c>
      <c r="R27" s="144" t="e">
        <f t="shared" si="37"/>
        <v>#DIV/0!</v>
      </c>
      <c r="S27" s="144" t="e">
        <f t="shared" si="37"/>
        <v>#DIV/0!</v>
      </c>
      <c r="T27" s="144" t="e">
        <f t="shared" si="37"/>
        <v>#DIV/0!</v>
      </c>
      <c r="U27" s="144" t="e">
        <f t="shared" si="37"/>
        <v>#DIV/0!</v>
      </c>
      <c r="V27" s="144" t="e">
        <f t="shared" si="37"/>
        <v>#DIV/0!</v>
      </c>
      <c r="W27" s="189" t="e">
        <f t="shared" si="37"/>
        <v>#DIV/0!</v>
      </c>
    </row>
    <row r="28" spans="1:23" ht="39.950000000000003" customHeight="1">
      <c r="A28" s="72" t="s">
        <v>185</v>
      </c>
      <c r="B28" s="183">
        <f t="shared" ref="B28" si="38">SUM(C28:F28)</f>
        <v>0</v>
      </c>
      <c r="C28" s="130"/>
      <c r="D28" s="130"/>
      <c r="E28" s="130"/>
      <c r="F28" s="130"/>
      <c r="G28" s="183">
        <f t="shared" ref="G28" si="39">SUM(H28:K28)</f>
        <v>0</v>
      </c>
      <c r="H28" s="130"/>
      <c r="I28" s="130"/>
      <c r="J28" s="130"/>
      <c r="K28" s="130"/>
      <c r="L28" s="183">
        <f t="shared" ref="L28" si="40">SUM(M28:P28)</f>
        <v>0</v>
      </c>
      <c r="M28" s="130"/>
      <c r="N28" s="130"/>
      <c r="O28" s="130"/>
      <c r="P28" s="130"/>
      <c r="Q28" s="183">
        <f t="shared" ref="Q28" si="41">+SUM(R28:V28)</f>
        <v>0</v>
      </c>
      <c r="R28" s="130"/>
      <c r="S28" s="130"/>
      <c r="T28" s="130"/>
      <c r="U28" s="130"/>
      <c r="V28" s="130"/>
      <c r="W28" s="187">
        <f t="shared" ref="W28" si="42">B28+G28+L28+Q28</f>
        <v>0</v>
      </c>
    </row>
    <row r="29" spans="1:23" ht="39.950000000000003" customHeight="1">
      <c r="A29" s="81"/>
      <c r="B29" s="184" t="e">
        <f>B28/B17</f>
        <v>#DIV/0!</v>
      </c>
      <c r="C29" s="144" t="e">
        <f t="shared" ref="C29:W29" si="43">C28/C17</f>
        <v>#DIV/0!</v>
      </c>
      <c r="D29" s="144" t="e">
        <f t="shared" si="43"/>
        <v>#DIV/0!</v>
      </c>
      <c r="E29" s="144" t="e">
        <f t="shared" si="43"/>
        <v>#DIV/0!</v>
      </c>
      <c r="F29" s="144" t="e">
        <f t="shared" si="43"/>
        <v>#DIV/0!</v>
      </c>
      <c r="G29" s="184" t="e">
        <f t="shared" si="43"/>
        <v>#DIV/0!</v>
      </c>
      <c r="H29" s="144" t="e">
        <f t="shared" si="43"/>
        <v>#DIV/0!</v>
      </c>
      <c r="I29" s="144" t="e">
        <f t="shared" si="43"/>
        <v>#DIV/0!</v>
      </c>
      <c r="J29" s="144" t="e">
        <f t="shared" si="43"/>
        <v>#DIV/0!</v>
      </c>
      <c r="K29" s="144" t="e">
        <f t="shared" si="43"/>
        <v>#DIV/0!</v>
      </c>
      <c r="L29" s="184" t="e">
        <f t="shared" si="43"/>
        <v>#DIV/0!</v>
      </c>
      <c r="M29" s="144" t="e">
        <f t="shared" si="43"/>
        <v>#DIV/0!</v>
      </c>
      <c r="N29" s="144" t="e">
        <f t="shared" si="43"/>
        <v>#DIV/0!</v>
      </c>
      <c r="O29" s="144" t="e">
        <f t="shared" si="43"/>
        <v>#DIV/0!</v>
      </c>
      <c r="P29" s="144" t="e">
        <f t="shared" si="43"/>
        <v>#DIV/0!</v>
      </c>
      <c r="Q29" s="184" t="e">
        <f t="shared" si="43"/>
        <v>#DIV/0!</v>
      </c>
      <c r="R29" s="144" t="e">
        <f t="shared" si="43"/>
        <v>#DIV/0!</v>
      </c>
      <c r="S29" s="144" t="e">
        <f t="shared" si="43"/>
        <v>#DIV/0!</v>
      </c>
      <c r="T29" s="144" t="e">
        <f t="shared" si="43"/>
        <v>#DIV/0!</v>
      </c>
      <c r="U29" s="144" t="e">
        <f t="shared" si="43"/>
        <v>#DIV/0!</v>
      </c>
      <c r="V29" s="144" t="e">
        <f t="shared" si="43"/>
        <v>#DIV/0!</v>
      </c>
      <c r="W29" s="189" t="e">
        <f t="shared" si="43"/>
        <v>#DIV/0!</v>
      </c>
    </row>
    <row r="30" spans="1:23" ht="62.1" customHeight="1">
      <c r="A30" s="79" t="s">
        <v>91</v>
      </c>
      <c r="B30" s="103"/>
      <c r="C30" s="103"/>
      <c r="D30" s="103"/>
      <c r="E30" s="103"/>
      <c r="F30" s="103"/>
      <c r="G30" s="103"/>
      <c r="H30" s="103"/>
      <c r="I30" s="103"/>
      <c r="J30" s="103"/>
      <c r="K30" s="103"/>
      <c r="L30" s="103"/>
      <c r="M30" s="103"/>
      <c r="N30" s="103"/>
      <c r="O30" s="103"/>
      <c r="P30" s="103"/>
      <c r="Q30" s="103"/>
      <c r="R30" s="103"/>
      <c r="S30" s="103"/>
      <c r="T30" s="103"/>
      <c r="U30" s="103"/>
      <c r="V30" s="103"/>
      <c r="W30" s="103"/>
    </row>
    <row r="31" spans="1:23" ht="39.950000000000003" customHeight="1">
      <c r="A31" s="163" t="s">
        <v>186</v>
      </c>
      <c r="B31" s="164">
        <f>SUM(C31:F31)</f>
        <v>264</v>
      </c>
      <c r="C31" s="164">
        <v>62</v>
      </c>
      <c r="D31" s="164">
        <v>48</v>
      </c>
      <c r="E31" s="164">
        <v>91</v>
      </c>
      <c r="F31" s="164">
        <v>63</v>
      </c>
      <c r="G31" s="164">
        <f>SUM(H31:K31)</f>
        <v>266</v>
      </c>
      <c r="H31" s="164">
        <v>121</v>
      </c>
      <c r="I31" s="164">
        <v>56</v>
      </c>
      <c r="J31" s="164">
        <v>70</v>
      </c>
      <c r="K31" s="164">
        <v>19</v>
      </c>
      <c r="L31" s="164">
        <f>SUM(M31:P31)</f>
        <v>296</v>
      </c>
      <c r="M31" s="164">
        <v>143</v>
      </c>
      <c r="N31" s="164">
        <v>24</v>
      </c>
      <c r="O31" s="164">
        <v>70</v>
      </c>
      <c r="P31" s="164">
        <v>59</v>
      </c>
      <c r="Q31" s="164">
        <f>+SUM(R31:V31)</f>
        <v>229</v>
      </c>
      <c r="R31" s="164">
        <v>95</v>
      </c>
      <c r="S31" s="164">
        <v>63</v>
      </c>
      <c r="T31" s="164">
        <v>20</v>
      </c>
      <c r="U31" s="164">
        <v>29</v>
      </c>
      <c r="V31" s="164">
        <v>22</v>
      </c>
      <c r="W31" s="164">
        <f>B31+G31+L31+Q31</f>
        <v>1055</v>
      </c>
    </row>
    <row r="32" spans="1:23" ht="39.950000000000003" customHeight="1">
      <c r="A32" s="168"/>
      <c r="B32" s="167">
        <f>B31/B3</f>
        <v>0.17518248175182483</v>
      </c>
      <c r="C32" s="167">
        <f t="shared" ref="C32:W32" si="44">C31/C3</f>
        <v>0.16187989556135771</v>
      </c>
      <c r="D32" s="167">
        <f t="shared" si="44"/>
        <v>0.1672473867595819</v>
      </c>
      <c r="E32" s="167">
        <f t="shared" si="44"/>
        <v>0.20681818181818182</v>
      </c>
      <c r="F32" s="167">
        <f t="shared" si="44"/>
        <v>0.15869017632241814</v>
      </c>
      <c r="G32" s="167">
        <f t="shared" si="44"/>
        <v>0.17912457912457913</v>
      </c>
      <c r="H32" s="167">
        <f t="shared" si="44"/>
        <v>0.19803600654664485</v>
      </c>
      <c r="I32" s="167">
        <f t="shared" si="44"/>
        <v>0.17177914110429449</v>
      </c>
      <c r="J32" s="167">
        <f t="shared" si="44"/>
        <v>0.17676767676767677</v>
      </c>
      <c r="K32" s="167">
        <f t="shared" si="44"/>
        <v>0.125</v>
      </c>
      <c r="L32" s="167">
        <f t="shared" si="44"/>
        <v>0.1641708264004437</v>
      </c>
      <c r="M32" s="167">
        <f t="shared" si="44"/>
        <v>0.16666666666666666</v>
      </c>
      <c r="N32" s="167">
        <f t="shared" si="44"/>
        <v>0.15789473684210525</v>
      </c>
      <c r="O32" s="167">
        <f t="shared" si="44"/>
        <v>0.19125683060109289</v>
      </c>
      <c r="P32" s="167">
        <f t="shared" si="44"/>
        <v>0.13817330210772832</v>
      </c>
      <c r="Q32" s="167">
        <f t="shared" si="44"/>
        <v>0.15652768284347232</v>
      </c>
      <c r="R32" s="167">
        <f t="shared" si="44"/>
        <v>0.15939597315436241</v>
      </c>
      <c r="S32" s="167">
        <f t="shared" si="44"/>
        <v>0.15217391304347827</v>
      </c>
      <c r="T32" s="167">
        <f t="shared" si="44"/>
        <v>0.14925373134328357</v>
      </c>
      <c r="U32" s="167">
        <f t="shared" si="44"/>
        <v>0.13425925925925927</v>
      </c>
      <c r="V32" s="167">
        <f t="shared" si="44"/>
        <v>0.21359223300970873</v>
      </c>
      <c r="W32" s="167">
        <f t="shared" si="44"/>
        <v>0.16858421220837327</v>
      </c>
    </row>
    <row r="33" spans="1:23" ht="39.950000000000003" customHeight="1">
      <c r="A33" s="72" t="s">
        <v>182</v>
      </c>
      <c r="B33" s="73">
        <f t="shared" ref="B33" si="45">SUM(C33:F33)</f>
        <v>266</v>
      </c>
      <c r="C33" s="27">
        <v>70</v>
      </c>
      <c r="D33" s="27">
        <v>46</v>
      </c>
      <c r="E33" s="27">
        <v>91</v>
      </c>
      <c r="F33" s="27">
        <v>59</v>
      </c>
      <c r="G33" s="73">
        <f t="shared" ref="G33" si="46">SUM(H33:K33)</f>
        <v>266</v>
      </c>
      <c r="H33" s="27">
        <v>125</v>
      </c>
      <c r="I33" s="27">
        <v>55</v>
      </c>
      <c r="J33" s="27">
        <v>66</v>
      </c>
      <c r="K33" s="27">
        <v>20</v>
      </c>
      <c r="L33" s="73">
        <f t="shared" ref="L33" si="47">SUM(M33:P33)</f>
        <v>300</v>
      </c>
      <c r="M33" s="27">
        <v>151</v>
      </c>
      <c r="N33" s="27">
        <v>24</v>
      </c>
      <c r="O33" s="27">
        <v>65</v>
      </c>
      <c r="P33" s="27">
        <v>60</v>
      </c>
      <c r="Q33" s="73">
        <f t="shared" ref="Q33" si="48">+SUM(R33:V33)</f>
        <v>249</v>
      </c>
      <c r="R33" s="27">
        <v>95</v>
      </c>
      <c r="S33" s="27">
        <v>71</v>
      </c>
      <c r="T33" s="27">
        <v>31</v>
      </c>
      <c r="U33" s="27">
        <v>31</v>
      </c>
      <c r="V33" s="27">
        <v>21</v>
      </c>
      <c r="W33" s="5">
        <f t="shared" ref="W33" si="49">B33+G33+L33+Q33</f>
        <v>1081</v>
      </c>
    </row>
    <row r="34" spans="1:23" ht="39.950000000000003" customHeight="1">
      <c r="A34" s="81"/>
      <c r="B34" s="82">
        <f>B33/B4</f>
        <v>0.17557755775577558</v>
      </c>
      <c r="C34" s="83">
        <f t="shared" ref="C34:W34" si="50">C33/C4</f>
        <v>0.17766497461928935</v>
      </c>
      <c r="D34" s="83">
        <f t="shared" si="50"/>
        <v>0.16083916083916083</v>
      </c>
      <c r="E34" s="83">
        <f t="shared" si="50"/>
        <v>0.20871559633027523</v>
      </c>
      <c r="F34" s="83">
        <f t="shared" si="50"/>
        <v>0.14786967418546365</v>
      </c>
      <c r="G34" s="82">
        <f t="shared" si="50"/>
        <v>0.17733333333333334</v>
      </c>
      <c r="H34" s="83">
        <f t="shared" si="50"/>
        <v>0.2039151712887439</v>
      </c>
      <c r="I34" s="83">
        <f t="shared" si="50"/>
        <v>0.16417910447761194</v>
      </c>
      <c r="J34" s="83">
        <f t="shared" si="50"/>
        <v>0.16666666666666666</v>
      </c>
      <c r="K34" s="83">
        <f t="shared" si="50"/>
        <v>0.12820512820512819</v>
      </c>
      <c r="L34" s="82">
        <f t="shared" si="50"/>
        <v>0.16825574873808188</v>
      </c>
      <c r="M34" s="83">
        <f t="shared" si="50"/>
        <v>0.17743830787309048</v>
      </c>
      <c r="N34" s="83">
        <f t="shared" si="50"/>
        <v>0.15483870967741936</v>
      </c>
      <c r="O34" s="83">
        <f t="shared" si="50"/>
        <v>0.17955801104972377</v>
      </c>
      <c r="P34" s="83">
        <f t="shared" si="50"/>
        <v>0.14457831325301204</v>
      </c>
      <c r="Q34" s="82">
        <f t="shared" si="50"/>
        <v>0.17136958017894013</v>
      </c>
      <c r="R34" s="83">
        <f t="shared" si="50"/>
        <v>0.15993265993265993</v>
      </c>
      <c r="S34" s="83">
        <f t="shared" si="50"/>
        <v>0.17617866004962779</v>
      </c>
      <c r="T34" s="83">
        <f t="shared" si="50"/>
        <v>0.21830985915492956</v>
      </c>
      <c r="U34" s="83">
        <f t="shared" si="50"/>
        <v>0.14485981308411214</v>
      </c>
      <c r="V34" s="83">
        <f t="shared" si="50"/>
        <v>0.21</v>
      </c>
      <c r="W34" s="7">
        <f t="shared" si="50"/>
        <v>0.17293233082706766</v>
      </c>
    </row>
    <row r="35" spans="1:23" ht="39.950000000000003" customHeight="1">
      <c r="A35" s="72" t="s">
        <v>183</v>
      </c>
      <c r="B35" s="73">
        <f t="shared" ref="B35" si="51">SUM(C35:F35)</f>
        <v>259</v>
      </c>
      <c r="C35" s="27">
        <v>63</v>
      </c>
      <c r="D35" s="27">
        <v>47</v>
      </c>
      <c r="E35" s="27">
        <v>90</v>
      </c>
      <c r="F35" s="27">
        <v>59</v>
      </c>
      <c r="G35" s="73">
        <f t="shared" ref="G35" si="52">SUM(H35:K35)</f>
        <v>272</v>
      </c>
      <c r="H35" s="27">
        <v>123</v>
      </c>
      <c r="I35" s="27">
        <v>57</v>
      </c>
      <c r="J35" s="27">
        <v>70</v>
      </c>
      <c r="K35" s="27">
        <v>22</v>
      </c>
      <c r="L35" s="73">
        <f t="shared" ref="L35" si="53">SUM(M35:P35)</f>
        <v>300</v>
      </c>
      <c r="M35" s="27">
        <v>151</v>
      </c>
      <c r="N35" s="27">
        <v>25</v>
      </c>
      <c r="O35" s="27">
        <v>63</v>
      </c>
      <c r="P35" s="27">
        <v>61</v>
      </c>
      <c r="Q35" s="73">
        <f t="shared" ref="Q35" si="54">+SUM(R35:V35)</f>
        <v>217</v>
      </c>
      <c r="R35" s="27">
        <v>95</v>
      </c>
      <c r="S35" s="27">
        <v>61</v>
      </c>
      <c r="T35" s="27">
        <v>18</v>
      </c>
      <c r="U35" s="27">
        <v>26</v>
      </c>
      <c r="V35" s="27">
        <v>17</v>
      </c>
      <c r="W35" s="5">
        <f t="shared" ref="W35" si="55">B35+G35+L35+Q35</f>
        <v>1048</v>
      </c>
    </row>
    <row r="36" spans="1:23" ht="39.950000000000003" customHeight="1">
      <c r="A36" s="81"/>
      <c r="B36" s="82">
        <f>B35/B5</f>
        <v>0.17394224311618536</v>
      </c>
      <c r="C36" s="83">
        <f t="shared" ref="C36:W36" si="56">C35/C5</f>
        <v>0.16363636363636364</v>
      </c>
      <c r="D36" s="83">
        <f t="shared" si="56"/>
        <v>0.16666666666666666</v>
      </c>
      <c r="E36" s="83">
        <f t="shared" si="56"/>
        <v>0.20979020979020979</v>
      </c>
      <c r="F36" s="83">
        <f t="shared" si="56"/>
        <v>0.15012722646310434</v>
      </c>
      <c r="G36" s="82">
        <f t="shared" si="56"/>
        <v>0.18365968939905469</v>
      </c>
      <c r="H36" s="83">
        <f t="shared" si="56"/>
        <v>0.20431893687707642</v>
      </c>
      <c r="I36" s="83">
        <f t="shared" si="56"/>
        <v>0.1716867469879518</v>
      </c>
      <c r="J36" s="83">
        <f t="shared" si="56"/>
        <v>0.17902813299232737</v>
      </c>
      <c r="K36" s="83">
        <f t="shared" si="56"/>
        <v>0.14102564102564102</v>
      </c>
      <c r="L36" s="82">
        <f t="shared" si="56"/>
        <v>0.16769144773616546</v>
      </c>
      <c r="M36" s="83">
        <f t="shared" si="56"/>
        <v>0.17723004694835681</v>
      </c>
      <c r="N36" s="83">
        <f t="shared" si="56"/>
        <v>0.16025641025641027</v>
      </c>
      <c r="O36" s="83">
        <f t="shared" si="56"/>
        <v>0.16981132075471697</v>
      </c>
      <c r="P36" s="83">
        <f t="shared" si="56"/>
        <v>0.14878048780487804</v>
      </c>
      <c r="Q36" s="82">
        <f t="shared" si="56"/>
        <v>0.14751869476546567</v>
      </c>
      <c r="R36" s="83">
        <f t="shared" si="56"/>
        <v>0.15806988352745424</v>
      </c>
      <c r="S36" s="83">
        <f t="shared" si="56"/>
        <v>0.14628297362110312</v>
      </c>
      <c r="T36" s="83">
        <f t="shared" si="56"/>
        <v>0.13533834586466165</v>
      </c>
      <c r="U36" s="83">
        <f t="shared" si="56"/>
        <v>0.12206572769953052</v>
      </c>
      <c r="V36" s="83">
        <f t="shared" si="56"/>
        <v>0.15887850467289719</v>
      </c>
      <c r="W36" s="7">
        <f t="shared" si="56"/>
        <v>0.1682182985553772</v>
      </c>
    </row>
    <row r="37" spans="1:23" ht="39.950000000000003" customHeight="1">
      <c r="A37" s="72" t="s">
        <v>184</v>
      </c>
      <c r="B37" s="183">
        <f t="shared" ref="B37" si="57">SUM(C37:F37)</f>
        <v>0</v>
      </c>
      <c r="C37" s="130"/>
      <c r="D37" s="130"/>
      <c r="E37" s="130"/>
      <c r="F37" s="130"/>
      <c r="G37" s="183">
        <f t="shared" ref="G37" si="58">SUM(H37:K37)</f>
        <v>0</v>
      </c>
      <c r="H37" s="130"/>
      <c r="I37" s="130"/>
      <c r="J37" s="130"/>
      <c r="K37" s="130"/>
      <c r="L37" s="183">
        <f t="shared" ref="L37" si="59">SUM(M37:P37)</f>
        <v>0</v>
      </c>
      <c r="M37" s="130"/>
      <c r="N37" s="130"/>
      <c r="O37" s="130"/>
      <c r="P37" s="130"/>
      <c r="Q37" s="183">
        <f t="shared" ref="Q37" si="60">+SUM(R37:V37)</f>
        <v>0</v>
      </c>
      <c r="R37" s="130"/>
      <c r="S37" s="130"/>
      <c r="T37" s="130"/>
      <c r="U37" s="130"/>
      <c r="V37" s="130"/>
      <c r="W37" s="187">
        <f t="shared" ref="W37" si="61">B37+G37+L37+Q37</f>
        <v>0</v>
      </c>
    </row>
    <row r="38" spans="1:23" ht="39.950000000000003" customHeight="1">
      <c r="A38" s="81"/>
      <c r="B38" s="184" t="e">
        <f>B37/B6</f>
        <v>#DIV/0!</v>
      </c>
      <c r="C38" s="144" t="e">
        <f t="shared" ref="C38:W38" si="62">C37/C6</f>
        <v>#DIV/0!</v>
      </c>
      <c r="D38" s="144" t="e">
        <f t="shared" si="62"/>
        <v>#DIV/0!</v>
      </c>
      <c r="E38" s="144" t="e">
        <f t="shared" si="62"/>
        <v>#DIV/0!</v>
      </c>
      <c r="F38" s="144" t="e">
        <f t="shared" si="62"/>
        <v>#DIV/0!</v>
      </c>
      <c r="G38" s="184" t="e">
        <f t="shared" si="62"/>
        <v>#DIV/0!</v>
      </c>
      <c r="H38" s="144" t="e">
        <f t="shared" si="62"/>
        <v>#DIV/0!</v>
      </c>
      <c r="I38" s="144" t="e">
        <f t="shared" si="62"/>
        <v>#DIV/0!</v>
      </c>
      <c r="J38" s="144" t="e">
        <f t="shared" si="62"/>
        <v>#DIV/0!</v>
      </c>
      <c r="K38" s="144" t="e">
        <f t="shared" si="62"/>
        <v>#DIV/0!</v>
      </c>
      <c r="L38" s="184" t="e">
        <f t="shared" si="62"/>
        <v>#DIV/0!</v>
      </c>
      <c r="M38" s="144" t="e">
        <f t="shared" si="62"/>
        <v>#DIV/0!</v>
      </c>
      <c r="N38" s="144" t="e">
        <f t="shared" si="62"/>
        <v>#DIV/0!</v>
      </c>
      <c r="O38" s="144" t="e">
        <f t="shared" si="62"/>
        <v>#DIV/0!</v>
      </c>
      <c r="P38" s="144" t="e">
        <f t="shared" si="62"/>
        <v>#DIV/0!</v>
      </c>
      <c r="Q38" s="184" t="e">
        <f t="shared" si="62"/>
        <v>#DIV/0!</v>
      </c>
      <c r="R38" s="144" t="e">
        <f t="shared" si="62"/>
        <v>#DIV/0!</v>
      </c>
      <c r="S38" s="144" t="e">
        <f t="shared" si="62"/>
        <v>#DIV/0!</v>
      </c>
      <c r="T38" s="144" t="e">
        <f t="shared" si="62"/>
        <v>#DIV/0!</v>
      </c>
      <c r="U38" s="144" t="e">
        <f t="shared" si="62"/>
        <v>#DIV/0!</v>
      </c>
      <c r="V38" s="144" t="e">
        <f t="shared" si="62"/>
        <v>#DIV/0!</v>
      </c>
      <c r="W38" s="189" t="e">
        <f t="shared" si="62"/>
        <v>#DIV/0!</v>
      </c>
    </row>
    <row r="39" spans="1:23" ht="39.950000000000003" customHeight="1">
      <c r="A39" s="72" t="s">
        <v>185</v>
      </c>
      <c r="B39" s="183">
        <f t="shared" ref="B39" si="63">SUM(C39:F39)</f>
        <v>0</v>
      </c>
      <c r="C39" s="130"/>
      <c r="D39" s="130"/>
      <c r="E39" s="130"/>
      <c r="F39" s="130"/>
      <c r="G39" s="183">
        <f t="shared" ref="G39" si="64">SUM(H39:K39)</f>
        <v>0</v>
      </c>
      <c r="H39" s="130"/>
      <c r="I39" s="130"/>
      <c r="J39" s="130"/>
      <c r="K39" s="130"/>
      <c r="L39" s="183">
        <f t="shared" ref="L39" si="65">SUM(M39:P39)</f>
        <v>0</v>
      </c>
      <c r="M39" s="130"/>
      <c r="N39" s="130"/>
      <c r="O39" s="130"/>
      <c r="P39" s="130"/>
      <c r="Q39" s="183">
        <f t="shared" ref="Q39" si="66">+SUM(R39:V39)</f>
        <v>0</v>
      </c>
      <c r="R39" s="130"/>
      <c r="S39" s="130"/>
      <c r="T39" s="130"/>
      <c r="U39" s="130"/>
      <c r="V39" s="130"/>
      <c r="W39" s="187">
        <f t="shared" ref="W39" si="67">B39+G39+L39+Q39</f>
        <v>0</v>
      </c>
    </row>
    <row r="40" spans="1:23" ht="39.950000000000003" customHeight="1">
      <c r="A40" s="81"/>
      <c r="B40" s="184" t="e">
        <f>B39/B7</f>
        <v>#DIV/0!</v>
      </c>
      <c r="C40" s="144" t="e">
        <f t="shared" ref="C40:W40" si="68">C39/C7</f>
        <v>#DIV/0!</v>
      </c>
      <c r="D40" s="144" t="e">
        <f t="shared" si="68"/>
        <v>#DIV/0!</v>
      </c>
      <c r="E40" s="144" t="e">
        <f t="shared" si="68"/>
        <v>#DIV/0!</v>
      </c>
      <c r="F40" s="144" t="e">
        <f t="shared" si="68"/>
        <v>#DIV/0!</v>
      </c>
      <c r="G40" s="184" t="e">
        <f t="shared" si="68"/>
        <v>#DIV/0!</v>
      </c>
      <c r="H40" s="144" t="e">
        <f t="shared" si="68"/>
        <v>#DIV/0!</v>
      </c>
      <c r="I40" s="144" t="e">
        <f t="shared" si="68"/>
        <v>#DIV/0!</v>
      </c>
      <c r="J40" s="144" t="e">
        <f t="shared" si="68"/>
        <v>#DIV/0!</v>
      </c>
      <c r="K40" s="144" t="e">
        <f t="shared" si="68"/>
        <v>#DIV/0!</v>
      </c>
      <c r="L40" s="184" t="e">
        <f t="shared" si="68"/>
        <v>#DIV/0!</v>
      </c>
      <c r="M40" s="144" t="e">
        <f t="shared" si="68"/>
        <v>#DIV/0!</v>
      </c>
      <c r="N40" s="144" t="e">
        <f t="shared" si="68"/>
        <v>#DIV/0!</v>
      </c>
      <c r="O40" s="144" t="e">
        <f t="shared" si="68"/>
        <v>#DIV/0!</v>
      </c>
      <c r="P40" s="144" t="e">
        <f t="shared" si="68"/>
        <v>#DIV/0!</v>
      </c>
      <c r="Q40" s="184" t="e">
        <f t="shared" si="68"/>
        <v>#DIV/0!</v>
      </c>
      <c r="R40" s="144" t="e">
        <f t="shared" si="68"/>
        <v>#DIV/0!</v>
      </c>
      <c r="S40" s="144" t="e">
        <f t="shared" si="68"/>
        <v>#DIV/0!</v>
      </c>
      <c r="T40" s="144" t="e">
        <f t="shared" si="68"/>
        <v>#DIV/0!</v>
      </c>
      <c r="U40" s="144" t="e">
        <f t="shared" si="68"/>
        <v>#DIV/0!</v>
      </c>
      <c r="V40" s="144" t="e">
        <f t="shared" si="68"/>
        <v>#DIV/0!</v>
      </c>
      <c r="W40" s="189" t="e">
        <f t="shared" si="68"/>
        <v>#DIV/0!</v>
      </c>
    </row>
    <row r="41" spans="1:23" ht="62.1" customHeight="1">
      <c r="A41" s="79" t="s">
        <v>43</v>
      </c>
      <c r="B41" s="103"/>
      <c r="C41" s="103"/>
      <c r="D41" s="103"/>
      <c r="E41" s="103"/>
      <c r="F41" s="103"/>
      <c r="G41" s="103"/>
      <c r="H41" s="103"/>
      <c r="I41" s="103"/>
      <c r="J41" s="103"/>
      <c r="K41" s="103"/>
      <c r="L41" s="103"/>
      <c r="M41" s="103"/>
      <c r="N41" s="103"/>
      <c r="O41" s="103"/>
      <c r="P41" s="103"/>
      <c r="Q41" s="103"/>
      <c r="R41" s="103"/>
      <c r="S41" s="103"/>
      <c r="T41" s="103"/>
      <c r="U41" s="103"/>
      <c r="V41" s="103"/>
      <c r="W41" s="103"/>
    </row>
    <row r="42" spans="1:23" ht="39.950000000000003" customHeight="1">
      <c r="A42" s="163" t="s">
        <v>186</v>
      </c>
      <c r="B42" s="164">
        <f>SUM(C42:F42)</f>
        <v>235</v>
      </c>
      <c r="C42" s="164">
        <v>54</v>
      </c>
      <c r="D42" s="164">
        <v>46</v>
      </c>
      <c r="E42" s="164">
        <v>83</v>
      </c>
      <c r="F42" s="164">
        <v>52</v>
      </c>
      <c r="G42" s="164">
        <f>SUM(H42:K42)</f>
        <v>249</v>
      </c>
      <c r="H42" s="164">
        <v>111</v>
      </c>
      <c r="I42" s="164">
        <v>55</v>
      </c>
      <c r="J42" s="164">
        <v>67</v>
      </c>
      <c r="K42" s="164">
        <v>16</v>
      </c>
      <c r="L42" s="164">
        <f>SUM(M42:P42)</f>
        <v>286</v>
      </c>
      <c r="M42" s="164">
        <v>136</v>
      </c>
      <c r="N42" s="164">
        <v>24</v>
      </c>
      <c r="O42" s="164">
        <v>69</v>
      </c>
      <c r="P42" s="164">
        <v>57</v>
      </c>
      <c r="Q42" s="164">
        <f>+SUM(R42:V42)</f>
        <v>215</v>
      </c>
      <c r="R42" s="164">
        <v>89</v>
      </c>
      <c r="S42" s="164">
        <v>60</v>
      </c>
      <c r="T42" s="164">
        <v>20</v>
      </c>
      <c r="U42" s="164">
        <v>26</v>
      </c>
      <c r="V42" s="164">
        <v>20</v>
      </c>
      <c r="W42" s="164">
        <f>B42+G42+L42+Q42</f>
        <v>985</v>
      </c>
    </row>
    <row r="43" spans="1:23" ht="39.950000000000003" customHeight="1">
      <c r="A43" s="168"/>
      <c r="B43" s="167">
        <f>B42/B31</f>
        <v>0.89015151515151514</v>
      </c>
      <c r="C43" s="167">
        <f t="shared" ref="C43" si="69">C42/C31</f>
        <v>0.87096774193548387</v>
      </c>
      <c r="D43" s="167">
        <f t="shared" ref="D43" si="70">D42/D31</f>
        <v>0.95833333333333337</v>
      </c>
      <c r="E43" s="167">
        <f t="shared" ref="E43" si="71">E42/E31</f>
        <v>0.91208791208791207</v>
      </c>
      <c r="F43" s="167">
        <f t="shared" ref="F43" si="72">F42/F31</f>
        <v>0.82539682539682535</v>
      </c>
      <c r="G43" s="167">
        <f t="shared" ref="G43" si="73">G42/G31</f>
        <v>0.93609022556390975</v>
      </c>
      <c r="H43" s="167">
        <f t="shared" ref="H43" si="74">H42/H31</f>
        <v>0.9173553719008265</v>
      </c>
      <c r="I43" s="167">
        <f t="shared" ref="I43" si="75">I42/I31</f>
        <v>0.9821428571428571</v>
      </c>
      <c r="J43" s="167">
        <f t="shared" ref="J43" si="76">J42/J31</f>
        <v>0.95714285714285718</v>
      </c>
      <c r="K43" s="167">
        <f t="shared" ref="K43" si="77">K42/K31</f>
        <v>0.84210526315789469</v>
      </c>
      <c r="L43" s="167">
        <f t="shared" ref="L43" si="78">L42/L31</f>
        <v>0.96621621621621623</v>
      </c>
      <c r="M43" s="167">
        <f t="shared" ref="M43" si="79">M42/M31</f>
        <v>0.95104895104895104</v>
      </c>
      <c r="N43" s="167">
        <f t="shared" ref="N43" si="80">N42/N31</f>
        <v>1</v>
      </c>
      <c r="O43" s="167">
        <f t="shared" ref="O43" si="81">O42/O31</f>
        <v>0.98571428571428577</v>
      </c>
      <c r="P43" s="167">
        <f t="shared" ref="P43" si="82">P42/P31</f>
        <v>0.96610169491525422</v>
      </c>
      <c r="Q43" s="167">
        <f t="shared" ref="Q43" si="83">Q42/Q31</f>
        <v>0.93886462882096067</v>
      </c>
      <c r="R43" s="167">
        <f t="shared" ref="R43" si="84">R42/R31</f>
        <v>0.93684210526315792</v>
      </c>
      <c r="S43" s="167">
        <f t="shared" ref="S43" si="85">S42/S31</f>
        <v>0.95238095238095233</v>
      </c>
      <c r="T43" s="167">
        <f t="shared" ref="T43" si="86">T42/T31</f>
        <v>1</v>
      </c>
      <c r="U43" s="167">
        <f t="shared" ref="U43" si="87">U42/U31</f>
        <v>0.89655172413793105</v>
      </c>
      <c r="V43" s="167">
        <f t="shared" ref="V43" si="88">V42/V31</f>
        <v>0.90909090909090906</v>
      </c>
      <c r="W43" s="167">
        <f t="shared" ref="W43" si="89">W42/W31</f>
        <v>0.93364928909952605</v>
      </c>
    </row>
    <row r="44" spans="1:23" ht="39.950000000000003" customHeight="1">
      <c r="A44" s="72" t="s">
        <v>182</v>
      </c>
      <c r="B44" s="73">
        <f t="shared" ref="B44" si="90">SUM(C44:F44)</f>
        <v>233</v>
      </c>
      <c r="C44" s="27">
        <v>61</v>
      </c>
      <c r="D44" s="27">
        <v>44</v>
      </c>
      <c r="E44" s="27">
        <v>81</v>
      </c>
      <c r="F44" s="27">
        <v>47</v>
      </c>
      <c r="G44" s="73">
        <f t="shared" ref="G44" si="91">SUM(H44:K44)</f>
        <v>249</v>
      </c>
      <c r="H44" s="27">
        <v>118</v>
      </c>
      <c r="I44" s="27">
        <v>53</v>
      </c>
      <c r="J44" s="27">
        <v>61</v>
      </c>
      <c r="K44" s="27">
        <v>17</v>
      </c>
      <c r="L44" s="73">
        <f t="shared" ref="L44" si="92">SUM(M44:P44)</f>
        <v>292</v>
      </c>
      <c r="M44" s="27">
        <v>146</v>
      </c>
      <c r="N44" s="27">
        <v>23</v>
      </c>
      <c r="O44" s="27">
        <v>64</v>
      </c>
      <c r="P44" s="27">
        <v>59</v>
      </c>
      <c r="Q44" s="73">
        <f t="shared" ref="Q44" si="93">+SUM(R44:V44)</f>
        <v>223</v>
      </c>
      <c r="R44" s="27">
        <v>90</v>
      </c>
      <c r="S44" s="27">
        <v>59</v>
      </c>
      <c r="T44" s="27">
        <v>29</v>
      </c>
      <c r="U44" s="27">
        <v>27</v>
      </c>
      <c r="V44" s="27">
        <v>18</v>
      </c>
      <c r="W44" s="5">
        <f t="shared" ref="W44" si="94">B44+G44+L44+Q44</f>
        <v>997</v>
      </c>
    </row>
    <row r="45" spans="1:23" ht="39.950000000000003" customHeight="1">
      <c r="A45" s="81"/>
      <c r="B45" s="82">
        <f>B44/B33</f>
        <v>0.87593984962406013</v>
      </c>
      <c r="C45" s="83">
        <f t="shared" ref="C45" si="95">C44/C33</f>
        <v>0.87142857142857144</v>
      </c>
      <c r="D45" s="83">
        <f t="shared" ref="D45" si="96">D44/D33</f>
        <v>0.95652173913043481</v>
      </c>
      <c r="E45" s="83">
        <f t="shared" ref="E45" si="97">E44/E33</f>
        <v>0.89010989010989006</v>
      </c>
      <c r="F45" s="83">
        <f t="shared" ref="F45" si="98">F44/F33</f>
        <v>0.79661016949152541</v>
      </c>
      <c r="G45" s="82">
        <f t="shared" ref="G45" si="99">G44/G33</f>
        <v>0.93609022556390975</v>
      </c>
      <c r="H45" s="83">
        <f t="shared" ref="H45" si="100">H44/H33</f>
        <v>0.94399999999999995</v>
      </c>
      <c r="I45" s="83">
        <f t="shared" ref="I45" si="101">I44/I33</f>
        <v>0.96363636363636362</v>
      </c>
      <c r="J45" s="83">
        <f t="shared" ref="J45" si="102">J44/J33</f>
        <v>0.9242424242424242</v>
      </c>
      <c r="K45" s="83">
        <f t="shared" ref="K45" si="103">K44/K33</f>
        <v>0.85</v>
      </c>
      <c r="L45" s="82">
        <f t="shared" ref="L45" si="104">L44/L33</f>
        <v>0.97333333333333338</v>
      </c>
      <c r="M45" s="83">
        <f t="shared" ref="M45" si="105">M44/M33</f>
        <v>0.9668874172185431</v>
      </c>
      <c r="N45" s="83">
        <f t="shared" ref="N45" si="106">N44/N33</f>
        <v>0.95833333333333337</v>
      </c>
      <c r="O45" s="83">
        <f t="shared" ref="O45" si="107">O44/O33</f>
        <v>0.98461538461538467</v>
      </c>
      <c r="P45" s="83">
        <f t="shared" ref="P45" si="108">P44/P33</f>
        <v>0.98333333333333328</v>
      </c>
      <c r="Q45" s="82">
        <f t="shared" ref="Q45" si="109">Q44/Q33</f>
        <v>0.89558232931726911</v>
      </c>
      <c r="R45" s="83">
        <f t="shared" ref="R45" si="110">R44/R33</f>
        <v>0.94736842105263153</v>
      </c>
      <c r="S45" s="83">
        <f t="shared" ref="S45" si="111">S44/S33</f>
        <v>0.83098591549295775</v>
      </c>
      <c r="T45" s="83">
        <f t="shared" ref="T45" si="112">T44/T33</f>
        <v>0.93548387096774188</v>
      </c>
      <c r="U45" s="83">
        <f t="shared" ref="U45" si="113">U44/U33</f>
        <v>0.87096774193548387</v>
      </c>
      <c r="V45" s="83">
        <f t="shared" ref="V45" si="114">V44/V33</f>
        <v>0.8571428571428571</v>
      </c>
      <c r="W45" s="7">
        <f t="shared" ref="W45" si="115">W44/W33</f>
        <v>0.92229417206290476</v>
      </c>
    </row>
    <row r="46" spans="1:23" ht="39.950000000000003" customHeight="1">
      <c r="A46" s="72" t="s">
        <v>183</v>
      </c>
      <c r="B46" s="73">
        <f t="shared" ref="B46" si="116">SUM(C46:F46)</f>
        <v>224</v>
      </c>
      <c r="C46" s="27">
        <v>50</v>
      </c>
      <c r="D46" s="27">
        <v>46</v>
      </c>
      <c r="E46" s="27">
        <v>78</v>
      </c>
      <c r="F46" s="27">
        <v>50</v>
      </c>
      <c r="G46" s="73">
        <f t="shared" ref="G46" si="117">SUM(H46:K46)</f>
        <v>256</v>
      </c>
      <c r="H46" s="27">
        <v>116</v>
      </c>
      <c r="I46" s="27">
        <v>53</v>
      </c>
      <c r="J46" s="27">
        <v>67</v>
      </c>
      <c r="K46" s="27">
        <v>20</v>
      </c>
      <c r="L46" s="73">
        <f t="shared" ref="L46" si="118">SUM(M46:P46)</f>
        <v>273</v>
      </c>
      <c r="M46" s="27">
        <v>144</v>
      </c>
      <c r="N46" s="27">
        <v>24</v>
      </c>
      <c r="O46" s="27">
        <v>48</v>
      </c>
      <c r="P46" s="27">
        <v>57</v>
      </c>
      <c r="Q46" s="73">
        <f t="shared" ref="Q46" si="119">+SUM(R46:V46)</f>
        <v>173</v>
      </c>
      <c r="R46" s="27">
        <v>63</v>
      </c>
      <c r="S46" s="27">
        <v>57</v>
      </c>
      <c r="T46" s="27">
        <v>17</v>
      </c>
      <c r="U46" s="27">
        <v>22</v>
      </c>
      <c r="V46" s="27">
        <v>14</v>
      </c>
      <c r="W46" s="5">
        <f t="shared" ref="W46" si="120">B46+G46+L46+Q46</f>
        <v>926</v>
      </c>
    </row>
    <row r="47" spans="1:23" ht="39.950000000000003" customHeight="1">
      <c r="A47" s="81"/>
      <c r="B47" s="82">
        <f>B46/B35</f>
        <v>0.86486486486486491</v>
      </c>
      <c r="C47" s="83">
        <f t="shared" ref="C47" si="121">C46/C35</f>
        <v>0.79365079365079361</v>
      </c>
      <c r="D47" s="83">
        <f t="shared" ref="D47" si="122">D46/D35</f>
        <v>0.97872340425531912</v>
      </c>
      <c r="E47" s="83">
        <f t="shared" ref="E47" si="123">E46/E35</f>
        <v>0.8666666666666667</v>
      </c>
      <c r="F47" s="83">
        <f t="shared" ref="F47" si="124">F46/F35</f>
        <v>0.84745762711864403</v>
      </c>
      <c r="G47" s="82">
        <f t="shared" ref="G47" si="125">G46/G35</f>
        <v>0.94117647058823528</v>
      </c>
      <c r="H47" s="83">
        <f t="shared" ref="H47" si="126">H46/H35</f>
        <v>0.94308943089430897</v>
      </c>
      <c r="I47" s="83">
        <f t="shared" ref="I47" si="127">I46/I35</f>
        <v>0.92982456140350878</v>
      </c>
      <c r="J47" s="83">
        <f t="shared" ref="J47" si="128">J46/J35</f>
        <v>0.95714285714285718</v>
      </c>
      <c r="K47" s="83">
        <f t="shared" ref="K47" si="129">K46/K35</f>
        <v>0.90909090909090906</v>
      </c>
      <c r="L47" s="82">
        <f t="shared" ref="L47" si="130">L46/L35</f>
        <v>0.91</v>
      </c>
      <c r="M47" s="83">
        <f t="shared" ref="M47" si="131">M46/M35</f>
        <v>0.95364238410596025</v>
      </c>
      <c r="N47" s="83">
        <f t="shared" ref="N47" si="132">N46/N35</f>
        <v>0.96</v>
      </c>
      <c r="O47" s="83">
        <f t="shared" ref="O47" si="133">O46/O35</f>
        <v>0.76190476190476186</v>
      </c>
      <c r="P47" s="83">
        <f t="shared" ref="P47" si="134">P46/P35</f>
        <v>0.93442622950819676</v>
      </c>
      <c r="Q47" s="82">
        <f t="shared" ref="Q47" si="135">Q46/Q35</f>
        <v>0.79723502304147464</v>
      </c>
      <c r="R47" s="83">
        <f t="shared" ref="R47" si="136">R46/R35</f>
        <v>0.66315789473684206</v>
      </c>
      <c r="S47" s="83">
        <f t="shared" ref="S47" si="137">S46/S35</f>
        <v>0.93442622950819676</v>
      </c>
      <c r="T47" s="83">
        <f t="shared" ref="T47" si="138">T46/T35</f>
        <v>0.94444444444444442</v>
      </c>
      <c r="U47" s="83">
        <f t="shared" ref="U47" si="139">U46/U35</f>
        <v>0.84615384615384615</v>
      </c>
      <c r="V47" s="83">
        <f t="shared" ref="V47" si="140">V46/V35</f>
        <v>0.82352941176470584</v>
      </c>
      <c r="W47" s="7">
        <f t="shared" ref="W47" si="141">W46/W35</f>
        <v>0.88358778625954193</v>
      </c>
    </row>
    <row r="48" spans="1:23" ht="39.950000000000003" customHeight="1">
      <c r="A48" s="72" t="s">
        <v>184</v>
      </c>
      <c r="B48" s="183">
        <f t="shared" ref="B48" si="142">SUM(C48:F48)</f>
        <v>0</v>
      </c>
      <c r="C48" s="130"/>
      <c r="D48" s="130"/>
      <c r="E48" s="130"/>
      <c r="F48" s="130"/>
      <c r="G48" s="183">
        <f t="shared" ref="G48" si="143">SUM(H48:K48)</f>
        <v>0</v>
      </c>
      <c r="H48" s="130"/>
      <c r="I48" s="130"/>
      <c r="J48" s="130"/>
      <c r="K48" s="130"/>
      <c r="L48" s="183">
        <f t="shared" ref="L48" si="144">SUM(M48:P48)</f>
        <v>0</v>
      </c>
      <c r="M48" s="130"/>
      <c r="N48" s="130"/>
      <c r="O48" s="130"/>
      <c r="P48" s="130"/>
      <c r="Q48" s="183">
        <f t="shared" ref="Q48" si="145">+SUM(R48:V48)</f>
        <v>0</v>
      </c>
      <c r="R48" s="130"/>
      <c r="S48" s="130"/>
      <c r="T48" s="130"/>
      <c r="U48" s="130"/>
      <c r="V48" s="130"/>
      <c r="W48" s="187">
        <f t="shared" ref="W48" si="146">B48+G48+L48+Q48</f>
        <v>0</v>
      </c>
    </row>
    <row r="49" spans="1:23" ht="39.950000000000003" customHeight="1">
      <c r="A49" s="81"/>
      <c r="B49" s="184" t="e">
        <f>B48/B37</f>
        <v>#DIV/0!</v>
      </c>
      <c r="C49" s="144" t="e">
        <f t="shared" ref="C49" si="147">C48/C37</f>
        <v>#DIV/0!</v>
      </c>
      <c r="D49" s="144" t="e">
        <f>D48/D37</f>
        <v>#DIV/0!</v>
      </c>
      <c r="E49" s="144" t="e">
        <f t="shared" ref="E49" si="148">E48/E37</f>
        <v>#DIV/0!</v>
      </c>
      <c r="F49" s="144" t="e">
        <f t="shared" ref="F49" si="149">F48/F37</f>
        <v>#DIV/0!</v>
      </c>
      <c r="G49" s="184" t="e">
        <f t="shared" ref="G49" si="150">G48/G37</f>
        <v>#DIV/0!</v>
      </c>
      <c r="H49" s="144" t="e">
        <f t="shared" ref="H49" si="151">H48/H37</f>
        <v>#DIV/0!</v>
      </c>
      <c r="I49" s="144" t="e">
        <f t="shared" ref="I49" si="152">I48/I37</f>
        <v>#DIV/0!</v>
      </c>
      <c r="J49" s="144" t="e">
        <f t="shared" ref="J49" si="153">J48/J37</f>
        <v>#DIV/0!</v>
      </c>
      <c r="K49" s="144" t="e">
        <f t="shared" ref="K49" si="154">K48/K37</f>
        <v>#DIV/0!</v>
      </c>
      <c r="L49" s="184" t="e">
        <f t="shared" ref="L49" si="155">L48/L37</f>
        <v>#DIV/0!</v>
      </c>
      <c r="M49" s="144" t="e">
        <f t="shared" ref="M49" si="156">M48/M37</f>
        <v>#DIV/0!</v>
      </c>
      <c r="N49" s="144" t="e">
        <f t="shared" ref="N49" si="157">N48/N37</f>
        <v>#DIV/0!</v>
      </c>
      <c r="O49" s="144" t="e">
        <f t="shared" ref="O49" si="158">O48/O37</f>
        <v>#DIV/0!</v>
      </c>
      <c r="P49" s="144" t="e">
        <f t="shared" ref="P49" si="159">P48/P37</f>
        <v>#DIV/0!</v>
      </c>
      <c r="Q49" s="184" t="e">
        <f t="shared" ref="Q49" si="160">Q48/Q37</f>
        <v>#DIV/0!</v>
      </c>
      <c r="R49" s="144" t="e">
        <f t="shared" ref="R49" si="161">R48/R37</f>
        <v>#DIV/0!</v>
      </c>
      <c r="S49" s="144" t="e">
        <f t="shared" ref="S49" si="162">S48/S37</f>
        <v>#DIV/0!</v>
      </c>
      <c r="T49" s="144" t="e">
        <f t="shared" ref="T49" si="163">T48/T37</f>
        <v>#DIV/0!</v>
      </c>
      <c r="U49" s="144" t="e">
        <f t="shared" ref="U49" si="164">U48/U37</f>
        <v>#DIV/0!</v>
      </c>
      <c r="V49" s="144" t="e">
        <f t="shared" ref="V49" si="165">V48/V37</f>
        <v>#DIV/0!</v>
      </c>
      <c r="W49" s="189" t="e">
        <f t="shared" ref="W49" si="166">W48/W37</f>
        <v>#DIV/0!</v>
      </c>
    </row>
    <row r="50" spans="1:23" ht="39.950000000000003" customHeight="1">
      <c r="A50" s="72" t="s">
        <v>185</v>
      </c>
      <c r="B50" s="183">
        <f t="shared" ref="B50" si="167">SUM(C50:F50)</f>
        <v>0</v>
      </c>
      <c r="C50" s="130"/>
      <c r="D50" s="130"/>
      <c r="E50" s="130"/>
      <c r="F50" s="130"/>
      <c r="G50" s="183">
        <f t="shared" ref="G50" si="168">SUM(H50:K50)</f>
        <v>0</v>
      </c>
      <c r="H50" s="130"/>
      <c r="I50" s="130"/>
      <c r="J50" s="130"/>
      <c r="K50" s="130"/>
      <c r="L50" s="183">
        <f t="shared" ref="L50" si="169">SUM(M50:P50)</f>
        <v>0</v>
      </c>
      <c r="M50" s="130"/>
      <c r="N50" s="130"/>
      <c r="O50" s="130"/>
      <c r="P50" s="130"/>
      <c r="Q50" s="183">
        <f t="shared" ref="Q50" si="170">+SUM(R50:V50)</f>
        <v>0</v>
      </c>
      <c r="R50" s="130"/>
      <c r="S50" s="130"/>
      <c r="T50" s="130"/>
      <c r="U50" s="130"/>
      <c r="V50" s="130"/>
      <c r="W50" s="187">
        <f t="shared" ref="W50" si="171">B50+G50+L50+Q50</f>
        <v>0</v>
      </c>
    </row>
    <row r="51" spans="1:23" ht="39.950000000000003" customHeight="1">
      <c r="A51" s="81"/>
      <c r="B51" s="184" t="e">
        <f>B50/B39</f>
        <v>#DIV/0!</v>
      </c>
      <c r="C51" s="144" t="e">
        <f t="shared" ref="C51" si="172">C50/C39</f>
        <v>#DIV/0!</v>
      </c>
      <c r="D51" s="144" t="e">
        <f t="shared" ref="D51" si="173">D50/D39</f>
        <v>#DIV/0!</v>
      </c>
      <c r="E51" s="144" t="e">
        <f t="shared" ref="E51" si="174">E50/E39</f>
        <v>#DIV/0!</v>
      </c>
      <c r="F51" s="144" t="e">
        <f t="shared" ref="F51" si="175">F50/F39</f>
        <v>#DIV/0!</v>
      </c>
      <c r="G51" s="184" t="e">
        <f t="shared" ref="G51" si="176">G50/G39</f>
        <v>#DIV/0!</v>
      </c>
      <c r="H51" s="144" t="e">
        <f t="shared" ref="H51" si="177">H50/H39</f>
        <v>#DIV/0!</v>
      </c>
      <c r="I51" s="144" t="e">
        <f t="shared" ref="I51" si="178">I50/I39</f>
        <v>#DIV/0!</v>
      </c>
      <c r="J51" s="144" t="e">
        <f t="shared" ref="J51" si="179">J50/J39</f>
        <v>#DIV/0!</v>
      </c>
      <c r="K51" s="144" t="e">
        <f t="shared" ref="K51" si="180">K50/K39</f>
        <v>#DIV/0!</v>
      </c>
      <c r="L51" s="184" t="e">
        <f t="shared" ref="L51" si="181">L50/L39</f>
        <v>#DIV/0!</v>
      </c>
      <c r="M51" s="144" t="e">
        <f t="shared" ref="M51" si="182">M50/M39</f>
        <v>#DIV/0!</v>
      </c>
      <c r="N51" s="144" t="e">
        <f t="shared" ref="N51" si="183">N50/N39</f>
        <v>#DIV/0!</v>
      </c>
      <c r="O51" s="144" t="e">
        <f t="shared" ref="O51" si="184">O50/O39</f>
        <v>#DIV/0!</v>
      </c>
      <c r="P51" s="144" t="e">
        <f t="shared" ref="P51" si="185">P50/P39</f>
        <v>#DIV/0!</v>
      </c>
      <c r="Q51" s="184" t="e">
        <f t="shared" ref="Q51" si="186">Q50/Q39</f>
        <v>#DIV/0!</v>
      </c>
      <c r="R51" s="144" t="e">
        <f t="shared" ref="R51" si="187">R50/R39</f>
        <v>#DIV/0!</v>
      </c>
      <c r="S51" s="144" t="e">
        <f t="shared" ref="S51" si="188">S50/S39</f>
        <v>#DIV/0!</v>
      </c>
      <c r="T51" s="144" t="e">
        <f t="shared" ref="T51" si="189">T50/T39</f>
        <v>#DIV/0!</v>
      </c>
      <c r="U51" s="144" t="e">
        <f t="shared" ref="U51" si="190">U50/U39</f>
        <v>#DIV/0!</v>
      </c>
      <c r="V51" s="144" t="e">
        <f t="shared" ref="V51" si="191">V50/V39</f>
        <v>#DIV/0!</v>
      </c>
      <c r="W51" s="189" t="e">
        <f t="shared" ref="W51" si="192">W50/W39</f>
        <v>#DIV/0!</v>
      </c>
    </row>
    <row r="52" spans="1:23" ht="39.950000000000003" customHeight="1">
      <c r="A52" s="141" t="s">
        <v>300</v>
      </c>
      <c r="B52" s="100"/>
      <c r="C52" s="100"/>
      <c r="D52" s="100"/>
      <c r="E52" s="100"/>
      <c r="F52" s="100"/>
      <c r="G52" s="100"/>
      <c r="H52" s="100"/>
      <c r="I52" s="100"/>
      <c r="J52" s="100"/>
      <c r="K52" s="100"/>
      <c r="L52" s="100"/>
      <c r="M52" s="100"/>
      <c r="N52" s="100"/>
      <c r="O52" s="100"/>
      <c r="P52" s="100"/>
      <c r="Q52" s="100"/>
      <c r="R52" s="100"/>
      <c r="S52" s="100"/>
      <c r="T52" s="100"/>
      <c r="U52" s="100"/>
      <c r="V52" s="100"/>
      <c r="W52" s="100"/>
    </row>
    <row r="53" spans="1:23" ht="39.950000000000003" customHeight="1">
      <c r="A53" s="141" t="s">
        <v>389</v>
      </c>
    </row>
  </sheetData>
  <pageMargins left="0.74803149606299213" right="0.74803149606299213" top="0.98425196850393704" bottom="0.98425196850393704" header="0.51181102362204722" footer="0.51181102362204722"/>
  <pageSetup paperSize="9" scale="30" firstPageNumber="20" fitToHeight="3" orientation="landscape" useFirstPageNumber="1" r:id="rId1"/>
  <headerFooter alignWithMargins="0">
    <oddFooter>&amp;R Page &amp;P</oddFooter>
  </headerFooter>
  <rowBreaks count="1" manualBreakCount="1">
    <brk id="29"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39</vt:i4>
      </vt:variant>
    </vt:vector>
  </HeadingPairs>
  <TitlesOfParts>
    <vt:vector size="59" baseType="lpstr">
      <vt:lpstr>Cover Page</vt:lpstr>
      <vt:lpstr>Contents Link Page</vt:lpstr>
      <vt:lpstr>Child Protection Referrals</vt:lpstr>
      <vt:lpstr>Welfare Concern Referrals</vt:lpstr>
      <vt:lpstr>Total Referrals</vt:lpstr>
      <vt:lpstr>CPNS</vt:lpstr>
      <vt:lpstr>EOOH SWS 2017</vt:lpstr>
      <vt:lpstr>CIS 2017</vt:lpstr>
      <vt:lpstr>CIC In Education</vt:lpstr>
      <vt:lpstr>Aftercare </vt:lpstr>
      <vt:lpstr>Adoption Data</vt:lpstr>
      <vt:lpstr>Information &amp; Tracing</vt:lpstr>
      <vt:lpstr>Foster Carers</vt:lpstr>
      <vt:lpstr>Early Years Inspectorate</vt:lpstr>
      <vt:lpstr>NonStatutory Residential I&amp;M</vt:lpstr>
      <vt:lpstr>Insp&amp;Mon non Stat Foster</vt:lpstr>
      <vt:lpstr>Family Support Services</vt:lpstr>
      <vt:lpstr>PPFS Meitheal</vt:lpstr>
      <vt:lpstr>Alt Ed Home Education</vt:lpstr>
      <vt:lpstr>Alt Ed Independent Schools</vt:lpstr>
      <vt:lpstr>'Adoption Data'!Print_Area</vt:lpstr>
      <vt:lpstr>'Aftercare '!Print_Area</vt:lpstr>
      <vt:lpstr>'Alt Ed Home Education'!Print_Area</vt:lpstr>
      <vt:lpstr>'Alt Ed Independent Schools'!Print_Area</vt:lpstr>
      <vt:lpstr>'Child Protection Referrals'!Print_Area</vt:lpstr>
      <vt:lpstr>'CIC In Education'!Print_Area</vt:lpstr>
      <vt:lpstr>'CIS 2017'!Print_Area</vt:lpstr>
      <vt:lpstr>'Contents Link Page'!Print_Area</vt:lpstr>
      <vt:lpstr>'Cover Page'!Print_Area</vt:lpstr>
      <vt:lpstr>CPNS!Print_Area</vt:lpstr>
      <vt:lpstr>'Early Years Inspectorate'!Print_Area</vt:lpstr>
      <vt:lpstr>'EOOH SWS 2017'!Print_Area</vt:lpstr>
      <vt:lpstr>'Family Support Services'!Print_Area</vt:lpstr>
      <vt:lpstr>'Foster Carers'!Print_Area</vt:lpstr>
      <vt:lpstr>'Information &amp; Tracing'!Print_Area</vt:lpstr>
      <vt:lpstr>'Insp&amp;Mon non Stat Foster'!Print_Area</vt:lpstr>
      <vt:lpstr>'NonStatutory Residential I&amp;M'!Print_Area</vt:lpstr>
      <vt:lpstr>'PPFS Meitheal'!Print_Area</vt:lpstr>
      <vt:lpstr>'Total Referrals'!Print_Area</vt:lpstr>
      <vt:lpstr>'Welfare Concern Referrals'!Print_Area</vt:lpstr>
      <vt:lpstr>'Adoption Data'!Print_Titles</vt:lpstr>
      <vt:lpstr>'Aftercare '!Print_Titles</vt:lpstr>
      <vt:lpstr>'Alt Ed Home Education'!Print_Titles</vt:lpstr>
      <vt:lpstr>'Alt Ed Independent Schools'!Print_Titles</vt:lpstr>
      <vt:lpstr>'Child Protection Referrals'!Print_Titles</vt:lpstr>
      <vt:lpstr>'CIC In Education'!Print_Titles</vt:lpstr>
      <vt:lpstr>'CIS 2017'!Print_Titles</vt:lpstr>
      <vt:lpstr>'Contents Link Page'!Print_Titles</vt:lpstr>
      <vt:lpstr>CPNS!Print_Titles</vt:lpstr>
      <vt:lpstr>'Early Years Inspectorate'!Print_Titles</vt:lpstr>
      <vt:lpstr>'EOOH SWS 2017'!Print_Titles</vt:lpstr>
      <vt:lpstr>'Family Support Services'!Print_Titles</vt:lpstr>
      <vt:lpstr>'Foster Carers'!Print_Titles</vt:lpstr>
      <vt:lpstr>'Information &amp; Tracing'!Print_Titles</vt:lpstr>
      <vt:lpstr>'Insp&amp;Mon non Stat Foster'!Print_Titles</vt:lpstr>
      <vt:lpstr>'NonStatutory Residential I&amp;M'!Print_Titles</vt:lpstr>
      <vt:lpstr>'PPFS Meitheal'!Print_Titles</vt:lpstr>
      <vt:lpstr>'Total Referrals'!Print_Titles</vt:lpstr>
      <vt:lpstr>'Welfare Concern Referrals'!Print_Titles</vt:lpstr>
    </vt:vector>
  </TitlesOfParts>
  <Company>hse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Tusla Management Data Report Quarter 1 2014</dc:title>
  <dc:subject>Quarterly Statistics</dc:subject>
  <dc:creator>John Nolan: Information Analyst</dc:creator>
  <cp:lastModifiedBy>Admin</cp:lastModifiedBy>
  <cp:lastPrinted>2017-09-19T09:29:01Z</cp:lastPrinted>
  <dcterms:created xsi:type="dcterms:W3CDTF">2014-06-04T08:37:10Z</dcterms:created>
  <dcterms:modified xsi:type="dcterms:W3CDTF">2017-10-12T11:22:10Z</dcterms:modified>
</cp:coreProperties>
</file>